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saveExternalLinkValues="0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b467eeba406ae17c/SEDES/RUAS/2025/REAQUALIFICAÇÃO URBANA NO BAIRRO CASTANHEIRA/"/>
    </mc:Choice>
  </mc:AlternateContent>
  <xr:revisionPtr revIDLastSave="198" documentId="8_{9CF6C204-62CF-41DE-BA09-E60BF6F3177F}" xr6:coauthVersionLast="47" xr6:coauthVersionMax="47" xr10:uidLastSave="{B43669F1-67D7-4F27-BC16-78E256CCF0EF}"/>
  <bookViews>
    <workbookView xWindow="-108" yWindow="-108" windowWidth="23256" windowHeight="13896" xr2:uid="{00000000-000D-0000-FFFF-FFFF00000000}"/>
  </bookViews>
  <sheets>
    <sheet name="RESUMO DA OBRA" sheetId="25" r:id="rId1"/>
    <sheet name="ORÇAMENTO" sheetId="22" r:id="rId2"/>
    <sheet name="CRONOGRAMA" sheetId="14" r:id="rId3"/>
    <sheet name="MEMÓRIA DE CÁLCULO" sheetId="21" r:id="rId4"/>
    <sheet name="BDI" sheetId="26" r:id="rId5"/>
    <sheet name="CPU" sheetId="24" r:id="rId6"/>
    <sheet name="ITENS DE MAIOR RELEVÂNCIA" sheetId="27" r:id="rId7"/>
    <sheet name="ENCARGOS SOCIAIS" sheetId="28" r:id="rId8"/>
  </sheets>
  <externalReferences>
    <externalReference r:id="rId9"/>
  </externalReferences>
  <definedNames>
    <definedName name="_xlnm.Print_Area" localSheetId="4">BDI!$B$1:$E$45</definedName>
    <definedName name="_xlnm.Print_Area" localSheetId="5">CPU!$A$1:$J$963</definedName>
    <definedName name="_xlnm.Print_Area" localSheetId="2">CRONOGRAMA!$A$1:$N$43</definedName>
    <definedName name="_xlnm.Print_Area" localSheetId="3">'MEMÓRIA DE CÁLCULO'!$A$1:$E$100</definedName>
    <definedName name="_xlnm.Print_Area" localSheetId="1">ORÇAMENTO!$A$1:$J$103</definedName>
    <definedName name="_xlnm.Print_Area" localSheetId="0">'RESUMO DA OBRA'!$A$1:$D$29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5" i="14" l="1"/>
  <c r="B33" i="14"/>
  <c r="B31" i="14"/>
  <c r="B29" i="14"/>
  <c r="C28" i="25"/>
  <c r="C20" i="25"/>
  <c r="C26" i="25"/>
  <c r="D39" i="14" s="1"/>
  <c r="J39" i="14" s="1"/>
  <c r="C25" i="25"/>
  <c r="D37" i="14" s="1"/>
  <c r="J37" i="14" s="1"/>
  <c r="C24" i="25"/>
  <c r="D35" i="14" s="1"/>
  <c r="C23" i="25"/>
  <c r="D33" i="14" s="1"/>
  <c r="F33" i="14" s="1"/>
  <c r="C22" i="25"/>
  <c r="D31" i="14" s="1"/>
  <c r="F31" i="14" s="1"/>
  <c r="C21" i="25"/>
  <c r="D29" i="14" s="1"/>
  <c r="F29" i="14" s="1"/>
  <c r="B26" i="25"/>
  <c r="B39" i="14" s="1"/>
  <c r="B25" i="25"/>
  <c r="B37" i="14" s="1"/>
  <c r="B24" i="25"/>
  <c r="B23" i="25"/>
  <c r="B22" i="25"/>
  <c r="B21" i="25"/>
  <c r="B20" i="25"/>
  <c r="C10" i="25"/>
  <c r="B10" i="25"/>
  <c r="J101" i="22"/>
  <c r="F35" i="14" l="1"/>
  <c r="J35" i="14"/>
  <c r="H35" i="14"/>
  <c r="H101" i="22"/>
  <c r="F46" i="28"/>
  <c r="E46" i="28"/>
  <c r="D46" i="28"/>
  <c r="C46" i="28"/>
  <c r="F42" i="28"/>
  <c r="E42" i="28"/>
  <c r="D42" i="28"/>
  <c r="C42" i="28"/>
  <c r="F35" i="28"/>
  <c r="E35" i="28"/>
  <c r="D35" i="28"/>
  <c r="C35" i="28"/>
  <c r="F23" i="28"/>
  <c r="F47" i="28" s="1"/>
  <c r="E23" i="28"/>
  <c r="E47" i="28" s="1"/>
  <c r="D23" i="28"/>
  <c r="D47" i="28" s="1"/>
  <c r="C23" i="28"/>
  <c r="C47" i="28" s="1"/>
  <c r="E8" i="28"/>
  <c r="F11" i="27" l="1"/>
  <c r="F12" i="27"/>
  <c r="F13" i="27"/>
  <c r="F10" i="27"/>
  <c r="C19" i="25"/>
  <c r="C18" i="25"/>
  <c r="C17" i="25"/>
  <c r="D23" i="14" s="1"/>
  <c r="L23" i="14" s="1"/>
  <c r="C16" i="25"/>
  <c r="D21" i="14" s="1"/>
  <c r="J21" i="14" s="1"/>
  <c r="C15" i="25"/>
  <c r="D19" i="14" s="1"/>
  <c r="J19" i="14" s="1"/>
  <c r="C14" i="25"/>
  <c r="D17" i="14" s="1"/>
  <c r="J17" i="14" s="1"/>
  <c r="C13" i="25"/>
  <c r="C12" i="25"/>
  <c r="B19" i="25"/>
  <c r="B27" i="14" s="1"/>
  <c r="B18" i="25"/>
  <c r="B25" i="14" s="1"/>
  <c r="B17" i="25"/>
  <c r="B23" i="14" s="1"/>
  <c r="B16" i="25"/>
  <c r="B21" i="14" s="1"/>
  <c r="B15" i="25"/>
  <c r="B19" i="14" s="1"/>
  <c r="B14" i="25"/>
  <c r="B17" i="14" s="1"/>
  <c r="B13" i="25"/>
  <c r="B12" i="25"/>
  <c r="B11" i="25"/>
  <c r="C11" i="25"/>
  <c r="J42" i="14" l="1"/>
  <c r="H17" i="14"/>
  <c r="H42" i="14" s="1"/>
  <c r="H19" i="14"/>
  <c r="L21" i="14"/>
  <c r="L42" i="14" s="1"/>
  <c r="E32" i="26"/>
  <c r="E24" i="26"/>
  <c r="E16" i="26"/>
  <c r="D26" i="25" l="1"/>
  <c r="D10" i="25"/>
  <c r="D28" i="25" s="1"/>
  <c r="D24" i="25"/>
  <c r="D20" i="25"/>
  <c r="D21" i="25"/>
  <c r="D22" i="25"/>
  <c r="D23" i="25"/>
  <c r="D25" i="25"/>
  <c r="D27" i="14"/>
  <c r="D25" i="14"/>
  <c r="N25" i="14" l="1"/>
  <c r="N23" i="14"/>
  <c r="B15" i="14"/>
  <c r="A29" i="25" l="1"/>
  <c r="H31" i="26" l="1"/>
  <c r="H30" i="26"/>
  <c r="H29" i="26"/>
  <c r="H28" i="26"/>
  <c r="E34" i="26"/>
  <c r="J5" i="24" l="1"/>
  <c r="N4" i="14"/>
  <c r="J4" i="22"/>
  <c r="H16" i="26"/>
  <c r="B13" i="14" l="1"/>
  <c r="D15" i="14" l="1"/>
  <c r="B11" i="14"/>
  <c r="F15" i="14" l="1"/>
  <c r="D11" i="14"/>
  <c r="D41" i="14" s="1"/>
  <c r="D13" i="14"/>
  <c r="I6" i="22"/>
  <c r="D14" i="25" l="1"/>
  <c r="D16" i="25"/>
  <c r="D15" i="25"/>
  <c r="D11" i="25"/>
  <c r="D12" i="25"/>
  <c r="D13" i="25"/>
  <c r="D17" i="25"/>
  <c r="D18" i="25"/>
  <c r="D19" i="25"/>
  <c r="F13" i="14"/>
  <c r="N27" i="14"/>
  <c r="N42" i="14" s="1"/>
  <c r="C35" i="14" l="1"/>
  <c r="C33" i="14"/>
  <c r="C31" i="14"/>
  <c r="C29" i="14"/>
  <c r="C37" i="14"/>
  <c r="C39" i="14"/>
  <c r="M42" i="14"/>
  <c r="I42" i="14"/>
  <c r="G42" i="14"/>
  <c r="K42" i="14"/>
  <c r="C23" i="14"/>
  <c r="C21" i="14"/>
  <c r="C19" i="14"/>
  <c r="C17" i="14"/>
  <c r="C25" i="14"/>
  <c r="C27" i="14"/>
  <c r="C15" i="14"/>
  <c r="C11" i="14"/>
  <c r="C13" i="14"/>
  <c r="C41" i="14" l="1"/>
  <c r="F11" i="14"/>
  <c r="F42" i="14" l="1"/>
  <c r="E42" i="14" s="1"/>
  <c r="F43" i="14" l="1"/>
  <c r="H43" i="14" s="1"/>
  <c r="J43" i="14" s="1"/>
  <c r="L43" i="14" s="1"/>
  <c r="N43" i="14" s="1"/>
  <c r="N6" i="14" s="1"/>
  <c r="E43" i="14"/>
  <c r="G43" i="14" s="1"/>
  <c r="I43" i="14" s="1"/>
  <c r="K43" i="14" s="1"/>
  <c r="M43" i="14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</futureMetadata>
  <valueMetadata count="4">
    <bk>
      <rc t="1" v="0"/>
    </bk>
    <bk>
      <rc t="1" v="1"/>
    </bk>
    <bk>
      <rc t="1" v="2"/>
    </bk>
    <bk>
      <rc t="1" v="3"/>
    </bk>
  </valueMetadata>
</metadata>
</file>

<file path=xl/sharedStrings.xml><?xml version="1.0" encoding="utf-8"?>
<sst xmlns="http://schemas.openxmlformats.org/spreadsheetml/2006/main" count="6882" uniqueCount="1407">
  <si>
    <t>ITEM</t>
  </si>
  <si>
    <t>R$</t>
  </si>
  <si>
    <t>PLANILHA ORÇAMENTÁRIA DE SERVIÇOS</t>
  </si>
  <si>
    <t>DISCRIMINAÇÃO DOS SERVIÇOS</t>
  </si>
  <si>
    <t>UNID.</t>
  </si>
  <si>
    <t>QUANT.</t>
  </si>
  <si>
    <t>m²</t>
  </si>
  <si>
    <t>ISS</t>
  </si>
  <si>
    <t>COFINS</t>
  </si>
  <si>
    <t>PIS</t>
  </si>
  <si>
    <t>CRONOGRAMA  FÍSICO - FINANCEIRO</t>
  </si>
  <si>
    <t>DESCRIÇÃO DOS SERVIÇOS</t>
  </si>
  <si>
    <t>PESO %</t>
  </si>
  <si>
    <t>VALOR DO SERVIÇO</t>
  </si>
  <si>
    <t>1º MÊS</t>
  </si>
  <si>
    <t>2º MÊS</t>
  </si>
  <si>
    <t>% MÊS</t>
  </si>
  <si>
    <t>SOMA</t>
  </si>
  <si>
    <t>TOTAL GERAL SIMPLES</t>
  </si>
  <si>
    <t>TOTAL GERAL ACUMULADO</t>
  </si>
  <si>
    <t>m³</t>
  </si>
  <si>
    <t>SERVIÇOS PRELIMINARES</t>
  </si>
  <si>
    <t>Item</t>
  </si>
  <si>
    <t>CPRB</t>
  </si>
  <si>
    <t>VALOR TOTAL DA OBRA</t>
  </si>
  <si>
    <t>MEM.CÁLULO</t>
  </si>
  <si>
    <t xml:space="preserve">COMPOSIÇÃO DE PREÇO UNITÁRIO </t>
  </si>
  <si>
    <t>Código</t>
  </si>
  <si>
    <t>Und</t>
  </si>
  <si>
    <t>KG</t>
  </si>
  <si>
    <t>H</t>
  </si>
  <si>
    <t>SERVENTE COM ENCARGOS COMPLEMENTARES</t>
  </si>
  <si>
    <t>Total Geral</t>
  </si>
  <si>
    <t>UN</t>
  </si>
  <si>
    <t>PEDREIRO COM ENCARGOS COMPLEMENTARES</t>
  </si>
  <si>
    <t>ORÇAMENTO RESUMIDO</t>
  </si>
  <si>
    <t>DESCRIÇÃO</t>
  </si>
  <si>
    <t>TOTAL</t>
  </si>
  <si>
    <t>PESO (%)</t>
  </si>
  <si>
    <t>M</t>
  </si>
  <si>
    <t>Banco</t>
  </si>
  <si>
    <t>Descrição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</si>
  <si>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</si>
  <si>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</si>
  <si>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</si>
  <si>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</si>
  <si>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</si>
  <si>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</si>
  <si>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1.1 </t>
  </si>
  <si>
    <t>SINAPI</t>
  </si>
  <si>
    <t xml:space="preserve"> 2 </t>
  </si>
  <si>
    <t xml:space="preserve"> 2.1 </t>
  </si>
  <si>
    <t xml:space="preserve"> 2.2 </t>
  </si>
  <si>
    <t xml:space="preserve"> 2.3 </t>
  </si>
  <si>
    <t>Próprio</t>
  </si>
  <si>
    <t>Tipo</t>
  </si>
  <si>
    <t>Composição</t>
  </si>
  <si>
    <t>Composição Auxiliar</t>
  </si>
  <si>
    <t>Insumo</t>
  </si>
  <si>
    <t>Material</t>
  </si>
  <si>
    <t>MO sem LS =&gt;</t>
  </si>
  <si>
    <t>LS =&gt;</t>
  </si>
  <si>
    <t>MO com LS =&gt;</t>
  </si>
  <si>
    <t>Valor do BDI =&gt;</t>
  </si>
  <si>
    <t>Valor com BDI =&gt;</t>
  </si>
  <si>
    <t xml:space="preserve"> 88316 </t>
  </si>
  <si>
    <t xml:space="preserve"> 1.2 </t>
  </si>
  <si>
    <t>MOVT - MOVIMENTO DE TERRA</t>
  </si>
  <si>
    <t>CHP</t>
  </si>
  <si>
    <t>CHI</t>
  </si>
  <si>
    <t>CALCETEIRO COM ENCARGOS COMPLEMENTARES</t>
  </si>
  <si>
    <t xml:space="preserve"> 1.3 </t>
  </si>
  <si>
    <t xml:space="preserve"> 98525 </t>
  </si>
  <si>
    <t xml:space="preserve"> 90106 </t>
  </si>
  <si>
    <t xml:space="preserve"> 100323 </t>
  </si>
  <si>
    <t xml:space="preserve"> 99811 </t>
  </si>
  <si>
    <t>LIMPEZA DE CONTRAPISO COM VASSOURA A SECO. AF_04/2019</t>
  </si>
  <si>
    <t xml:space="preserve"> 88441 </t>
  </si>
  <si>
    <t>JARDINEIRO COM ENCARGOS COMPLEMENTARES</t>
  </si>
  <si>
    <t xml:space="preserve"> 89031 </t>
  </si>
  <si>
    <t>TRATOR DE ESTEIRAS, POTÊNCIA 100 HP, PESO OPERACIONAL 9,4 T, COM LÂMINA 2,19 M3 - CHI DIURNO. AF_06/2014</t>
  </si>
  <si>
    <t xml:space="preserve"> 89032 </t>
  </si>
  <si>
    <t>TRATOR DE ESTEIRAS, POTÊNCIA 100 HP, PESO OPERACIONAL 9,4 T, COM LÂMINA 2,19 M3 - CHP DIURNO. AF_06/2014</t>
  </si>
  <si>
    <t xml:space="preserve"> 88309 </t>
  </si>
  <si>
    <t xml:space="preserve"> 91277 </t>
  </si>
  <si>
    <t>PLACA VIBRATÓRIA REVERSÍVEL COM MOTOR 4 TEMPOS A GASOLINA, FORÇA CENTRÍFUGA DE 25 KN (2500 KGF), POTÊNCIA 5,5 CV - CHP DIURNO. AF_08/2015</t>
  </si>
  <si>
    <t xml:space="preserve"> 91278 </t>
  </si>
  <si>
    <t>PLACA VIBRATÓRIA REVERSÍVEL COM MOTOR 4 TEMPOS A GASOLINA, FORÇA CENTRÍFUGA DE 25 KN (2500 KGF), POTÊNCIA 5,5 CV - CHI DIURNO. AF_08/2015</t>
  </si>
  <si>
    <t xml:space="preserve"> 00000370 </t>
  </si>
  <si>
    <t>AREIA MEDIA - POSTO JAZIDA/FORNECEDOR (RETIRADO NA JAZIDA, SEM TRANSPORTE)</t>
  </si>
  <si>
    <t xml:space="preserve"> 88243 </t>
  </si>
  <si>
    <t>AJUDANTE ESPECIALIZADO COM ENCARGOS COMPLEMENTARES</t>
  </si>
  <si>
    <t xml:space="preserve"> 88631 </t>
  </si>
  <si>
    <t>ARGAMASSA TRAÇO 1:4 (EM VOLUME DE CIMENTO E AREIA MÉDIA ÚMIDA), PREPARO MANUAL. AF_08/2019</t>
  </si>
  <si>
    <t xml:space="preserve"> 92960 </t>
  </si>
  <si>
    <t>MÁQUINA EXTRUSORA DE CONCRETO PARA GUIAS E SARJETAS, MOTOR A DIESEL, POTÊNCIA 14 CV - CHP DIURNO. AF_12/2015</t>
  </si>
  <si>
    <t xml:space="preserve"> 92961 </t>
  </si>
  <si>
    <t>MÁQUINA EXTRUSORA DE CONCRETO PARA GUIAS E SARJETAS, MOTOR A DIESEL, POTÊNCIA 14 CV - CHI DIURNO. AF_12/2015</t>
  </si>
  <si>
    <t xml:space="preserve"> 00034492 </t>
  </si>
  <si>
    <t>CONCRETO USINADO BOMBEAVEL, CLASSE DE RESISTENCIA C20, COM BRITA 0 E 1, SLUMP = 100 +/- 20 MM, EXCLUI SERVICO DE BOMBEAMENTO (NBR 8953)</t>
  </si>
  <si>
    <t xml:space="preserve"> 88260 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</si>
  <si>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</si>
  <si>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</si>
  <si>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 xml:space="preserve"> 91285 </t>
  </si>
  <si>
    <t>CORTADORA DE PISO COM MOTOR 4 TEMPOS A GASOLINA, POTÊNCIA DE 13 HP, COM DISCO DE CORTE DIAMANTADO SEGMENTADO PARA CONCRETO, DIÂMETRO DE 350 MM, FURO DE 1" (14 X 1") - CHI DIURNO. AF_08/2015</t>
  </si>
  <si>
    <t xml:space="preserve"> 00004741 </t>
  </si>
  <si>
    <t>PO DE PEDRA (POSTO PEDREIRA/FORNECEDOR, SEM FRETE)</t>
  </si>
  <si>
    <t>VALOR TOTAL:</t>
  </si>
  <si>
    <t>BDI:</t>
  </si>
  <si>
    <t>PRAZO DE EXECUÇÃO:</t>
  </si>
  <si>
    <t>VALOR DA OBRA:</t>
  </si>
  <si>
    <t>SECRETARIA MUNICIPAL DE DESENVOLVIMENTO ECONÔMICO, PROJETOS E CONVÊNIOS</t>
  </si>
  <si>
    <t>Tipo de Obra: Construção de Praças Urbanas, Rodovias, Ferrovias e recapeamento e pavimentação de vias urbanas</t>
  </si>
  <si>
    <t>1 - ADMINISTRAÇÃO CENTRAL</t>
  </si>
  <si>
    <t>TAXA (%)</t>
  </si>
  <si>
    <t>1.1</t>
  </si>
  <si>
    <t>MÃO DE OBRA</t>
  </si>
  <si>
    <t>1.2</t>
  </si>
  <si>
    <t>TRANSPORTES</t>
  </si>
  <si>
    <t>1.3</t>
  </si>
  <si>
    <t>MANUTENÇÃO E OPERAÇÃO DO ESCRITÓRIO CENTRAL</t>
  </si>
  <si>
    <t>1.4</t>
  </si>
  <si>
    <t>DESPESAS DIVERSAS</t>
  </si>
  <si>
    <t>TOTAL DA ADMINISTRAÇÃO CENTRAL</t>
  </si>
  <si>
    <t>2 - DESPESAS FISCAIS</t>
  </si>
  <si>
    <t>2.1</t>
  </si>
  <si>
    <t>2.2</t>
  </si>
  <si>
    <t>2.3</t>
  </si>
  <si>
    <t>2.4</t>
  </si>
  <si>
    <t>TOTAL DAS DESPESAS FISCAIS</t>
  </si>
  <si>
    <t>3 - DIVERSOS</t>
  </si>
  <si>
    <t>3.1</t>
  </si>
  <si>
    <t>BONIFICAÇÃO DA EMPRESA (LUCRO)</t>
  </si>
  <si>
    <t>3.2</t>
  </si>
  <si>
    <t>DESPESAS FINANCEIRAS</t>
  </si>
  <si>
    <t>3.3</t>
  </si>
  <si>
    <t>SEGURO OBRIGATÓRIO</t>
  </si>
  <si>
    <t>3.4</t>
  </si>
  <si>
    <t>RISCOS E EVENTUAIS</t>
  </si>
  <si>
    <t>TOTAL DIVERSOS</t>
  </si>
  <si>
    <t>BONIFICAÇÃO E DESPESAS INDIRETAS (B.D.I.)</t>
  </si>
  <si>
    <t>FÓRMULA DO BDI (APROVADA PELO TCU)</t>
  </si>
  <si>
    <t>A fórmula para cálculo da taxa a ser acrescida aos custos diretos de um empreendimento, a título de Benefícios e Despesas Indiretas é:</t>
  </si>
  <si>
    <t>BDI =</t>
  </si>
  <si>
    <t>( 1 + X ) x ( 1 + Y ) x ( 1 + Z )</t>
  </si>
  <si>
    <t xml:space="preserve">   - 1</t>
  </si>
  <si>
    <t>( 1 - I )</t>
  </si>
  <si>
    <t>onde:</t>
  </si>
  <si>
    <r>
      <t>X</t>
    </r>
    <r>
      <rPr>
        <sz val="10"/>
        <rFont val="Calibri"/>
        <family val="2"/>
        <scheme val="minor"/>
      </rPr>
      <t xml:space="preserve">  =  Taxa da somatória das despesas indiretas, exceto tributos e despesas financeiras</t>
    </r>
  </si>
  <si>
    <r>
      <t>Y</t>
    </r>
    <r>
      <rPr>
        <sz val="10"/>
        <rFont val="Calibri"/>
        <family val="2"/>
        <scheme val="minor"/>
      </rPr>
      <t xml:space="preserve">  =  Taxa representativa das despesas financeiras</t>
    </r>
  </si>
  <si>
    <r>
      <t xml:space="preserve">Z </t>
    </r>
    <r>
      <rPr>
        <sz val="10"/>
        <rFont val="Calibri"/>
        <family val="2"/>
        <scheme val="minor"/>
      </rPr>
      <t xml:space="preserve"> =  Taxa representativa do lucro</t>
    </r>
  </si>
  <si>
    <r>
      <t>I</t>
    </r>
    <r>
      <rPr>
        <sz val="10"/>
        <rFont val="Calibri"/>
        <family val="2"/>
        <scheme val="minor"/>
      </rPr>
      <t xml:space="preserve">  =  Taxa representativa da incidência de impostos</t>
    </r>
  </si>
  <si>
    <t>MÍNIMO</t>
  </si>
  <si>
    <t>MÁXIMO</t>
  </si>
  <si>
    <t>MÉDIO</t>
  </si>
  <si>
    <t>LIMITE CAIXA</t>
  </si>
  <si>
    <t>Garantia</t>
  </si>
  <si>
    <t>Risco</t>
  </si>
  <si>
    <t>Despesas Financeiras</t>
  </si>
  <si>
    <t>Administração Central</t>
  </si>
  <si>
    <t>Lucro</t>
  </si>
  <si>
    <t>MEMÓRIA DE CÁLCULO</t>
  </si>
  <si>
    <t>ATERRO INCLUINDO CARGA, DESCARGA E TRANSPORTE</t>
  </si>
  <si>
    <t xml:space="preserve"> 96386 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</si>
  <si>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</si>
  <si>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</si>
  <si>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</si>
  <si>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</si>
  <si>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95875 </t>
  </si>
  <si>
    <t>TRANSPORTE COM CAMINHÃO BASCULANTE DE 10 M³, EM VIA URBANA PAVIMENTADA, DMT ATÉ 30 KM (UNIDADE: M3XKM). AF_07/2020</t>
  </si>
  <si>
    <t>M3XKM</t>
  </si>
  <si>
    <t xml:space="preserve"> 00000368 </t>
  </si>
  <si>
    <t>AREIA PARA ATERRO - POSTO JAZIDA/FORNECEDOR (RETIRADO NA JAZIDA, SEM TRANSPORTE)</t>
  </si>
  <si>
    <t xml:space="preserve"> 5932 </t>
  </si>
  <si>
    <t>MOTONIVELADORA POTÊNCIA BÁSICA LÍQUIDA (PRIMEIRA MARCHA) 125 HP, PESO BRUTO 13032 KG, LARGURA DA LÂMINA DE 3,7 M - CHP DIURNO. AF_06/2014</t>
  </si>
  <si>
    <t xml:space="preserve"> 5934 </t>
  </si>
  <si>
    <t>MOTONIVELADORA POTÊNCIA BÁSICA LÍQUIDA (PRIMEIRA MARCHA) 125 HP, PESO BRUTO 13032 KG, LARGURA DA LÂMINA DE 3,7 M - CHI DIURNO. AF_06/2014</t>
  </si>
  <si>
    <t xml:space="preserve"> 96463 </t>
  </si>
  <si>
    <t xml:space="preserve"> 96464 </t>
  </si>
  <si>
    <t xml:space="preserve"> 94962 </t>
  </si>
  <si>
    <t>CONCRETO MAGRO PARA LASTRO, TRAÇO 1:4,5:4,5 (EM MASSA SECA DE CIMENTO/ AREIA MÉDIA/ BRITA 1) - PREPARO MECÂNICO COM BETONEIRA 400 L. AF_05/2021</t>
  </si>
  <si>
    <t xml:space="preserve"> 93358 </t>
  </si>
  <si>
    <t>COMPOSIÇÃO ANALÍTICA DA TAXA DE B.D.I. (SEM DESONERAÇÃO)</t>
  </si>
  <si>
    <t>ITENS DE MAIOR RELEVÂNCIA</t>
  </si>
  <si>
    <t>QUALIFICAÇÃO PROFISSIONAL</t>
  </si>
  <si>
    <t>QTD TOTAL</t>
  </si>
  <si>
    <t>PESO FINANCEIRO(%)</t>
  </si>
  <si>
    <t>PROFISSIONAL C/ CAPACIDADE TÉCNICA EXIGIDO</t>
  </si>
  <si>
    <t>ENGENHEIRO(A) CIVIL OU ARQUITETO(A)</t>
  </si>
  <si>
    <t xml:space="preserve">  </t>
  </si>
  <si>
    <t/>
  </si>
  <si>
    <t>LIMPEZA MECANIZADA DE CAMADA VEGETAL, VEGETAÇÃO E PEQUENAS ÁRVORES (DIÂMETRO DE TRONCO MENOR QUE 0,20 M), COM TRATOR DE ESTEIRAS. AF_03/2024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</si>
  <si>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</si>
  <si>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EXECUÇÃO E COMPACTAÇÃO DE CORPO DE ATERRO (95% DE ENERGIA DO PROCTOR NORMAL) COM SOLO PREDOMINANTEMENTE ARENOSO ESPESSURA 15CM - EXCLUSIVE MATERIAL, ESCAVAÇÃO, CARGA E TRANSPORTE. AF_09/2024</t>
  </si>
  <si>
    <t>LASTRO COM MATERIAL GRANULAR (AREIA MÉDIA), APLICADO EM PISOS OU LAJES SOBRE SOLO, ESPESSURA DE *10 CM*. AF_01/2024</t>
  </si>
  <si>
    <t>8,0</t>
  </si>
  <si>
    <t>2,0</t>
  </si>
  <si>
    <t>2,00 UN</t>
  </si>
  <si>
    <t>4,0</t>
  </si>
  <si>
    <t>4,00 UN</t>
  </si>
  <si>
    <t>ROLO COMPACTADOR DE PNEUS, ESTÁTICO, PRESSÃO VARIÁVEL, POTÊNCIA 110 HP, PESO SEM/COM LASTRO 10,8/27 T, LARGURA DE ROLAGEM 2,30 M - CHI DIURNO. AF_06/2017</t>
  </si>
  <si>
    <t>ROLO COMPACTADOR DE PNEUS, ESTÁTICO, PRESSÃO VARIÁVEL, POTÊNCIA 110 HP, PESO SEM/COM LASTRO 10,8/27 T, LARGURA DE ROLAGEM 2,30 M - CHP DIURNO. AF_06/2017</t>
  </si>
  <si>
    <t>ESCAVAÇÃO MANUAL DE VALA. AF_09/2024</t>
  </si>
  <si>
    <r>
      <t xml:space="preserve">LOCAL: </t>
    </r>
    <r>
      <rPr>
        <sz val="11"/>
        <color rgb="FF000000"/>
        <rFont val="Calibri"/>
        <family val="2"/>
        <scheme val="minor"/>
      </rPr>
      <t xml:space="preserve"> BAIRRO CASTANHEIRA-BREVES-PA</t>
    </r>
  </si>
  <si>
    <t xml:space="preserve"> 011340 </t>
  </si>
  <si>
    <t xml:space="preserve"> 010003 </t>
  </si>
  <si>
    <t xml:space="preserve"> 010005 </t>
  </si>
  <si>
    <t xml:space="preserve"> COMPOSIÇÃO 01 </t>
  </si>
  <si>
    <t xml:space="preserve"> 94268 </t>
  </si>
  <si>
    <t xml:space="preserve"> 10042 </t>
  </si>
  <si>
    <t xml:space="preserve"> 100324 </t>
  </si>
  <si>
    <t xml:space="preserve"> 11798 </t>
  </si>
  <si>
    <t xml:space="preserve"> 102664 </t>
  </si>
  <si>
    <t xml:space="preserve"> 040285 </t>
  </si>
  <si>
    <t xml:space="preserve"> 051172 </t>
  </si>
  <si>
    <t xml:space="preserve"> 103335 </t>
  </si>
  <si>
    <t xml:space="preserve"> 87878 </t>
  </si>
  <si>
    <t xml:space="preserve"> 87530 </t>
  </si>
  <si>
    <t xml:space="preserve"> 102363 </t>
  </si>
  <si>
    <t xml:space="preserve"> 88489 </t>
  </si>
  <si>
    <t xml:space="preserve"> 100759 </t>
  </si>
  <si>
    <t xml:space="preserve"> 1900 </t>
  </si>
  <si>
    <t xml:space="preserve"> 13188 </t>
  </si>
  <si>
    <t xml:space="preserve"> 13175 </t>
  </si>
  <si>
    <t xml:space="preserve"> 93679 </t>
  </si>
  <si>
    <t xml:space="preserve"> 101747 </t>
  </si>
  <si>
    <t xml:space="preserve"> 101881 </t>
  </si>
  <si>
    <t xml:space="preserve"> 13150 </t>
  </si>
  <si>
    <t xml:space="preserve"> 170388 </t>
  </si>
  <si>
    <t xml:space="preserve"> 170326 </t>
  </si>
  <si>
    <t xml:space="preserve"> 12808 </t>
  </si>
  <si>
    <t xml:space="preserve"> 96985 </t>
  </si>
  <si>
    <t xml:space="preserve"> 72253 </t>
  </si>
  <si>
    <t xml:space="preserve"> 97668 </t>
  </si>
  <si>
    <t xml:space="preserve"> 170078 </t>
  </si>
  <si>
    <t xml:space="preserve"> 1304 </t>
  </si>
  <si>
    <t xml:space="preserve"> 91930 </t>
  </si>
  <si>
    <t xml:space="preserve"> 91928 </t>
  </si>
  <si>
    <t xml:space="preserve"> 101659 </t>
  </si>
  <si>
    <t xml:space="preserve"> 100623 </t>
  </si>
  <si>
    <t xml:space="preserve"> 171144 </t>
  </si>
  <si>
    <t xml:space="preserve"> 171059 </t>
  </si>
  <si>
    <t xml:space="preserve"> 103781 </t>
  </si>
  <si>
    <t xml:space="preserve"> 13086 </t>
  </si>
  <si>
    <t xml:space="preserve"> 7783 </t>
  </si>
  <si>
    <t xml:space="preserve"> 2408 </t>
  </si>
  <si>
    <t xml:space="preserve"> 103765 </t>
  </si>
  <si>
    <t xml:space="preserve"> 98517 </t>
  </si>
  <si>
    <t xml:space="preserve"> COMPOSIÇÃO 02 </t>
  </si>
  <si>
    <t xml:space="preserve"> 3226 </t>
  </si>
  <si>
    <t>SEDOP</t>
  </si>
  <si>
    <t>ORSE</t>
  </si>
  <si>
    <t>Placa de obra em lona com plotagem de gráfica</t>
  </si>
  <si>
    <t>Tapume c/ chapa de madeirit plastificado e=15mm (h=2.20m)</t>
  </si>
  <si>
    <t>Barracão de madeira/Almoxarifado</t>
  </si>
  <si>
    <t>MOVIMENTO DE TERRA</t>
  </si>
  <si>
    <t>MEIO FIO</t>
  </si>
  <si>
    <t>GUIA (MEIO-FIO) E SARJETA CONJUGADOS DE CONCRETO, MOLDADA  IN LOCO  EM TRECHO CURVO COM EXTRUSORA, 45 CM BASE (15 CM BASE DA GUIA + 30 CM BASE DA SARJETA) X 22 CM ALTURA. AF_01/2024</t>
  </si>
  <si>
    <t>QUADRAS POLIESPORTIVA</t>
  </si>
  <si>
    <t>QUADRA SOCIETY</t>
  </si>
  <si>
    <t>Fornecimento e instalação de grama sintética 42mm, alta durabilidade, cor verde, proteção raios UV e luz solar, incluso cola, type, areia tratada, borracha e mão de obra especializada</t>
  </si>
  <si>
    <t>LASTRO COM MATERIAL GRANULAR (PEDRA BRITADA N.1 E PEDRA BRITADA N.2), APLICADO EM PISOS OU LAJES SOBRE SOLO, ESPESSURA DE *10 CM*. AF_01/2024</t>
  </si>
  <si>
    <t>Piso em concreto simples desempolado, fck = 15 MPa, e = 7 cm, com forma em quadros 2,0x2,0m, para juntas de concretagem - tres usos</t>
  </si>
  <si>
    <t>QUADRA DE AREIA</t>
  </si>
  <si>
    <t>DRENO SUBSUPERFICIAL (SEÇÃO 0,40 X 0,40 M), CEGO, ENCHIMENTO DE BRITA, ENVOLVIDO COM MANTA GEOTÊXTIL. AF_07/2021</t>
  </si>
  <si>
    <t>ALAMBRADO</t>
  </si>
  <si>
    <t>Baldrame em concreto simples com seixo inclusive forma madeira branca</t>
  </si>
  <si>
    <t>Concreto armado FCK=25MPA com forma aparente - 1 reaproveitamento</t>
  </si>
  <si>
    <t>ALVENARIA DE VEDAÇÃO DE BLOCOS CERÂMICOS FURADOS NA HORIZONTAL DE 14X9X19 CM (ESPESSURA 14 CM, BLOCO DEITADO) E ARGAMASSA DE ASSENTAMENTO COM PREPARO MANUAL. AF_12/2021</t>
  </si>
  <si>
    <t>CHAPISCO APLICADO EM ALVENARIAS E ESTRUTURAS DE CONCRETO INTERNAS, COM COLHER DE PEDREIRO.  ARGAMASSA TRAÇO 1:3 COM PREPARO MANUAL. AF_10/2022</t>
  </si>
  <si>
    <t>MASSA ÚNICA, EM ARGAMASSA TRAÇO 1:2:8, PREPARO MANUAL, APLICADA MANUALMENTE EM PAREDES INTERNAS DE AMBIENTES COM ÁREA ENTRE 5M² E 10M², E = 17,5MM, COM TALISCAS. AF_03/2024</t>
  </si>
  <si>
    <t>ALAMBRADO PARA QUADRA POLIESPORTIVA, ESTRUTURADO POR TUBOS DE ACO GALVANIZADO, (MONTANTES COM DIAMETRO 2", TRAVESSAS E ESCORAS COM DIÂMETRO 1 ¼"), COM TELA DE ARAME GALVANIZADO, FIO 12 BWG E MALHA QUADRADA 5X5CM (EXCETO MURETA). AF_03/2021</t>
  </si>
  <si>
    <t>PINTURA LÁTEX ACRÍLICA PREMIUM, APLICAÇÃO MANUAL EM PAREDES, DUAS DEMÃOS. AF_04/2023</t>
  </si>
  <si>
    <t>PINTURA COM TINTA ALQUÍDICA DE ACABAMENTO (ESMALTE SINTÉTICO BRILHANTE) PULVERIZADA SOBRE SUPERFÍCIES METÁLICAS (EXCETO PERFIL) EXECUTADO EM OBRA (02 DEMÃOS). AF_01/2020_PE</t>
  </si>
  <si>
    <t>Fornecimento e instalação de rede de proteção em nylon malha 10 x 10 cm para quadra de esporte</t>
  </si>
  <si>
    <t>Fornecimento de grampo para cabo de aço  1/8"</t>
  </si>
  <si>
    <t>Cabo de aço galvanizado 1/8" - Rev 01_03/2022</t>
  </si>
  <si>
    <t>PASSEIO</t>
  </si>
  <si>
    <t>EXECUÇÃO DE PASSEIO EM PISO INTERTRAVADO, COM BLOCO RETANGULAR COLORIDO DE 20 X 10 CM, ESPESSURA 6 CM. AF_10/2022</t>
  </si>
  <si>
    <t>PISO EM CONCRETO POLIDO 20 MPA PREPARO MECÂNICO, ESPESSURA 7CM. AF_09/2020</t>
  </si>
  <si>
    <t>INSTALAÇÕES ELÉTRICAS</t>
  </si>
  <si>
    <t>QUADRO DE DISTRIBUIÇÃO DE ENERGIA EM CHAPA DE AÇO GALVANIZADO, DE EMBUTIR, COM BARRAMENTO TRIFÁSICO, PARA 40 DISJUNTORES DIN 100A - FORNECIMENTO E INSTALAÇÃO. AF_10/2020</t>
  </si>
  <si>
    <t>Dispositivo de proteção contra surto de tensão DPS 20kA - 175v</t>
  </si>
  <si>
    <t>Disjuntor 3P - 10 a 50A - PADRÃO DIN</t>
  </si>
  <si>
    <t>Disjuntor 1P - 6 a 32A - PADRÃO DIN</t>
  </si>
  <si>
    <t>Refletor Slim LED 200W de potência, branco Frio, 6500k, Autovolt, marca G-light ou similar</t>
  </si>
  <si>
    <t>HASTE DE ATERRAMENTO, DIÂMETRO 5/8", COM 3 METROS - FORNECIMENTO E INSTALAÇÃO. AF_08/2023</t>
  </si>
  <si>
    <t>CABO DE COBRE NU 35MM2 - FORNECIMENTO E INSTALACAO</t>
  </si>
  <si>
    <t>ELETRODUTO FLEXÍVEL CORRUGADO, PEAD, DN 63 (2"), PARA REDE ENTERRADA DE DISTRIBUIÇÃO DE ENERGIA ELÉTRICA - FORNECIMENTO E INSTALAÇÃO. AF_12/2021</t>
  </si>
  <si>
    <t>Eletroduto PVC Rígido de 1"</t>
  </si>
  <si>
    <t>Luva de pvc rígido roscável  diâm = 1"</t>
  </si>
  <si>
    <t>CABO DE COBRE FLEXÍVEL ISOLADO, 6 MM², ANTI-CHAMA 450/750 V, PARA CIRCUITOS TERMINAIS - FORNECIMENTO E INSTALAÇÃO. AF_03/2023</t>
  </si>
  <si>
    <t>CABO DE COBRE FLEXÍVEL ISOLADO, 4 MM², ANTI-CHAMA 450/750 V, PARA CIRCUITOS TERMINAIS - FORNECIMENTO E INSTALAÇÃO. AF_03/2023</t>
  </si>
  <si>
    <t>LUMINÁRIA DE LED PARA ILUMINAÇÃO PÚBLICA, DE 181 W ATÉ 239 W - FORNECIMENTO E INSTALAÇÃO. AF_02/2025_PS</t>
  </si>
  <si>
    <t>POSTE DE AÇO CONICO CONTÍNUO CURVO DUPLO, ENGASTADO, H=9M, INCLUSIVE LUMINÁRIAS, SEM LÂMPADAS - FORNECIMENTO E INSTALACAO. AF_11/2019</t>
  </si>
  <si>
    <t>POSTE DE AÇO CONICO CONTÍNUO CURVO 4 PETALAS, ENGASTADO, H=9M, INCLUSIVE LUMINÁRIAS, SEM LÂMPADAS - FORNECIMENTO E INSTALACAO. AF_11/2019</t>
  </si>
  <si>
    <t>Base para relé fotoelétrico</t>
  </si>
  <si>
    <t>Rele fotoeletrico</t>
  </si>
  <si>
    <t>PLAYGROUND</t>
  </si>
  <si>
    <t>PISO DE GRAMA SINTÉTICA PARA QUADRA POLIESPORTIVA - FORNECIMENTO E INSTALAÇÃO. AF_03/2022</t>
  </si>
  <si>
    <t>Brinquedo - Gangorra Dupla, modelo M119, da Lúdico Brinquedos Inteligentes ousimilar</t>
  </si>
  <si>
    <t>Brinquedo em madeira roliça para parque com duas escorregadeira de madeira conforme projeto</t>
  </si>
  <si>
    <t>DIVERSOS</t>
  </si>
  <si>
    <t>Trave para campo de futebol soçaite, desmontável</t>
  </si>
  <si>
    <t>PAR DE POSTES E REDE DE VÔLEI - FORNECIMENTO E INSTALAÇÃO. AF_03/2022</t>
  </si>
  <si>
    <t>PLANTIO DE PALMEIRA COM ALTURA DE MUDA MAIOR QUE 2,00 M E MENOR OU IGUAL A 4,00 M. AF_07/2024</t>
  </si>
  <si>
    <t>MESA DE PRAÇA EM MADEIRA, INTEGRADA COM BANCOS</t>
  </si>
  <si>
    <t>Banco de concreto em alvenaria de tijolos, assento em concreto armado, sem encosto, pintado com tinta acrílica, 2 demãos</t>
  </si>
  <si>
    <t>LIMPEZA E ENTREGA DA OBRA</t>
  </si>
  <si>
    <t>un</t>
  </si>
  <si>
    <t>m</t>
  </si>
  <si>
    <t>par</t>
  </si>
  <si>
    <t>6,0</t>
  </si>
  <si>
    <t>2,00 M X 3,00 M = 6,00 M²</t>
  </si>
  <si>
    <t>399,54</t>
  </si>
  <si>
    <t>(11,38M + 75,24M + 22,50M + 72,49M) X 2,20M= 399,54 M²</t>
  </si>
  <si>
    <t>2,00 M X 3,00 M</t>
  </si>
  <si>
    <t>1.197,0</t>
  </si>
  <si>
    <t>PASSEIO= 395 M²
QUADRA GRAMA SINTÉTICA= 475 M²
QUADRA DE AREIA= 208 M²
PISO GRAMA PLAYGROUD= 66 M²
PISO EM CONCRETO POLIDO= 53 M²
TOTAL=  1197 M²</t>
  </si>
  <si>
    <t>159,11</t>
  </si>
  <si>
    <t xml:space="preserve">75,24M + 72,49M + 11,38 M= 159,11M </t>
  </si>
  <si>
    <t>475,0</t>
  </si>
  <si>
    <t>QUADRA GRAMA SINTÉTICA= 475 M²</t>
  </si>
  <si>
    <t>28,5</t>
  </si>
  <si>
    <t>QUADRA GRAMA SINTÉTICA= 475 M² X 0,06M = 28,50 M³</t>
  </si>
  <si>
    <t>48,0</t>
  </si>
  <si>
    <t>18,00M + 10,00M + 10,00M + 10,00= 48,00 M</t>
  </si>
  <si>
    <t>2,97</t>
  </si>
  <si>
    <t>BLOCOS (0,30M X 0,30M X 0,60M) X 55 UN = 2,97 M³
CONFORME PROJETO</t>
  </si>
  <si>
    <t>7,1</t>
  </si>
  <si>
    <t>BLOCOS= 1,49 M³
BALDRAME= 5,61M³
CONFORME PROJETO</t>
  </si>
  <si>
    <t>0,74</t>
  </si>
  <si>
    <t>PILARETES= 0,74 M³
CONFORME PROJETO</t>
  </si>
  <si>
    <t>43,14</t>
  </si>
  <si>
    <t>143,80 M X 0,30 M = 43,14 M²</t>
  </si>
  <si>
    <t>86,28</t>
  </si>
  <si>
    <t>43,14 M² X 2,00 LADOS= 86,28 M²</t>
  </si>
  <si>
    <t>358,26</t>
  </si>
  <si>
    <t>ALAMBRADO= 358,26 M² 
CONFORME PROJETO</t>
  </si>
  <si>
    <t>698,83</t>
  </si>
  <si>
    <t>ALAMBRADO= 698,83 M² 
CONFORME PROJETO</t>
  </si>
  <si>
    <t>4,00 UN + 4,00 UN =  8,00 UN</t>
  </si>
  <si>
    <t>114,68</t>
  </si>
  <si>
    <t>QUADRA SINTÉTICA=(35,34 M + 35,34 M) 
+ 
QUADRA DE AREIA= (22,00 M+ 22,00 M)
TOTAL= 114,68 M</t>
  </si>
  <si>
    <t>395,0</t>
  </si>
  <si>
    <t>395,00 M² CONFORME PROJETO</t>
  </si>
  <si>
    <t>53,0</t>
  </si>
  <si>
    <t>53,00 M² CONFORME PROJETO</t>
  </si>
  <si>
    <t>1,0</t>
  </si>
  <si>
    <t>1,00 UN</t>
  </si>
  <si>
    <t>27,0</t>
  </si>
  <si>
    <t>27,00 UN</t>
  </si>
  <si>
    <t>12,0</t>
  </si>
  <si>
    <t>12,00 UN</t>
  </si>
  <si>
    <t>6,00 UN</t>
  </si>
  <si>
    <t>25,0</t>
  </si>
  <si>
    <t>25,00 M</t>
  </si>
  <si>
    <t>300,0</t>
  </si>
  <si>
    <t>300,00 M</t>
  </si>
  <si>
    <t>81,0</t>
  </si>
  <si>
    <t>81,00 M</t>
  </si>
  <si>
    <t>15,0</t>
  </si>
  <si>
    <t>15,00 UN</t>
  </si>
  <si>
    <t>1.400,0</t>
  </si>
  <si>
    <t>1.400,00 M</t>
  </si>
  <si>
    <t>400,0</t>
  </si>
  <si>
    <t>400,00 M</t>
  </si>
  <si>
    <t>24,0</t>
  </si>
  <si>
    <t>24,00 UN</t>
  </si>
  <si>
    <t>10,0</t>
  </si>
  <si>
    <t>10,00 UN</t>
  </si>
  <si>
    <t>11,0</t>
  </si>
  <si>
    <t>11,00 UN</t>
  </si>
  <si>
    <t>66,0</t>
  </si>
  <si>
    <t>66,00 M² CONFORME PROJETO</t>
  </si>
  <si>
    <t>1,00 PAR</t>
  </si>
  <si>
    <t>33,77</t>
  </si>
  <si>
    <t>8,25M + 9,75M + 7,16M + 8,61M= 33,77 M</t>
  </si>
  <si>
    <t>989,0</t>
  </si>
  <si>
    <t>PASSEIO= 395 M²
QUADRA GRAMA SINTÉTICA= 475 M²
PISO GRAMA PLAYGROUD= 66 M²
PISO EM CONCRETO POLIDO= 53 M²
TOTAL=  989 M²</t>
  </si>
  <si>
    <t xml:space="preserve"> 280013 </t>
  </si>
  <si>
    <t>CARPINTEIRO COM ENCARGOS COMPLEMENTARES</t>
  </si>
  <si>
    <t>h</t>
  </si>
  <si>
    <t xml:space="preserve"> 280026 </t>
  </si>
  <si>
    <t xml:space="preserve"> D00084 </t>
  </si>
  <si>
    <t>Prego 1 1/2"x13</t>
  </si>
  <si>
    <t>kg</t>
  </si>
  <si>
    <t xml:space="preserve"> D00475 </t>
  </si>
  <si>
    <t>Lona com plotagem de gráfica</t>
  </si>
  <si>
    <t xml:space="preserve"> D00281 </t>
  </si>
  <si>
    <t>Pernamanca 3" x 2" 4 m - madeira branca</t>
  </si>
  <si>
    <t>Dz</t>
  </si>
  <si>
    <t xml:space="preserve"> 150654 </t>
  </si>
  <si>
    <t>Látex acrílica exterior (uma demão)</t>
  </si>
  <si>
    <t xml:space="preserve"> D00081 </t>
  </si>
  <si>
    <t>Prego 2 1/2"x10</t>
  </si>
  <si>
    <t xml:space="preserve"> D00428 </t>
  </si>
  <si>
    <t>Madeirite Plastificado e=15mm</t>
  </si>
  <si>
    <t xml:space="preserve"> D00002 </t>
  </si>
  <si>
    <t>Massa de vedação</t>
  </si>
  <si>
    <t xml:space="preserve"> D00049 </t>
  </si>
  <si>
    <t>Telha fibrotex (1.22x0.55m) e=4mm</t>
  </si>
  <si>
    <t xml:space="preserve"> D00016 </t>
  </si>
  <si>
    <t>Tábua de madeira branca 4m</t>
  </si>
  <si>
    <t xml:space="preserve"> D00001 </t>
  </si>
  <si>
    <t>Parafuso fo go 5/16" c= 110mm</t>
  </si>
  <si>
    <t xml:space="preserve"> D00344 </t>
  </si>
  <si>
    <t>Arruela concava em PVC d=5/16"</t>
  </si>
  <si>
    <t xml:space="preserve"> D00015 </t>
  </si>
  <si>
    <t>Tábua de madeira forte 4m</t>
  </si>
  <si>
    <t xml:space="preserve"> D00062 </t>
  </si>
  <si>
    <t>Dobradiça 3"x3" com parafuso</t>
  </si>
  <si>
    <t xml:space="preserve"> D00059 </t>
  </si>
  <si>
    <t>Cadeado No. 30</t>
  </si>
  <si>
    <t xml:space="preserve"> D00019 </t>
  </si>
  <si>
    <t>Régua 3"x1" 4 m apar.</t>
  </si>
  <si>
    <t xml:space="preserve"> D00061 </t>
  </si>
  <si>
    <t>Fechadura de sobrepor comum</t>
  </si>
  <si>
    <t xml:space="preserve"> D00060 </t>
  </si>
  <si>
    <t>Aldrava p/ cadeado (4x1/2")</t>
  </si>
  <si>
    <t>Paisagismo</t>
  </si>
  <si>
    <t xml:space="preserve"> 10505 </t>
  </si>
  <si>
    <t>Serviços</t>
  </si>
  <si>
    <t>61,90</t>
  </si>
  <si>
    <t>Detalhamento de Cálculo ORSE</t>
  </si>
  <si>
    <t xml:space="preserve"> 00004718 </t>
  </si>
  <si>
    <t>PEDRA BRITADA N. 2 (19 A 38 MM) POSTO PEDREIRA/FORNECEDOR, SEM FRETE</t>
  </si>
  <si>
    <t xml:space="preserve"> 00004721 </t>
  </si>
  <si>
    <t>PEDRA BRITADA N. 1 (9,5 A 19 MM) POSTO PEDREIRA/FORNECEDOR, SEM FRETE</t>
  </si>
  <si>
    <t>Pisos : Cimentados, em Concreto Simples, tipo Tech-Stone e de Alta Resistência</t>
  </si>
  <si>
    <t xml:space="preserve"> 10551 </t>
  </si>
  <si>
    <t>Encargos Complementares - Carpinteiro</t>
  </si>
  <si>
    <t>Provisórios</t>
  </si>
  <si>
    <t xml:space="preserve"> 10549 </t>
  </si>
  <si>
    <t>Encargos Complementares - Servente</t>
  </si>
  <si>
    <t xml:space="preserve"> 11480 </t>
  </si>
  <si>
    <t>Concreto simples usinado fck=15mpa, bombeado, lançado e adensado na infraestrutura</t>
  </si>
  <si>
    <t>Alvenarias de Pedra e Concretos para Fundações</t>
  </si>
  <si>
    <t xml:space="preserve"> 00004750/SINAPI </t>
  </si>
  <si>
    <t>Pedreiro (horista)</t>
  </si>
  <si>
    <t>Mão de Obra</t>
  </si>
  <si>
    <t xml:space="preserve"> 00001213/SINAPI </t>
  </si>
  <si>
    <t>Carpinteiro de formas para concreto (horista)</t>
  </si>
  <si>
    <t xml:space="preserve"> 00006111/SINAPI </t>
  </si>
  <si>
    <t>Servente de obras (horista)</t>
  </si>
  <si>
    <t>14,58</t>
  </si>
  <si>
    <t>1,45</t>
  </si>
  <si>
    <t xml:space="preserve"> 1572 </t>
  </si>
  <si>
    <t>Madeira mista serrada (tábua) 2,2 x 14 cm - 0,00308 m3/m</t>
  </si>
  <si>
    <t xml:space="preserve"> 10550 </t>
  </si>
  <si>
    <t>Encargos Complementares - Pedreiro</t>
  </si>
  <si>
    <t xml:space="preserve"> 00012893/SINAPI </t>
  </si>
  <si>
    <t>Bota de seguranca com biqueira de aco e colarinho acolchoado</t>
  </si>
  <si>
    <t>0,04</t>
  </si>
  <si>
    <t xml:space="preserve"> 10578 </t>
  </si>
  <si>
    <t>Formão grande</t>
  </si>
  <si>
    <t>0,00</t>
  </si>
  <si>
    <t xml:space="preserve"> 10577 </t>
  </si>
  <si>
    <t>Serrote 40cm</t>
  </si>
  <si>
    <t xml:space="preserve"> 00012895/SINAPI </t>
  </si>
  <si>
    <t>Capacete de seguranca aba frontal com suspensao de polietileno, sem jugular (classe b)</t>
  </si>
  <si>
    <t xml:space="preserve"> 11244 </t>
  </si>
  <si>
    <t>Martelo com unha</t>
  </si>
  <si>
    <t xml:space="preserve"> 10492 </t>
  </si>
  <si>
    <t>Cesta Básica</t>
  </si>
  <si>
    <t xml:space="preserve"> 1651 </t>
  </si>
  <si>
    <t>Óculos branco proteção</t>
  </si>
  <si>
    <t>pr</t>
  </si>
  <si>
    <t xml:space="preserve"> 10517 </t>
  </si>
  <si>
    <t>Exames admissionais/demissionais (checkup)</t>
  </si>
  <si>
    <t>cj</t>
  </si>
  <si>
    <t>300,00</t>
  </si>
  <si>
    <t>0,10</t>
  </si>
  <si>
    <t xml:space="preserve"> 10362 </t>
  </si>
  <si>
    <t>Seguro de vida e acidente em grupo</t>
  </si>
  <si>
    <t>12,54</t>
  </si>
  <si>
    <t xml:space="preserve"> 11249 </t>
  </si>
  <si>
    <t>Serra circular eletrica portatil</t>
  </si>
  <si>
    <t>Equipamento</t>
  </si>
  <si>
    <t xml:space="preserve"> 941 </t>
  </si>
  <si>
    <t>Fardamento com mangas curta</t>
  </si>
  <si>
    <t>0,23</t>
  </si>
  <si>
    <t xml:space="preserve"> 10761 </t>
  </si>
  <si>
    <t>Refeição - café da manhã ( café com leite e dois pães com manteiga)</t>
  </si>
  <si>
    <t>5,00</t>
  </si>
  <si>
    <t>0,42</t>
  </si>
  <si>
    <t xml:space="preserve"> 158 </t>
  </si>
  <si>
    <t>Almoço (Participação do empregador)</t>
  </si>
  <si>
    <t>14,00</t>
  </si>
  <si>
    <t>1,19</t>
  </si>
  <si>
    <t xml:space="preserve"> 11248 </t>
  </si>
  <si>
    <t>Furadeira e Parafusadeira eletrica Bosch ou Similar profissional</t>
  </si>
  <si>
    <t>246,00</t>
  </si>
  <si>
    <t xml:space="preserve"> 2378 </t>
  </si>
  <si>
    <t>Vale transporte</t>
  </si>
  <si>
    <t>4,50</t>
  </si>
  <si>
    <t>0,27</t>
  </si>
  <si>
    <t xml:space="preserve"> 10599 </t>
  </si>
  <si>
    <t>Protetor solar fps 30 com 120ml</t>
  </si>
  <si>
    <t>18,00</t>
  </si>
  <si>
    <t>0,02</t>
  </si>
  <si>
    <t xml:space="preserve"> 00012894/SINAPI </t>
  </si>
  <si>
    <t>Capa para chuva em pvc com forro de poliester, com capuz (amarela ou azul)</t>
  </si>
  <si>
    <t xml:space="preserve"> 00012892/SINAPI </t>
  </si>
  <si>
    <t>Luva raspa de couro, cano curto (punho *7* cm)</t>
  </si>
  <si>
    <t xml:space="preserve"> 10596 </t>
  </si>
  <si>
    <t>Protetor auricular</t>
  </si>
  <si>
    <t>0,01</t>
  </si>
  <si>
    <t xml:space="preserve"> 10579 </t>
  </si>
  <si>
    <t>Chave de fenda chata 30 cm</t>
  </si>
  <si>
    <t>26,89</t>
  </si>
  <si>
    <t xml:space="preserve"> 00002711/SINAPI </t>
  </si>
  <si>
    <t>Carrinho de mao, em aco, com capacidade de *45 a 65* l / *100* kg, pneu com camara</t>
  </si>
  <si>
    <t xml:space="preserve"> 4729 </t>
  </si>
  <si>
    <t>Marreta 1 kg com cabo</t>
  </si>
  <si>
    <t>37,80</t>
  </si>
  <si>
    <t xml:space="preserve"> 10788 </t>
  </si>
  <si>
    <t>Pá quadrada</t>
  </si>
  <si>
    <t>36,90</t>
  </si>
  <si>
    <t xml:space="preserve"> 4728 </t>
  </si>
  <si>
    <t>Talhadeira chata 10"</t>
  </si>
  <si>
    <t>18,58</t>
  </si>
  <si>
    <t xml:space="preserve"> 634 </t>
  </si>
  <si>
    <t>Concreto usinado bombeavel b0-b1 fck=15mpa</t>
  </si>
  <si>
    <t xml:space="preserve"> 00044535/SINAPI </t>
  </si>
  <si>
    <t>Servico de bombeamento de concreto com consumo minimo de 40 m3, (disponibilizacao de bomba), sem o lancamento</t>
  </si>
  <si>
    <t>2,70</t>
  </si>
  <si>
    <t xml:space="preserve"> 4722 </t>
  </si>
  <si>
    <t>Colher de pedreiro</t>
  </si>
  <si>
    <t>18,80</t>
  </si>
  <si>
    <t xml:space="preserve"> 10790 </t>
  </si>
  <si>
    <t>Prumo de face</t>
  </si>
  <si>
    <t>25,95</t>
  </si>
  <si>
    <t xml:space="preserve"> 10282 </t>
  </si>
  <si>
    <t>Regua de alumínio c/ 2,00m (para pedreiro)</t>
  </si>
  <si>
    <t>44,00</t>
  </si>
  <si>
    <t xml:space="preserve"> 11245 </t>
  </si>
  <si>
    <t>Desempoladeira de madeira 12x22</t>
  </si>
  <si>
    <t>11,60</t>
  </si>
  <si>
    <t xml:space="preserve"> 11246 </t>
  </si>
  <si>
    <t>Escala métrica de bambú</t>
  </si>
  <si>
    <t>Un</t>
  </si>
  <si>
    <t>10,22</t>
  </si>
  <si>
    <t xml:space="preserve"> 10789 </t>
  </si>
  <si>
    <t>Nível de bolha de madeira</t>
  </si>
  <si>
    <t>15,40</t>
  </si>
  <si>
    <t xml:space="preserve"> 4174 </t>
  </si>
  <si>
    <t>Desempenadeira de aço lisa, cabo madeira, ref:143, Atlas ou similar</t>
  </si>
  <si>
    <t xml:space="preserve"> 11265 </t>
  </si>
  <si>
    <t>Martelo de borracha com cabo</t>
  </si>
  <si>
    <t>18,75</t>
  </si>
  <si>
    <t xml:space="preserve"> 11243 </t>
  </si>
  <si>
    <t>Martelo sem unha</t>
  </si>
  <si>
    <t>28,00</t>
  </si>
  <si>
    <t xml:space="preserve"> 11247 </t>
  </si>
  <si>
    <t>Serra mármore</t>
  </si>
  <si>
    <t xml:space="preserve"> 11264 </t>
  </si>
  <si>
    <t>Marreta de 1/2 kg com cabo</t>
  </si>
  <si>
    <t>13,52</t>
  </si>
  <si>
    <t xml:space="preserve"> 00004021 </t>
  </si>
  <si>
    <t>GEOTEXTIL NAO TECIDO AGULHADO DE FILAMENTOS CONTINUOS 100% POLIESTER, RESITENCIA A TRACAO = 14 KN/M</t>
  </si>
  <si>
    <t xml:space="preserve"> 050259 </t>
  </si>
  <si>
    <t>Concreto c/ seixo Fck= 20 MPA (incl. lançamento e adensamento)</t>
  </si>
  <si>
    <t xml:space="preserve"> 050036 </t>
  </si>
  <si>
    <t>Forma  c/ madeira branca (incl. desforma)</t>
  </si>
  <si>
    <t xml:space="preserve"> 050740 </t>
  </si>
  <si>
    <t>Concreto c/ seixo Fck= 25MPA (incl. lançamento e adensamento)</t>
  </si>
  <si>
    <t xml:space="preserve"> 050041 </t>
  </si>
  <si>
    <t>Formas para concreto em chapa de madeira compensada resinada e=15mm(REAP 1x) - incl. desforma</t>
  </si>
  <si>
    <t xml:space="preserve"> 050038 </t>
  </si>
  <si>
    <t>Armação p/ concreto</t>
  </si>
  <si>
    <t xml:space="preserve"> 87369 </t>
  </si>
  <si>
    <t>ARGAMASSA TRAÇO 1:2:8 (EM VOLUME DE CIMENTO, CAL E AREIA MÉDIA ÚMIDA) PARA EMBOÇO/MASSA ÚNICA/ASSENTAMENTO DE ALVENARIA DE VEDAÇÃO, PREPARO MANUAL. AF_08/2019</t>
  </si>
  <si>
    <t xml:space="preserve"> 00034547 </t>
  </si>
  <si>
    <t>TELA DE ACO SOLDADA GALVANIZADA/ZINCADA PARA ALVENARIA, FIO D = *1,20 A 1,70* MM, MALHA 15 X 15 MM, (C X L) *50 X 12* CM</t>
  </si>
  <si>
    <t xml:space="preserve"> 00037395 </t>
  </si>
  <si>
    <t>PINO DE ACO COM FURO, HASTE = 27 MM (ACAO DIRETA)</t>
  </si>
  <si>
    <t>CENTO</t>
  </si>
  <si>
    <t xml:space="preserve"> 00007267 </t>
  </si>
  <si>
    <t>BLOCO CERAMICO / TIJOLO VAZADO PARA ALVENARIA DE VEDACAO, 6 FUROS NA HORIZONTAL DE 9 X 14 X 19 CM (L X A X C)</t>
  </si>
  <si>
    <t xml:space="preserve"> 87377 </t>
  </si>
  <si>
    <t>ARGAMASSA TRAÇO 1:3 (EM VOLUME DE CIMENTO E AREIA GROSSA ÚMIDA) PARA CHAPISCO CONVENCIONAL, PREPARO MANUAL. AF_08/2019</t>
  </si>
  <si>
    <t xml:space="preserve"> 88315 </t>
  </si>
  <si>
    <t>SERRALHEIRO COM ENCARGOS COMPLEMENTARES</t>
  </si>
  <si>
    <t xml:space="preserve"> 00011002 </t>
  </si>
  <si>
    <t>ELETRODO REVESTIDO AWS - E6013, DIAMETRO IGUAL A 2,50 MM</t>
  </si>
  <si>
    <t xml:space="preserve"> 00007158 </t>
  </si>
  <si>
    <t>TELA DE ARAME GALVANIZADA QUADRANGULAR / LOSANGULAR, FIO 2,77 MM (12 BWG), MALHA 5 X 5 CM, H = 2 M</t>
  </si>
  <si>
    <t xml:space="preserve"> 00043130 </t>
  </si>
  <si>
    <t>ARAME GALVANIZADO 12 BWG, D = 2,76 MM (0,048 KG/M) OU 14 BWG, D = 2,11 MM (0,026 KG/M)</t>
  </si>
  <si>
    <t xml:space="preserve"> 00007696 </t>
  </si>
  <si>
    <t>TUBO ACO GALVANIZADO COM COSTURA, CLASSE MEDIA, DN 2", E = *3,65* MM, PESO *5,10* KG/M (NBR 5580)</t>
  </si>
  <si>
    <t xml:space="preserve"> 00007698 </t>
  </si>
  <si>
    <t>TUBO ACO GALVANIZADO COM COSTURA, CLASSE MEDIA, DN 1.1/4", E = *3,25* MM, PESO *3,14* KG/M (NBR 5580)</t>
  </si>
  <si>
    <t xml:space="preserve"> 88310 </t>
  </si>
  <si>
    <t>PINTOR COM ENCARGOS COMPLEMENTARES</t>
  </si>
  <si>
    <t xml:space="preserve"> 00007356 </t>
  </si>
  <si>
    <t>TINTA LATEX ACRILICA PREMIUM, COR BRANCO FOSCO</t>
  </si>
  <si>
    <t>L</t>
  </si>
  <si>
    <t xml:space="preserve"> 00005318 </t>
  </si>
  <si>
    <t>DILUENTE AGUARRAS</t>
  </si>
  <si>
    <t xml:space="preserve"> 00007292 </t>
  </si>
  <si>
    <t>TINTA ESMALTE SINTETICO PREMIUM BRILHANTE</t>
  </si>
  <si>
    <t>Alambrados e Gradis</t>
  </si>
  <si>
    <t xml:space="preserve"> 1927 </t>
  </si>
  <si>
    <t>Fornecimento e instalação de rede de proteção em nylon malha 10 x 10 cm para quadras de esporte</t>
  </si>
  <si>
    <t>20,00</t>
  </si>
  <si>
    <t>Pontos de Suprimento de Lógica</t>
  </si>
  <si>
    <t xml:space="preserve"> 11635 </t>
  </si>
  <si>
    <t>Grampo em aço para cabo 1/8</t>
  </si>
  <si>
    <t>Estrutura Metálica</t>
  </si>
  <si>
    <t>2,91</t>
  </si>
  <si>
    <t xml:space="preserve"> 13960 </t>
  </si>
  <si>
    <t>Cabo de aço 1/8" Sem revestimento  ( rolo c/ 100 mt)</t>
  </si>
  <si>
    <t>rolo</t>
  </si>
  <si>
    <t xml:space="preserve"> 10555 </t>
  </si>
  <si>
    <t>Encargos Complementares - Armador</t>
  </si>
  <si>
    <t xml:space="preserve"> 00000378/SINAPI </t>
  </si>
  <si>
    <t>Armador (horista)</t>
  </si>
  <si>
    <t>3,80</t>
  </si>
  <si>
    <t>0,11</t>
  </si>
  <si>
    <t>0,20</t>
  </si>
  <si>
    <t xml:space="preserve"> 10585 </t>
  </si>
  <si>
    <t>Arco de serra</t>
  </si>
  <si>
    <t>19,90</t>
  </si>
  <si>
    <t>0,57</t>
  </si>
  <si>
    <t>0,14</t>
  </si>
  <si>
    <t xml:space="preserve"> 10586 </t>
  </si>
  <si>
    <t>Torquesa</t>
  </si>
  <si>
    <t>39,00</t>
  </si>
  <si>
    <t xml:space="preserve"> 00036156 </t>
  </si>
  <si>
    <t>BLOQUETE/PISO INTERTRAVADO DE CONCRETO - MODELO ONDA/16 FACES/RETANGULAR/TIJOLINHO/PAVER/HOLANDES/PARALELEPIPEDO, *20 X 10* CM, E = 6 CM, RESISTENCIA DE 35 MPA, COLORIDO</t>
  </si>
  <si>
    <t>PISO EM CONCRETO 20 MPA PREPARO MECÂNICO, ESPESSURA 7CM. AF_09/2020</t>
  </si>
  <si>
    <t xml:space="preserve"> 95282 </t>
  </si>
  <si>
    <t>DESEMPENADEIRA DE CONCRETO, PESO DE 78 KG, 4 PÁS, MOTOR A GASOLINA, POTÊNCIA 5,5 HP - CHP DIURNO. AF_05/2023</t>
  </si>
  <si>
    <t xml:space="preserve"> 00043146 </t>
  </si>
  <si>
    <t>ENDURECEDOR MINERAL DE BASE CIMENTICIA PARA PISO DE CONCRETO</t>
  </si>
  <si>
    <t>INEL - INSTALAÇÃO ELÉTRICA/ELETRIFICAÇÃO E ILUMINAÇÃO EXTERNA</t>
  </si>
  <si>
    <t xml:space="preserve"> 88264 </t>
  </si>
  <si>
    <t>ELETRICISTA COM ENCARGOS COMPLEMENTARES</t>
  </si>
  <si>
    <t xml:space="preserve"> 88247 </t>
  </si>
  <si>
    <t>AUXILIAR DE ELETRICISTA COM ENCARGOS COMPLEMENTARES</t>
  </si>
  <si>
    <t xml:space="preserve"> 87367 </t>
  </si>
  <si>
    <t>ARGAMASSA TRAÇO 1:1:6 (EM VOLUME DE CIMENTO, CAL E AREIA MÉDIA ÚMIDA) PARA EMBOÇO/MASSA ÚNICA/ASSENTAMENTO DE ALVENARIA DE VEDAÇÃO, PREPARO MANUAL. AF_08/2019</t>
  </si>
  <si>
    <t xml:space="preserve"> 00012042 </t>
  </si>
  <si>
    <t>QUADRO DE DISTRIBUICAO COM BARRAMENTO TRIFASICO, DE EMBUTIR, EM CHAPA DE ACO GALVANIZADO, PARA 40 DISJUNTORES DIN, 100 A</t>
  </si>
  <si>
    <t>Fusíveis, Disjuntores e Chaves</t>
  </si>
  <si>
    <t xml:space="preserve"> 00039465/SINAPI </t>
  </si>
  <si>
    <t>Dispositivo dps classe ii, 1 polo, tensao maxima de 175 v, corrente maxima de*20* ka (tipo ac)</t>
  </si>
  <si>
    <t xml:space="preserve"> 10552 </t>
  </si>
  <si>
    <t>Encargos Complementares - Eletricista</t>
  </si>
  <si>
    <t xml:space="preserve"> 00002436/SINAPI </t>
  </si>
  <si>
    <t>Eletricista (horista)</t>
  </si>
  <si>
    <t>4,37</t>
  </si>
  <si>
    <t>0,30</t>
  </si>
  <si>
    <t>0,17</t>
  </si>
  <si>
    <t>0,21</t>
  </si>
  <si>
    <t>0,85</t>
  </si>
  <si>
    <t>0,03</t>
  </si>
  <si>
    <t>0,07</t>
  </si>
  <si>
    <t xml:space="preserve"> 11241 </t>
  </si>
  <si>
    <t>Alicate volt-amperimetro</t>
  </si>
  <si>
    <t xml:space="preserve"> 11242 </t>
  </si>
  <si>
    <t>Chave inglesa 12"</t>
  </si>
  <si>
    <t xml:space="preserve"> 11240 </t>
  </si>
  <si>
    <t>Alicate com isolamento</t>
  </si>
  <si>
    <t>47,69</t>
  </si>
  <si>
    <t xml:space="preserve"> 280014 </t>
  </si>
  <si>
    <t xml:space="preserve"> 280007 </t>
  </si>
  <si>
    <t xml:space="preserve"> E00085 </t>
  </si>
  <si>
    <t xml:space="preserve"> E00052 </t>
  </si>
  <si>
    <t>Luminárias Externas</t>
  </si>
  <si>
    <t xml:space="preserve"> 13524 </t>
  </si>
  <si>
    <t>Refletor Slim  LED 200W de potência, branco Frio, 6500k, Autovolt, marca G-light ou similar</t>
  </si>
  <si>
    <t xml:space="preserve"> 1691 </t>
  </si>
  <si>
    <t>Parafuso metal 2 1/2" x 12 p/ bucha s-10</t>
  </si>
  <si>
    <t>1,74</t>
  </si>
  <si>
    <t>0,40</t>
  </si>
  <si>
    <t>0,22</t>
  </si>
  <si>
    <t>1,14</t>
  </si>
  <si>
    <t>0,09</t>
  </si>
  <si>
    <t xml:space="preserve"> 00003379 </t>
  </si>
  <si>
    <t>HASTE DE ATERRAMENTO EM ACO COM 3,00 M DE COMPRIMENTO E DN = 5/8", REVESTIDA COM BAIXA CAMADA DE COBRE, SEM CONECTOR</t>
  </si>
  <si>
    <t xml:space="preserve"> 00000863 </t>
  </si>
  <si>
    <t>CABO DE COBRE NU 35 MM2 MEIO-DURO</t>
  </si>
  <si>
    <t xml:space="preserve"> 00002446 </t>
  </si>
  <si>
    <t>ELETRODUTO/DUTO PEAD FLEXIVEL PAREDE SIMPLES, CORRUGACAO HELICOIDAL, COR PRETA, SEM ROSCA, DE 2", CRC 680 N, PARA CABEAMENTO SUBTERRANEO (NBR 15715)</t>
  </si>
  <si>
    <t xml:space="preserve"> E00015 </t>
  </si>
  <si>
    <t>Tubos e Conexões de PVC Rígido Roscável</t>
  </si>
  <si>
    <t xml:space="preserve"> 00003876/SINAPI </t>
  </si>
  <si>
    <t>Luva pvc, roscavel, 1", agua fria predial</t>
  </si>
  <si>
    <t xml:space="preserve"> 00002696/SINAPI </t>
  </si>
  <si>
    <t>Encanador ou bombeiro hidraulico (horista)</t>
  </si>
  <si>
    <t xml:space="preserve"> 981 </t>
  </si>
  <si>
    <t>Fita veda rosca 18mm</t>
  </si>
  <si>
    <t>1,60</t>
  </si>
  <si>
    <t xml:space="preserve"> 10554 </t>
  </si>
  <si>
    <t>Encargos Complementares - Encanador</t>
  </si>
  <si>
    <t>0,41</t>
  </si>
  <si>
    <t xml:space="preserve"> 11256 </t>
  </si>
  <si>
    <t>Tarracha para tubos PVC de 1 1/2"</t>
  </si>
  <si>
    <t xml:space="preserve"> 11255 </t>
  </si>
  <si>
    <t>Tarracha para tubos PVC de 1"</t>
  </si>
  <si>
    <t xml:space="preserve"> 11257 </t>
  </si>
  <si>
    <t>Tarracha para tubos PVC de 1 1/4"</t>
  </si>
  <si>
    <t>32,30</t>
  </si>
  <si>
    <t>0,06</t>
  </si>
  <si>
    <t>0,31</t>
  </si>
  <si>
    <t xml:space="preserve"> 10592 </t>
  </si>
  <si>
    <t>Lima chata 12"</t>
  </si>
  <si>
    <t xml:space="preserve"> 10593 </t>
  </si>
  <si>
    <t>Praio simples 30cm</t>
  </si>
  <si>
    <t>19,57</t>
  </si>
  <si>
    <t xml:space="preserve"> 11254 </t>
  </si>
  <si>
    <t>Tarracha para tubos PVC de 3/4"</t>
  </si>
  <si>
    <t>27,49</t>
  </si>
  <si>
    <t xml:space="preserve"> 11253 </t>
  </si>
  <si>
    <t>Tarracha para tubos PVC de 1/2"</t>
  </si>
  <si>
    <t>29,00</t>
  </si>
  <si>
    <t xml:space="preserve"> 00000982 </t>
  </si>
  <si>
    <t>CABO DE COBRE, FLEXIVEL, CLASSE 4 OU 5, ISOLACAO EM PVC/A, ANTICHAMA BWF-B, 1 CONDUTOR, 450/750 V, SECAO NOMINAL 6 MM2</t>
  </si>
  <si>
    <t xml:space="preserve"> 00021127 </t>
  </si>
  <si>
    <t>FITA ISOLANTE ADESIVA ANTICHAMA, USO ATE 750 V, EM ROLO DE 19 MM X 5 M</t>
  </si>
  <si>
    <t xml:space="preserve"> 00000981 </t>
  </si>
  <si>
    <t>CABO DE COBRE, FLEXIVEL, CLASSE 4 OU 5, ISOLACAO EM PVC/A, ANTICHAMA BWF-B, 1 CONDUTOR, 450/750 V, SECAO NOMINAL 4 MM2</t>
  </si>
  <si>
    <t xml:space="preserve"> 5930 </t>
  </si>
  <si>
    <t>GUINDAUTO HIDRÁULICO, CAPACIDADE MÁXIMA DE CARGA 6200 KG, MOMENTO MÁXIMO DE CARGA 11,7 TM, ALCANCE MÁXIMO HORIZONTAL 9,70 M, INCLUSIVE CAMINHÃO TOCO PBT 16.000 KG, POTÊNCIA DE 189 CV - CHI DIURNO. AF_06/2014</t>
  </si>
  <si>
    <t xml:space="preserve"> 5928 </t>
  </si>
  <si>
    <t>GUINDAUTO HIDRÁULICO, CAPACIDADE MÁXIMA DE CARGA 6200 KG, MOMENTO MÁXIMO DE CARGA 11,7 TM, ALCANCE MÁXIMO HORIZONTAL 9,70 M, INCLUSIVE CAMINHÃO TOCO PBT 16.000 KG, POTÊNCIA DE 189 CV - CHP DIURNO. AF_06/2014</t>
  </si>
  <si>
    <t xml:space="preserve"> 00042248 </t>
  </si>
  <si>
    <t>LUMINARIA DE LED PARA ILUMINACAO PUBLICA, DE 181 W ATE 239 W, INVOLUCRO EM ALUMINIO OU ACO INOX</t>
  </si>
  <si>
    <t xml:space="preserve"> 00014164 </t>
  </si>
  <si>
    <t>POSTE CONICO CONTINUO EM ACO GALVANIZADO, CURVO, BRACO DUPLO, ENGASTADO, H = 9 M, DIAMETRO INFERIOR/BASE = *135* MM</t>
  </si>
  <si>
    <t xml:space="preserve"> E00390 </t>
  </si>
  <si>
    <t xml:space="preserve"> E00658 </t>
  </si>
  <si>
    <t>Relé fotoeletrico</t>
  </si>
  <si>
    <t>Quadras e seus Equipamentos</t>
  </si>
  <si>
    <t xml:space="preserve"> 103662 </t>
  </si>
  <si>
    <t>VARREDEIRA DE GRAMA SINTÉTICA A GASOLINA, 2,4 CV, 4 TEMPOS - CHI DIURNO. AF_05/2023</t>
  </si>
  <si>
    <t>Custos Horários Produtivo e Improdutivo dos Equipamentos</t>
  </si>
  <si>
    <t xml:space="preserve"> 103661 </t>
  </si>
  <si>
    <t>VARREDEIRA DE GRAMA SINTÉTICA A GASOLINA, 2,4 CV, 4 TEMPOS - CHP DIURNO. AF_05/2023</t>
  </si>
  <si>
    <t xml:space="preserve"> 00044680 </t>
  </si>
  <si>
    <t>GRAMA SINTETICA BRANCA, FIO EM POLIETILENO, TIPO FIBRILADA COM 50 MM DE ALTURA</t>
  </si>
  <si>
    <t xml:space="preserve"> 00044679 </t>
  </si>
  <si>
    <t>GRAMA SINTETICA VERDE, FIO EM POLIETILENO, TIPO FIBRILADA COM 50 MM DE ALTURA</t>
  </si>
  <si>
    <t xml:space="preserve"> 00044682 </t>
  </si>
  <si>
    <t>TAPE DE COLAGEM DE EMENDAS DE GRAMA SINTETICA DE POLIPROPILENO</t>
  </si>
  <si>
    <t xml:space="preserve"> 00044681 </t>
  </si>
  <si>
    <t>COLA BICOMPONENTE PARA PISO ESPORTIVO COM CATALISADOR</t>
  </si>
  <si>
    <t xml:space="preserve"> 00044683 </t>
  </si>
  <si>
    <t>BORRACHA GRANULADA MALHA 10 PARA GRAMA SINTETICA</t>
  </si>
  <si>
    <t xml:space="preserve"> 00000366 </t>
  </si>
  <si>
    <t>AREIA FINA - POSTO JAZIDA/FORNECEDOR (RETIRADO NA JAZIDA, SEM TRANSPORTE)</t>
  </si>
  <si>
    <t>Urbanização de Parques e Praças</t>
  </si>
  <si>
    <t xml:space="preserve"> 13849 </t>
  </si>
  <si>
    <t>1.760,00</t>
  </si>
  <si>
    <t xml:space="preserve"> 2591 </t>
  </si>
  <si>
    <t>Escorregadeira em madeira com 2,50m de pista, Sergipark ou similar</t>
  </si>
  <si>
    <t>2.465,00</t>
  </si>
  <si>
    <t>4.930,00</t>
  </si>
  <si>
    <t xml:space="preserve"> 00004115/SINAPI </t>
  </si>
  <si>
    <t>Madeira rolica tratada, d = 12 a 15 cm, h = 3,00 m, em eucalipto ou equivalente da regiao</t>
  </si>
  <si>
    <t xml:space="preserve"> 2311 </t>
  </si>
  <si>
    <t>Tubo de aço galvanizado leve c/ costura c/ rosca BSP Ø =  21,3mm (1/2"), e = 2,25mm, l = 6000mm NBR 5580</t>
  </si>
  <si>
    <t xml:space="preserve"> 2509 </t>
  </si>
  <si>
    <t>Carga manual de material de 1ª categoria</t>
  </si>
  <si>
    <t>Carga de Material</t>
  </si>
  <si>
    <t xml:space="preserve"> 2497 </t>
  </si>
  <si>
    <t>Escavação manual de vala ou cava em material de 1ª categoria, profundidade até 1,50m</t>
  </si>
  <si>
    <t>Escavação Manual em Área Urbana</t>
  </si>
  <si>
    <t xml:space="preserve"> 1685 </t>
  </si>
  <si>
    <t>Parafuso cabeça quadrada 16 x 500mm</t>
  </si>
  <si>
    <t>24,00</t>
  </si>
  <si>
    <t>288,00</t>
  </si>
  <si>
    <t xml:space="preserve"> 2308 </t>
  </si>
  <si>
    <t>Pintura de acabamento com lixamento e aplicação de 02 demãos de esmalte sintético sobre madeira - R1</t>
  </si>
  <si>
    <t>Esmalte Sintético / Óleo</t>
  </si>
  <si>
    <t xml:space="preserve"> 930 </t>
  </si>
  <si>
    <t>Madeira roliça sem tratamento - eucalipto d = 12 a 15 cm</t>
  </si>
  <si>
    <t xml:space="preserve"> 2452 </t>
  </si>
  <si>
    <t>Caminhao toco, PBT = 9700kg, com carroceria de madeira 2,50x7,00x0,50m, potência 160 cv</t>
  </si>
  <si>
    <t>48,65</t>
  </si>
  <si>
    <t>389,20</t>
  </si>
  <si>
    <t xml:space="preserve"> 95 </t>
  </si>
  <si>
    <t>Concreto simples fabricado na obra, fck=13,5 mpa, lançado e adensado</t>
  </si>
  <si>
    <t>0,43</t>
  </si>
  <si>
    <t>28,15</t>
  </si>
  <si>
    <t>78,83</t>
  </si>
  <si>
    <t>1,79</t>
  </si>
  <si>
    <t>0,15</t>
  </si>
  <si>
    <t>3,12</t>
  </si>
  <si>
    <t>6,63</t>
  </si>
  <si>
    <t xml:space="preserve"> 00003767/SINAPI </t>
  </si>
  <si>
    <t>Lixa em folha para parede ou madeira, numero 120, cor vermelha</t>
  </si>
  <si>
    <t xml:space="preserve"> 2226 </t>
  </si>
  <si>
    <t>Tinta esmalte sintético (coralit ou similar)</t>
  </si>
  <si>
    <t>l</t>
  </si>
  <si>
    <t>41,64</t>
  </si>
  <si>
    <t>200,19</t>
  </si>
  <si>
    <t xml:space="preserve"> 11250 </t>
  </si>
  <si>
    <t>Rolo lã de carneiro 20cm</t>
  </si>
  <si>
    <t>17,50</t>
  </si>
  <si>
    <t xml:space="preserve"> 10583 </t>
  </si>
  <si>
    <t>Trincha 3"</t>
  </si>
  <si>
    <t>11,98</t>
  </si>
  <si>
    <t xml:space="preserve"> 4725 </t>
  </si>
  <si>
    <t>Espátula</t>
  </si>
  <si>
    <t>16,82</t>
  </si>
  <si>
    <t xml:space="preserve"> 11251 </t>
  </si>
  <si>
    <t>Pincel de seda 2"</t>
  </si>
  <si>
    <t xml:space="preserve"> 11252 </t>
  </si>
  <si>
    <t>Escada de aluminio de abrir com 7 degraus</t>
  </si>
  <si>
    <t>269,00</t>
  </si>
  <si>
    <t>0,28</t>
  </si>
  <si>
    <t xml:space="preserve"> 00004783/SINAPI </t>
  </si>
  <si>
    <t>Pintor (horista)</t>
  </si>
  <si>
    <t>0,12</t>
  </si>
  <si>
    <t>0,13</t>
  </si>
  <si>
    <t xml:space="preserve"> 00004718/SINAPI </t>
  </si>
  <si>
    <t>Pedra britada n. 2 (19 a 38 mm) posto pedreira/fornecedor, sem frete</t>
  </si>
  <si>
    <t>138,48</t>
  </si>
  <si>
    <t>52,09</t>
  </si>
  <si>
    <t xml:space="preserve"> 00001379/SINAPI </t>
  </si>
  <si>
    <t>Cimento portland composto cp ii-32</t>
  </si>
  <si>
    <t xml:space="preserve"> 00000367/SINAPI </t>
  </si>
  <si>
    <t>Areia grossa - posto jazida/fornecedor (retirado na jazida, sem transporte)</t>
  </si>
  <si>
    <t>101,30</t>
  </si>
  <si>
    <t>57,31</t>
  </si>
  <si>
    <t xml:space="preserve"> 00004721/SINAPI </t>
  </si>
  <si>
    <t>Pedra britada n. 1 (9,5 a 19 mm) posto pedreira/fornecedor, sem frete</t>
  </si>
  <si>
    <t>137,75</t>
  </si>
  <si>
    <t>17,27</t>
  </si>
  <si>
    <t>4,10</t>
  </si>
  <si>
    <t xml:space="preserve"> 243 </t>
  </si>
  <si>
    <t>Traves p/ futebol soçaite 4m, tubo 4", desmontável, med.ext.4x2,2m (cod.4043)</t>
  </si>
  <si>
    <t xml:space="preserve"> 102486 </t>
  </si>
  <si>
    <t>CONCRETO FCK = 15MPA, TRAÇO 1:3,4:3,4 (EM MASSA SECA DE CIMENTO/ AREIA MÉDIA/ SEIXO ROLADO) - PREPARO MANUAL. AF_05/2021</t>
  </si>
  <si>
    <t xml:space="preserve"> 00025399 </t>
  </si>
  <si>
    <t>CONJUNTO PARA QUADRA DE VOLEI COM POSTES EM TUBO DE ACO GALVANIZADO 3", H = *255* CM, PINTURA EM TINTA ESMALTE SINTETICO, REDE DE NYLON COM 2 MM, MALHA 10 X 10 CM E ANTENAS OFICIAIS EM FIBRA DE VIDRO</t>
  </si>
  <si>
    <t xml:space="preserve"> 00044656 </t>
  </si>
  <si>
    <t>BUCHA DE ESPERA PARA FIXACAO DE TRAVE DE FUTSAL E POSTE DE VOLEI EM PVC, PARA TUBO DE 3", C = 40 CM</t>
  </si>
  <si>
    <t xml:space="preserve"> 00044657 </t>
  </si>
  <si>
    <t>TAMPA METALICA PARA BUCHA DE FIXACAO DE TRAVE DE FUTSAL E POSTE DE VOLEI, DIAMETRO 100 MM, ALTURA 55 MM</t>
  </si>
  <si>
    <t>Paisagismo - Plantio</t>
  </si>
  <si>
    <t xml:space="preserve"> 91635 </t>
  </si>
  <si>
    <t>GUINDAUTO HIDRÁULICO, CAPACIDADE MÁXIMA DE CARGA 6500 KG, MOMENTO MÁXIMO DE CARGA 5,8 TM, ALCANCE MÁXIMO HORIZONTAL 7,60 M, INCLUSIVE CAMINHÃO TOCO PBT 9.700 KG, POTÊNCIA DE 160 CV - CHI DIURNO. AF_08/2015</t>
  </si>
  <si>
    <t xml:space="preserve"> 91634 </t>
  </si>
  <si>
    <t>GUINDAUTO HIDRÁULICO, CAPACIDADE MÁXIMA DE CARGA 6500 KG, MOMENTO MÁXIMO DE CARGA 5,8 TM, ALCANCE MÁXIMO HORIZONTAL 7,60 M, INCLUSIVE CAMINHÃO TOCO PBT 9.700 KG, POTÊNCIA DE 160 CV - CHP DIURNO. AF_08/2015</t>
  </si>
  <si>
    <t xml:space="preserve"> 00044162 </t>
  </si>
  <si>
    <t>MUDA DE PALMEIRA, ARECA, H= *3,00* M</t>
  </si>
  <si>
    <t>MESA DE PRAÇA INTEGRADA COM BANCOS</t>
  </si>
  <si>
    <t xml:space="preserve"> 6704002 </t>
  </si>
  <si>
    <t>Conversão InfoWOrca</t>
  </si>
  <si>
    <t xml:space="preserve"> 1908 </t>
  </si>
  <si>
    <t>Reboco ou emboço externo, de parede, com argamassa traço t5 - 1:2:8 (cimento / cal / areia), espessura 2,0 cm</t>
  </si>
  <si>
    <t>Argamassas</t>
  </si>
  <si>
    <t xml:space="preserve"> 2295 </t>
  </si>
  <si>
    <t>Pintura para exteriores, sobre paredes, com lixamento, aplicação de 01 demão de selador acrílico, 02 demãos de massa acrílica e 02 demãos de tinta acrílica convencional - Rev 03</t>
  </si>
  <si>
    <t>Latex PVA</t>
  </si>
  <si>
    <t xml:space="preserve"> 3310 </t>
  </si>
  <si>
    <t>Chapisco em parede com argamassa traço t1 - 1:3 (cimento / areia) - Revisado 08/2015</t>
  </si>
  <si>
    <t xml:space="preserve"> 96 </t>
  </si>
  <si>
    <t>Concreto simples usinado fck=15mpa, bombeado, lançado e adensado em superestrura</t>
  </si>
  <si>
    <t xml:space="preserve"> 77 </t>
  </si>
  <si>
    <t>Aterro de caixão de ediificação, com fornec. de areia, adensada com água</t>
  </si>
  <si>
    <t>Aterros / Reaterros / Compactações</t>
  </si>
  <si>
    <t xml:space="preserve"> 140 </t>
  </si>
  <si>
    <t>Aço CA - 50 Ø 6,3 a 12,5mm, inclusive corte, dobragem, montagem e colocacao de ferragens nas formas, para superestruturas e fundações - R1</t>
  </si>
  <si>
    <t>Armaduras Convencionais</t>
  </si>
  <si>
    <t xml:space="preserve"> 115 </t>
  </si>
  <si>
    <t>Forma plana para estruturas, em compensado resinado de 12mm, 02 usos, inclusive escoramento - Rev 02_04/2022</t>
  </si>
  <si>
    <t>Formas</t>
  </si>
  <si>
    <t xml:space="preserve"> 151 </t>
  </si>
  <si>
    <t>Alvenaria bloco cerâmico vedação, 9x19x24cm, e=9cm, com argamassa t5 - 1:2:8 (cimento/cal/areia), junta=1cm - Rev.09</t>
  </si>
  <si>
    <t>Alvenarias de Vedação</t>
  </si>
  <si>
    <t>0,24</t>
  </si>
  <si>
    <t>2,50</t>
  </si>
  <si>
    <t>7,00</t>
  </si>
  <si>
    <t>0,58</t>
  </si>
  <si>
    <t>3,67</t>
  </si>
  <si>
    <t xml:space="preserve"> 00001106/SINAPI </t>
  </si>
  <si>
    <t>Cal hidratada ch-i para argamassas</t>
  </si>
  <si>
    <t xml:space="preserve"> 00043651/SINAPI </t>
  </si>
  <si>
    <t>Massa acrilica para superficies internas e externas</t>
  </si>
  <si>
    <t xml:space="preserve"> 00007356/SINAPI </t>
  </si>
  <si>
    <t>Tinta latex acrilica premium, cor branco fosco</t>
  </si>
  <si>
    <t>32,87</t>
  </si>
  <si>
    <t>5,32</t>
  </si>
  <si>
    <t xml:space="preserve"> 1332 </t>
  </si>
  <si>
    <t>Líquido selador acrílico</t>
  </si>
  <si>
    <t xml:space="preserve"> 00000370/SINAPI </t>
  </si>
  <si>
    <t>Areia media - posto jazida/fornecedor (retirado na jazida, sem transporte)</t>
  </si>
  <si>
    <t>100,00</t>
  </si>
  <si>
    <t>1,08</t>
  </si>
  <si>
    <t xml:space="preserve"> 00000366/SINAPI </t>
  </si>
  <si>
    <t>Areia fina - posto jazida/fornecedor (retirado na jazida, sem transporte)</t>
  </si>
  <si>
    <t>6,00</t>
  </si>
  <si>
    <t xml:space="preserve"> 00043132/SINAPI </t>
  </si>
  <si>
    <t>Arame recozido 16 bwg, d = 1,65 mm (0,016 kg/m) ou 18 bwg, d = 1,25 mm (0,01 kg/m)</t>
  </si>
  <si>
    <t xml:space="preserve"> 81 </t>
  </si>
  <si>
    <t>Aço ca-50   6,3 a 12,5 mm</t>
  </si>
  <si>
    <t xml:space="preserve"> 00039315/SINAPI </t>
  </si>
  <si>
    <t>Espacador / distanciador tipo garra dupla, em plastico, cobrimento *20* mm, para ferragens de lajes e fundo de vigas</t>
  </si>
  <si>
    <t xml:space="preserve"> 00039017/SINAPI </t>
  </si>
  <si>
    <t>Espacador / distanciador circular com entrada lateral, em plastico, para vergalhao *4,2 a 12,5* mm, cobrimento 20 mm</t>
  </si>
  <si>
    <t xml:space="preserve"> 00004509/SINAPI </t>
  </si>
  <si>
    <t>Sarrafo *2,5 x 10* cm em pinus, mista ou equivalente da regiao - bruta</t>
  </si>
  <si>
    <t xml:space="preserve"> 1569 </t>
  </si>
  <si>
    <t>Madeira mista serrada (barrote) 6 x 6cm - 0,0036 m3/m (angelim, louro)</t>
  </si>
  <si>
    <t xml:space="preserve"> 630 </t>
  </si>
  <si>
    <t>Compensado resinado 12mm - Madeirit ou similar</t>
  </si>
  <si>
    <t xml:space="preserve"> 00006193/SINAPI </t>
  </si>
  <si>
    <t>Tabua nao aparelhada *2,5 x 20* cm, em macaranduba/massaranduba, angelim ou equivalente da regiao - bruta</t>
  </si>
  <si>
    <t xml:space="preserve"> 00005069/SINAPI </t>
  </si>
  <si>
    <t>Prego de aco polido com cabeca 17 x 27 (2 1/2 x 11)</t>
  </si>
  <si>
    <t xml:space="preserve"> 00043130/SINAPI </t>
  </si>
  <si>
    <t>Arame galvanizado 12 bwg, d = 2,76 mm (0,048 kg/m) ou 14 bwg, d = 2,11 mm (0,026 kg/m)</t>
  </si>
  <si>
    <t xml:space="preserve"> 00002692/SINAPI </t>
  </si>
  <si>
    <t>Desmoldante protetor para formas de madeira, de base oleosa emulsionada em agua</t>
  </si>
  <si>
    <t xml:space="preserve"> 00005068/SINAPI </t>
  </si>
  <si>
    <t>Prego de aco polido com cabeca 17 x 21 (2 x 11)</t>
  </si>
  <si>
    <t>0,08</t>
  </si>
  <si>
    <t xml:space="preserve"> 2657 </t>
  </si>
  <si>
    <t>Bloco cerâmico, de vedação, 6 furos horizontais, dim. 9 x 19 x 24 cm</t>
  </si>
  <si>
    <t>0,36</t>
  </si>
  <si>
    <t>0,77</t>
  </si>
  <si>
    <t>QTD MIN. EXIGIDA (50%)</t>
  </si>
  <si>
    <t>3º MÊS</t>
  </si>
  <si>
    <t>4º MÊS</t>
  </si>
  <si>
    <t>5º MÊS</t>
  </si>
  <si>
    <t>GUIA (MEIO-FIO) E SARJETA CONJUGADOS DE CONCRETO, MOLDADA IN LOCO EM TRECHO CURVO COM EXTRUSORA, 45 CM BASE (15 CM BASE DA GUIA + 30 CM BASE DA SARJETA) X 22 CM ALTURA. AF_01/2024</t>
  </si>
  <si>
    <t>CHAPISCO APLICADO EM ALVENARIAS E ESTRUTURAS DE CONCRETO INTERNAS, COM COLHER DE PEDREIRO. ARGAMASSA TRAÇO 1:3 COM PREPARO MANUAL. AF_10/2022</t>
  </si>
  <si>
    <t xml:space="preserve"> 104658 </t>
  </si>
  <si>
    <t>PISO PODOTÁTIL DE ALERTA OU DIRECIONAL, DE CONCRETO, ASSENTADO SOBRE ARGAMASSA. AF_03/2024</t>
  </si>
  <si>
    <t>POSTE DE AÇO CÔNICO CONTÍNUO CURVO DUPLO, ENGASTAMENTO SIMPLES COM 1 M DE SOLO, H=9M - FORNECIMENTO E INSTALAÇÃO. AF_04/2025</t>
  </si>
  <si>
    <t>(114m x 0,25m) + (1,2m x 0,50m x 9,00 um)</t>
  </si>
  <si>
    <t>Supressão Vegetal</t>
  </si>
  <si>
    <t>Livro SINAPI: Cálculos e Parâmetros</t>
  </si>
  <si>
    <t>Transporte, Carga e Descarga de Materiais</t>
  </si>
  <si>
    <t>Aterros, Bases, Sub bases e Imprimações</t>
  </si>
  <si>
    <t>Guias e sarjetas</t>
  </si>
  <si>
    <t>Lastro</t>
  </si>
  <si>
    <t>0,38</t>
  </si>
  <si>
    <t>205,00</t>
  </si>
  <si>
    <t>Drenos</t>
  </si>
  <si>
    <t>Escavação de Valas</t>
  </si>
  <si>
    <t>Alvenaria de Vedação</t>
  </si>
  <si>
    <t>Chapisco</t>
  </si>
  <si>
    <t>Massa Única Interna</t>
  </si>
  <si>
    <t>Cercas, Protetores e Alambrados</t>
  </si>
  <si>
    <t>Produção de Concreto</t>
  </si>
  <si>
    <t>Pintura Interna</t>
  </si>
  <si>
    <t>Pintura em Superfícies Metálicas</t>
  </si>
  <si>
    <t>2,89</t>
  </si>
  <si>
    <t>Pavimento Intertravado</t>
  </si>
  <si>
    <t>Pisos</t>
  </si>
  <si>
    <t xml:space="preserve"> 00034353 </t>
  </si>
  <si>
    <t>ARGAMASSA COLANTE AC II</t>
  </si>
  <si>
    <t xml:space="preserve"> 00034357 </t>
  </si>
  <si>
    <t>REJUNTE CIMENTICIO, QUALQUER COR</t>
  </si>
  <si>
    <t xml:space="preserve"> 00036178 </t>
  </si>
  <si>
    <t>PISO TATIL / PODOTATIL, LADRILHO HIDRAULICO/CONCRETO, *40 X 40* CM, E= 2,5* CM, PADRAO TATIL ALERTA OU DIRECIONAL, COR NATURAL</t>
  </si>
  <si>
    <t>Instalações Elétricas - Quadros, Cabos, Disjuntores, Contatores e Barramentos Blindados</t>
  </si>
  <si>
    <t>170,60</t>
  </si>
  <si>
    <t>0,55</t>
  </si>
  <si>
    <t>0,73</t>
  </si>
  <si>
    <t>Sistema de Proteção contra Descargas Atmosféricas - SPDA</t>
  </si>
  <si>
    <t>Redes Enterradas de Distribuição Elétrica</t>
  </si>
  <si>
    <t>0,26</t>
  </si>
  <si>
    <t>3,81</t>
  </si>
  <si>
    <t>49,00</t>
  </si>
  <si>
    <t>Instalações Elétricas - Eletrodutos Embutidos, Cabos, Caixas, Tomadas e Interruptores</t>
  </si>
  <si>
    <t>Postes de Concreto e Metálicos</t>
  </si>
  <si>
    <t>11,04</t>
  </si>
  <si>
    <t>6,88</t>
  </si>
  <si>
    <t>233,28</t>
  </si>
  <si>
    <t>51,02</t>
  </si>
  <si>
    <t>409,52</t>
  </si>
  <si>
    <t>6,69</t>
  </si>
  <si>
    <t>8,77</t>
  </si>
  <si>
    <t>4,53</t>
  </si>
  <si>
    <t>33,89</t>
  </si>
  <si>
    <t>44,17</t>
  </si>
  <si>
    <t>5,15</t>
  </si>
  <si>
    <t>9,31</t>
  </si>
  <si>
    <t>Limpeza de Obra</t>
  </si>
  <si>
    <t>BDI :</t>
  </si>
  <si>
    <t>LEIS SOCIAIS SOBRE A MÃO DE OBRA</t>
  </si>
  <si>
    <t>CÓDIGO</t>
  </si>
  <si>
    <t>COM DESONERAÇÃO</t>
  </si>
  <si>
    <t>SEM DESONERAÇÃO</t>
  </si>
  <si>
    <t>HORISTA (%)</t>
  </si>
  <si>
    <t>MENSALISTA (%)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</si>
  <si>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</si>
  <si>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</si>
  <si>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</si>
  <si>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</si>
  <si>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</si>
  <si>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</si>
  <si>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</si>
  <si>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</si>
  <si>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</si>
  <si>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</si>
  <si>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</si>
  <si>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</si>
  <si>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</si>
  <si>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</si>
  <si>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</si>
  <si>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</si>
  <si>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</si>
  <si>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</si>
  <si>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</si>
  <si>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</si>
  <si>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GRUPO B</t>
  </si>
  <si>
    <t>B1</t>
  </si>
  <si>
    <t>REPOUSO SEMANAL REMUNERADO</t>
  </si>
  <si>
    <t>xxxxxxxxxxxxxxx</t>
  </si>
  <si>
    <t>B2</t>
  </si>
  <si>
    <t>FERIADOS</t>
  </si>
  <si>
    <t>B3</t>
  </si>
  <si>
    <t>AUXÍLIO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</si>
  <si>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</si>
  <si>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</si>
  <si>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</si>
  <si>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</si>
  <si>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</si>
  <si>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</si>
  <si>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</si>
  <si>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</si>
  <si>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</si>
  <si>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</si>
  <si>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</si>
  <si>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</si>
  <si>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</si>
  <si>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</si>
  <si>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</si>
  <si>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</si>
  <si>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</si>
  <si>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</si>
  <si>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</si>
  <si>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</si>
  <si>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</si>
  <si>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</si>
  <si>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</si>
  <si>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DEPÓSOTO DE RECISÃO SEM JUSTA CAUSA</t>
  </si>
  <si>
    <t>C5</t>
  </si>
  <si>
    <t>INDENIZAÇÃO ADICIONAL</t>
  </si>
  <si>
    <t>C</t>
  </si>
  <si>
    <t>GRUPO D</t>
  </si>
  <si>
    <t>D1</t>
  </si>
  <si>
    <t>REINCIDÊNCIA DO GRUPO "A" SOBRE O GRUPO "B"</t>
  </si>
  <si>
    <t>D2</t>
  </si>
  <si>
    <t>TRABALHO E REINCIDÊNCIA DE FGTS SOBRE AVISO PRÉVIO INDENIZADO</t>
  </si>
  <si>
    <t>D</t>
  </si>
  <si>
    <t>TOTAL (A + B + C + D)</t>
  </si>
  <si>
    <t>150 DIAS</t>
  </si>
  <si>
    <t>PRAÇA POLIESPORTIVA</t>
  </si>
  <si>
    <t xml:space="preserve"> 103689 </t>
  </si>
  <si>
    <t>FORNECIMENTO E INSTALAÇÃO DE PLACA DE OBRA COM CHAPA GALVANIZADA E ESTRUTURA DE MADEIRA. AF_03/2022_PS</t>
  </si>
  <si>
    <t xml:space="preserve"> 99064 </t>
  </si>
  <si>
    <t>LOCAÇÃO DE PAVIMENTAÇÃO. AF_10/2018</t>
  </si>
  <si>
    <t>MOVIMENTAÇÃO DE TERRA</t>
  </si>
  <si>
    <t xml:space="preserve"> 93379 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</si>
  <si>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</si>
  <si>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 xml:space="preserve"> CP01 </t>
  </si>
  <si>
    <t xml:space="preserve"> 2.4 </t>
  </si>
  <si>
    <t>DRENAGEM</t>
  </si>
  <si>
    <t xml:space="preserve"> 94267 </t>
  </si>
  <si>
    <t>GUIA (MEIO-FIO) E SARJETA CONJUGADOS DE CONCRETO, MOLDADA  IN LOCO  EM TRECHO RETO COM EXTRUSORA, 45 CM BASE (15 CM BASE DA GUIA + 30 CM BASE DA SARJETA) X 22 CM ALTURA. AF_01/2024</t>
  </si>
  <si>
    <t xml:space="preserve"> 92214 </t>
  </si>
  <si>
    <t>TUBO DE CONCRETO PARA REDES COLETORAS DE ÁGUAS PLUVIAIS, DIÂMETRO DE 800 MM, JUNTA RÍGIDA, INSTALADO EM LOCAL COM BAIXO NÍVEL DE INTERFERÊNCIAS - FORNECIMENTO E ASSENTAMENTO. AF_03/2024</t>
  </si>
  <si>
    <t xml:space="preserve"> 95567 </t>
  </si>
  <si>
    <t>TUBO DE CONCRETO (SIMPLES) PARA REDES COLETORAS DE ÁGUAS PLUVIAIS, DIÂMETRO DE 300 MM, JUNTA RÍGIDA, INSTALADO EM LOCAL COM BAIXO NÍVEL DE INTERFERÊNCIAS - FORNECIMENTO E ASSENTAMENTO. AF_03/2024</t>
  </si>
  <si>
    <t xml:space="preserve"> 20 </t>
  </si>
  <si>
    <t>BOCA DE LOBO EM CONCRETO ARMADO 1,20 X 1,20 X 1,50M (INCL. TAMPA)</t>
  </si>
  <si>
    <t>UND</t>
  </si>
  <si>
    <t xml:space="preserve"> 97935 </t>
  </si>
  <si>
    <t>CAIXA PARA BOCA DE LOBO SIMPLES RETANGULAR, EM CONCRETO ARMADO, DIMENSÕES INTERNAS: 0,6X1,0X1,2 M. AF_12/2020</t>
  </si>
  <si>
    <t>PAVIMENTAÇÃO</t>
  </si>
  <si>
    <t xml:space="preserve"> 92394 </t>
  </si>
  <si>
    <t>EXECUÇÃO DE PAVIMENTO EM PISO INTERTRAVADO, COM BLOCO SEXTAVADO DE 25 X 25 CM, ESPESSURA 8 CM. AF_10/2022</t>
  </si>
  <si>
    <t>SINALIZAÇÃO VIÁRIA</t>
  </si>
  <si>
    <t xml:space="preserve"> CP04 </t>
  </si>
  <si>
    <t>PLACA DE SINALIZAÇÃO VIARIA TOTALMENTE REFLEXIVA</t>
  </si>
  <si>
    <t>PT</t>
  </si>
  <si>
    <t xml:space="preserve"> CP05 </t>
  </si>
  <si>
    <t>PLACA DE IDENTIFICAÇÃO DE RUA</t>
  </si>
  <si>
    <t>LIMPEZA FINAL DA OBRA</t>
  </si>
  <si>
    <t xml:space="preserve">QUADRA DE AREIA= 208 M² X 0,30M = 62,40M³
</t>
  </si>
  <si>
    <t>QUADRA DE AREIA= 208 M² X 0,20M = 41,60 M³</t>
  </si>
  <si>
    <t>AREA TOTAL X ESPESSURA= 1197,00 M² X 0,40 M = 478,80 M³</t>
  </si>
  <si>
    <t>PAVIMENTAÇÃO DA RUA FRANCISCO JOSÉ DA ROCHA 2</t>
  </si>
  <si>
    <t xml:space="preserve"> 1.1.1 </t>
  </si>
  <si>
    <t xml:space="preserve"> 1.1.2 </t>
  </si>
  <si>
    <t xml:space="preserve"> 1.1.3 </t>
  </si>
  <si>
    <t xml:space="preserve"> 1.2.1 </t>
  </si>
  <si>
    <t xml:space="preserve"> 1.2.2 </t>
  </si>
  <si>
    <t xml:space="preserve"> 1.2.3 </t>
  </si>
  <si>
    <t xml:space="preserve"> 1.3.1 </t>
  </si>
  <si>
    <t xml:space="preserve"> 1.4 </t>
  </si>
  <si>
    <t xml:space="preserve"> 1.4.1 </t>
  </si>
  <si>
    <t xml:space="preserve"> 1.4.1.1 </t>
  </si>
  <si>
    <t xml:space="preserve"> 1.4.1.2 </t>
  </si>
  <si>
    <t xml:space="preserve"> 1.4.1.3 </t>
  </si>
  <si>
    <t xml:space="preserve"> 1.4.2 </t>
  </si>
  <si>
    <t xml:space="preserve"> 1.4.2.1 </t>
  </si>
  <si>
    <t xml:space="preserve"> 1.4.2.2 </t>
  </si>
  <si>
    <t xml:space="preserve"> 1.4.2.3 </t>
  </si>
  <si>
    <t xml:space="preserve"> 1.4.3 </t>
  </si>
  <si>
    <t xml:space="preserve"> 1.4.3.1 </t>
  </si>
  <si>
    <t xml:space="preserve"> 1.4.3.2 </t>
  </si>
  <si>
    <t xml:space="preserve"> 1.4.3.3 </t>
  </si>
  <si>
    <t xml:space="preserve"> 1.4.3.4 </t>
  </si>
  <si>
    <t xml:space="preserve"> 1.4.3.5 </t>
  </si>
  <si>
    <t xml:space="preserve"> 1.4.3.6 </t>
  </si>
  <si>
    <t xml:space="preserve"> 1.4.3.7 </t>
  </si>
  <si>
    <t xml:space="preserve"> 1.4.3.8 </t>
  </si>
  <si>
    <t xml:space="preserve"> 1.4.3.9 </t>
  </si>
  <si>
    <t xml:space="preserve"> 1.4.3.10 </t>
  </si>
  <si>
    <t xml:space="preserve"> 1.4.3.11 </t>
  </si>
  <si>
    <t xml:space="preserve"> 1.4.3.12 </t>
  </si>
  <si>
    <t xml:space="preserve"> 1.5 </t>
  </si>
  <si>
    <t xml:space="preserve"> 1.5.1 </t>
  </si>
  <si>
    <t xml:space="preserve"> 1.5.2 </t>
  </si>
  <si>
    <t xml:space="preserve"> 1.5.3 </t>
  </si>
  <si>
    <t xml:space="preserve"> 1.6 </t>
  </si>
  <si>
    <t xml:space="preserve"> 1.6.1 </t>
  </si>
  <si>
    <t xml:space="preserve"> 1.6.2 </t>
  </si>
  <si>
    <t xml:space="preserve"> 1.6.3 </t>
  </si>
  <si>
    <t xml:space="preserve"> 1.6.4 </t>
  </si>
  <si>
    <t xml:space="preserve"> 1.6.5 </t>
  </si>
  <si>
    <t xml:space="preserve"> 1.6.6 </t>
  </si>
  <si>
    <t xml:space="preserve"> 1.6.7 </t>
  </si>
  <si>
    <t xml:space="preserve"> 1.6.8 </t>
  </si>
  <si>
    <t xml:space="preserve"> 1.6.9 </t>
  </si>
  <si>
    <t xml:space="preserve"> 1.6.10 </t>
  </si>
  <si>
    <t xml:space="preserve"> 1.6.11 </t>
  </si>
  <si>
    <t xml:space="preserve"> 1.6.12 </t>
  </si>
  <si>
    <t xml:space="preserve"> 1.6.13 </t>
  </si>
  <si>
    <t xml:space="preserve"> 1.6.14 </t>
  </si>
  <si>
    <t xml:space="preserve"> 1.6.15 </t>
  </si>
  <si>
    <t xml:space="preserve"> 1.6.16 </t>
  </si>
  <si>
    <t xml:space="preserve"> 1.6.17 </t>
  </si>
  <si>
    <t xml:space="preserve"> 1.7 </t>
  </si>
  <si>
    <t xml:space="preserve"> 1.7.1 </t>
  </si>
  <si>
    <t xml:space="preserve"> 1.7.2 </t>
  </si>
  <si>
    <t xml:space="preserve"> 1.7.3 </t>
  </si>
  <si>
    <t xml:space="preserve"> 1.8 </t>
  </si>
  <si>
    <t xml:space="preserve"> 1.8.1 </t>
  </si>
  <si>
    <t xml:space="preserve"> 1.8.2 </t>
  </si>
  <si>
    <t xml:space="preserve"> 1.8.3 </t>
  </si>
  <si>
    <t xml:space="preserve"> 1.8.4 </t>
  </si>
  <si>
    <t xml:space="preserve"> 1.8.5 </t>
  </si>
  <si>
    <t xml:space="preserve"> 1.9 </t>
  </si>
  <si>
    <t xml:space="preserve"> 1.9.1 </t>
  </si>
  <si>
    <t xml:space="preserve"> 2.1.1 </t>
  </si>
  <si>
    <t xml:space="preserve"> 2.1.2 </t>
  </si>
  <si>
    <t xml:space="preserve"> 2.1.3 </t>
  </si>
  <si>
    <t xml:space="preserve"> 2.2.1 </t>
  </si>
  <si>
    <t xml:space="preserve"> 2.2.2 </t>
  </si>
  <si>
    <t>REATERRO MECANIZADO DE VALA COM RETROESCAVADEIRA (CAPACIDADE DA CAÇAMBA DA RETRO: 0,26 M³/POTÊNCIA: 88 HP), LARGURA 0,8 A 1,5 M, PROFUNDIDADE ATÉ 1,5 M, COM SOLO (SEM SUBSTITUIÇÃO) DE 1ª CATEGORIA, COM COMPACTADOR DE SOLOS DE PERCUSSÃO AF_08/2023</t>
  </si>
  <si>
    <t xml:space="preserve"> 2.2.3 </t>
  </si>
  <si>
    <t xml:space="preserve"> 2.2.4 </t>
  </si>
  <si>
    <t xml:space="preserve"> 2.3.1 </t>
  </si>
  <si>
    <t xml:space="preserve"> 2.3.2 </t>
  </si>
  <si>
    <t>GUIA (MEIO-FIO) E SARJETA CONJUGADOS DE CONCRETO, MOLDADA IN LOCO EM TRECHO RETO COM EXTRUSORA, 45 CM BASE (15 CM BASE DA GUIA + 30 CM BASE DA SARJETA) X 22 CM ALTURA. AF_01/2024</t>
  </si>
  <si>
    <t xml:space="preserve"> 2.3.3 </t>
  </si>
  <si>
    <t xml:space="preserve"> 2.3.4 </t>
  </si>
  <si>
    <t xml:space="preserve"> 2.3.5 </t>
  </si>
  <si>
    <t xml:space="preserve"> 2.3.6 </t>
  </si>
  <si>
    <t>CAIXA PARA BOCA DE LOBO SIMPLES RETANGULAR, EM CONCRETO PRÉ-MOLDADO, DIMENSÕES INTERNAS: 0,6X1,0X1,2 M. AF_12/2020</t>
  </si>
  <si>
    <t xml:space="preserve"> 2.4.1 </t>
  </si>
  <si>
    <t xml:space="preserve"> 2.5 </t>
  </si>
  <si>
    <t xml:space="preserve"> 2.5.1 </t>
  </si>
  <si>
    <t xml:space="preserve"> 2.5.2 </t>
  </si>
  <si>
    <t xml:space="preserve"> 2.6 </t>
  </si>
  <si>
    <t xml:space="preserve"> 2.6.1 </t>
  </si>
  <si>
    <t>1.5</t>
  </si>
  <si>
    <t>1.6</t>
  </si>
  <si>
    <t>1.7</t>
  </si>
  <si>
    <t>1.8</t>
  </si>
  <si>
    <t>1.9</t>
  </si>
  <si>
    <t>2.5</t>
  </si>
  <si>
    <t>2.6</t>
  </si>
  <si>
    <t>4,5</t>
  </si>
  <si>
    <t>3,00 M X 1,50 M</t>
  </si>
  <si>
    <t>1.507,17</t>
  </si>
  <si>
    <t>TRECHO : JOSE RODRIGUES / RAIMUNDO NEVES = 707,37 M²
TRECHO : RAIMUNDO NEVES / ALAMEDA SASSI = 799,80 M²
TOTAL= 1.507,17 M²</t>
  </si>
  <si>
    <t>229,89</t>
  </si>
  <si>
    <t>TRECHO : JOSE RODRIGUES / RAIMUNDO NEVES = 99,63 M
TRECHO : RAIMUNDO NEVES / ALAMEDA SASSI = 130,26 M
TOTAL= 229,89 M</t>
  </si>
  <si>
    <t>20,4</t>
  </si>
  <si>
    <t>largura x profundidade x comprimento= 
TUBO 800mm= 1,20m x 1,25m x 8,00m= 12,00M³
+
TUBO 300mm= 0,70m x 0,75m x 16,00m=8,40 M³
TOTAL= 20,40M³</t>
  </si>
  <si>
    <t>15,25</t>
  </si>
  <si>
    <t>Volume reaterro = Volume escavado - Volume de tubo
Volume reaterro= 20,40m³ - [3,14 x (0,40m)² x 8,00m] - [3,14 x (0,15m)² x 16,00m]
TOTAL=15,25M³</t>
  </si>
  <si>
    <t>226,08</t>
  </si>
  <si>
    <t>Extensão x Largura média faixa de rolamento x espessura= 
(99,63m x 7,10m x 0,15m) + (130,26m x 6,14m x 0,15m)
TOTAL= 226,08 M³</t>
  </si>
  <si>
    <t>1,04</t>
  </si>
  <si>
    <t>larg. x espes. x comp.= 
Tubo 300mm= (0,70m x 0,05m x 16,00m)=0,56m³
+
Tubo 800mm= (1,20m x 0,05m x 8,00m)=0,48m³
TOTAL= 1,04 M³</t>
  </si>
  <si>
    <t>459,78</t>
  </si>
  <si>
    <t>TRECHO : JOSE RODRIGUES / RAIMUNDO NEVES = 99,63 M X 2,00 LADOS= 199,26M
TRECHO : RAIMUNDO NEVES / ALAMEDA SASSI = 130,26 M X 2,00 LADOS= 260,52 M
TOTAL= 459,78 M</t>
  </si>
  <si>
    <t>8,00 M</t>
  </si>
  <si>
    <t>16,0</t>
  </si>
  <si>
    <t>16,00 M</t>
  </si>
  <si>
    <t>4,00 PONTOS</t>
  </si>
  <si>
    <t xml:space="preserve"> 88262 </t>
  </si>
  <si>
    <t>CARPINTEIRO DE FORMAS COM ENCARGOS COMPLEMENTARES</t>
  </si>
  <si>
    <t xml:space="preserve"> 102234 </t>
  </si>
  <si>
    <t>PINTURA IMUNIZANTE PARA MADEIRA, 2 DEMÃOS. AF_01/2021</t>
  </si>
  <si>
    <t xml:space="preserve"> 00005065 </t>
  </si>
  <si>
    <t>PREGO DE ACO POLIDO COM CABECA 10 X 10 (7/8 X 17)</t>
  </si>
  <si>
    <t xml:space="preserve"> 00004813 </t>
  </si>
  <si>
    <t>PLACA DE OBRA (PARA CONSTRUCAO CIVIL) EM CHAPA GALVANIZADA *N. 22*, ADESIVADA, DE *2,4 X 1,2* M (SEM POSTES PARA FIXACAO)</t>
  </si>
  <si>
    <t xml:space="preserve"> 00004509 </t>
  </si>
  <si>
    <t>SARRAFO *2,5 X 10* CM EM PINUS, MISTA OU EQUIVALENTE DA REGIAO - BRUTA</t>
  </si>
  <si>
    <t xml:space="preserve"> 00005069 </t>
  </si>
  <si>
    <t>PREGO DE ACO POLIDO COM CABECA 17 X 27 (2 1/2 X 11)</t>
  </si>
  <si>
    <t>SERT - SERVIÇOS TÉCNICOS</t>
  </si>
  <si>
    <t xml:space="preserve"> 99058 </t>
  </si>
  <si>
    <t>LOCAÇÃO DE PONTO PARA REFERÊNCIA TOPOGRÁFICA. AF_10/2018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</si>
  <si>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</si>
  <si>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</si>
  <si>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</si>
  <si>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</si>
  <si>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91533 </t>
  </si>
  <si>
    <t>COMPACTADOR DE SOLOS DE PERCUSSÃO (SOQUETE) COM MOTOR A GASOLINA 4 TEMPOS, POTÊNCIA 4 CV - CHP DIURNO. AF_08/2015</t>
  </si>
  <si>
    <t>DROP - DRENAGEM/OBRAS DE CONTENÇÃO / POÇOS DE VISITA E CAIXAS</t>
  </si>
  <si>
    <t>ASTU - ASSENTAMENTO DE TUBOS E PECAS</t>
  </si>
  <si>
    <t xml:space="preserve"> 5631 </t>
  </si>
  <si>
    <t>ESCAVADEIRA HIDRÁULICA SOBRE ESTEIRAS, CAÇAMBA 0,80 M3, PESO OPERACIONAL 17 T, POTENCIA BRUTA 111 HP - CHP DIURNO. AF_06/2014</t>
  </si>
  <si>
    <t xml:space="preserve"> 88246 </t>
  </si>
  <si>
    <t>ASSENTADOR DE TUBOS COM ENCARGOS COMPLEMENTARES</t>
  </si>
  <si>
    <t xml:space="preserve"> 88629 </t>
  </si>
  <si>
    <t>ARGAMASSA TRAÇO 1:3 (EM VOLUME DE CIMENTO E AREIA MÉDIA ÚMIDA), PREPARO MANUAL. AF_08/2019</t>
  </si>
  <si>
    <t xml:space="preserve"> 5632 </t>
  </si>
  <si>
    <t>ESCAVADEIRA HIDRÁULICA SOBRE ESTEIRAS, CAÇAMBA 0,80 M3, PESO OPERACIONAL 17 T, POTENCIA BRUTA 111 HP - CHI DIURNO. AF_06/2014</t>
  </si>
  <si>
    <t xml:space="preserve"> 00007750 </t>
  </si>
  <si>
    <t>TUBO DE CONCRETO ARMADO PARA AGUAS PLUVIAIS, CLASSE PA-1, COM ENCAIXE PONTA E BOLSA, DIAMETRO NOMINAL DE 800 MM</t>
  </si>
  <si>
    <t xml:space="preserve"> 00007796 </t>
  </si>
  <si>
    <t>TUBO DE CONCRETO SIMPLES PARA AGUAS PLUVIAIS, CLASSE PS1, COM ENCAIXE PONTA E BOLSA, DIAMETRO NOMINAL DE 300 MM</t>
  </si>
  <si>
    <t xml:space="preserve"> 103001 </t>
  </si>
  <si>
    <t>GRELHA DE FERRO FUNDIDO SIMPLES COM REQUADRO, 150 X 1000 MM, ASSENTADA COM ARGAMASSA 1 : 3 CIMENTO: AREIA - FORNECIMENTO E INSTALAÇÃO. AF_05/2025</t>
  </si>
  <si>
    <t xml:space="preserve"> 104488 </t>
  </si>
  <si>
    <t>COMPOSIÇÃO PARAMÉTRICA PARA EXECUÇÃO DE ESTRUTURAS DE CONCRETO ARMADO, PARA EDIFICAÇÃO INSTITUCIONAL TÉRREA, FCK = 25 MPA. AF_11/2022</t>
  </si>
  <si>
    <t>FUES - FUNDAÇÕES E ESTRUTURAS</t>
  </si>
  <si>
    <t xml:space="preserve"> 96536 </t>
  </si>
  <si>
    <t>FABRICAÇÃO, MONTAGEM E DESMONTAGEM DE FÔRMA PARA VIGA BALDRAME, EM MADEIRA SERRADA, E=25 MM, 4 UTILIZAÇÕES. AF_01/2024</t>
  </si>
  <si>
    <t xml:space="preserve"> 87316 </t>
  </si>
  <si>
    <t>ARGAMASSA TRAÇO 1:4 (EM VOLUME DE CIMENTO E AREIA GROSSA ÚMIDA) PARA CHAPISCO CONVENCIONAL, PREPARO MECÂNICO COM BETONEIRA 400 L. AF_08/2019</t>
  </si>
  <si>
    <t xml:space="preserve"> 101622 </t>
  </si>
  <si>
    <t>PREPARO DE FUNDO DE VALA COM LARGURA MENOR QUE 1,5 M, COM CAMADA DE AREIA, LANÇAMENTO MECANIZADO. AF_08/2020</t>
  </si>
  <si>
    <t xml:space="preserve"> 97735 </t>
  </si>
  <si>
    <t>PEÇA RETANGULAR PRÉ-MOLDADA, VOLUME DE CONCRETO DE 30 A 100 LITROS, TAXA DE AÇO APROXIMADA DE 30KG/M³. AF_03/2024</t>
  </si>
  <si>
    <t xml:space="preserve"> 88628 </t>
  </si>
  <si>
    <t>ARGAMASSA TRAÇO 1:3 (EM VOLUME DE CIMENTO E AREIA MÉDIA ÚMIDA), PREPARO MECÂNICO COM BETONEIRA 400 L. AF_08/2019</t>
  </si>
  <si>
    <t xml:space="preserve"> 00007258 </t>
  </si>
  <si>
    <t>TIJOLO CERAMICO MACICO COMUM DE *5 X 10 X 20* CM (L X A X C)</t>
  </si>
  <si>
    <t xml:space="preserve"> 00043439 </t>
  </si>
  <si>
    <t>CAIXA PRE-MOLDADA PARA BOCA DE LOBO, EM CONCRETO ARMADO, COM FCK DE 25 MPA, COM DIMENSOES 1,10 X 0,65 X 1,00 M (COMPRIMENTO X LARGURA X ALTURA)</t>
  </si>
  <si>
    <t xml:space="preserve"> 00043386 </t>
  </si>
  <si>
    <t>MEIO-FIO OU GUIA DE CONCRETO PRE-MOLDADO, TIPO CHAPEU PARA BOCA DE LOBO, DIMENSOES *1,20* X 0,15 X 0,30 M</t>
  </si>
  <si>
    <t xml:space="preserve"> 00000712 </t>
  </si>
  <si>
    <t>BLOQUETE/PISO INTERTRAVADO DE CONCRETO - MODELO SEXTAVADO / HEXAGONAL, *25 X 25* CM, E = 8 CM, RESISTENCIA DE 35 MPA, COR NATURAL</t>
  </si>
  <si>
    <t xml:space="preserve"> 102487 </t>
  </si>
  <si>
    <t>CONCRETO CICLÓPICO FCK = 15MPA, 30% PEDRA DE MÃO EM VOLUME REAL, INCLUSIVE LANÇAMENTO. AF_05/2021</t>
  </si>
  <si>
    <t xml:space="preserve"> 00034723 </t>
  </si>
  <si>
    <t>PLACA DE SINALIZACAO EM CHAPA DE ACO NUM 16 COM PINTURA REFLETIVA</t>
  </si>
  <si>
    <t xml:space="preserve"> 00021015 </t>
  </si>
  <si>
    <t>TUBO ACO GALVANIZADO COM COSTURA, CLASSE LEVE, DN 80 MM (3"), E = 3,35 MM, *7,32* KG/M (NBR 5580)</t>
  </si>
  <si>
    <t xml:space="preserve"> 00013521 </t>
  </si>
  <si>
    <t>PLACA DE ACO ESMALTADA PARA IDENTIFICACAO DE RUA, *45 CM X 20* CM</t>
  </si>
  <si>
    <t>478,8</t>
  </si>
  <si>
    <t>8,39</t>
  </si>
  <si>
    <t>8,32</t>
  </si>
  <si>
    <t>7,46</t>
  </si>
  <si>
    <t>Código do item</t>
  </si>
  <si>
    <r>
      <t xml:space="preserve">OBRA: </t>
    </r>
    <r>
      <rPr>
        <sz val="11"/>
        <color rgb="FF000000"/>
        <rFont val="Calibri"/>
        <family val="2"/>
        <scheme val="minor"/>
      </rPr>
      <t>REQUALIFICAÇÃO URBANA NO BAIRRO CASTANHEIRA</t>
    </r>
  </si>
  <si>
    <t>Valor total desta planilha: R$ 986.235,41 (Novecentos e oitenta e seis mil, duzentos e trinta e cinco reais e quarenta e um centavos)</t>
  </si>
  <si>
    <t>Valores unitários obtidos com base na PLANILHA PADRÃO - SEOP 10/2025 - ORSE 09/2025 - SINAPI 09/2025  -  NÃO DESONERADO</t>
  </si>
  <si>
    <r>
      <t xml:space="preserve">REF. DE PREÇOS: </t>
    </r>
    <r>
      <rPr>
        <sz val="11"/>
        <rFont val="Calibri"/>
        <family val="2"/>
        <scheme val="minor"/>
      </rPr>
      <t>SEOP 10/2025 -  ORSE 09/2025 - SINAPI 09/2025 - NÃO DESONERADO</t>
    </r>
  </si>
  <si>
    <t>20,44</t>
  </si>
  <si>
    <t>2,04</t>
  </si>
  <si>
    <t>10,83</t>
  </si>
  <si>
    <t>535,88</t>
  </si>
  <si>
    <t>37,51</t>
  </si>
  <si>
    <t>3,73</t>
  </si>
  <si>
    <t>1,97</t>
  </si>
  <si>
    <t>3,86</t>
  </si>
  <si>
    <t>0,94</t>
  </si>
  <si>
    <t>11,34</t>
  </si>
  <si>
    <t>13,50</t>
  </si>
  <si>
    <t>20,11</t>
  </si>
  <si>
    <t>73,93</t>
  </si>
  <si>
    <t>185,23</t>
  </si>
  <si>
    <t>193,04</t>
  </si>
  <si>
    <t>4,81</t>
  </si>
  <si>
    <t>10,87</t>
  </si>
  <si>
    <t>12,90</t>
  </si>
  <si>
    <t>319,90</t>
  </si>
  <si>
    <t>48,83</t>
  </si>
  <si>
    <t>3,41</t>
  </si>
  <si>
    <t>455,83</t>
  </si>
  <si>
    <t>31,90</t>
  </si>
  <si>
    <t>21,30</t>
  </si>
  <si>
    <t>39,10</t>
  </si>
  <si>
    <t>979,65</t>
  </si>
  <si>
    <t>36,00</t>
  </si>
  <si>
    <t>1,65</t>
  </si>
  <si>
    <t>289,80</t>
  </si>
  <si>
    <t>3,70</t>
  </si>
  <si>
    <t>4,08</t>
  </si>
  <si>
    <t>19,95</t>
  </si>
  <si>
    <t>Acessibilidade</t>
  </si>
  <si>
    <t>QUADRO DE DISTRIBUIÇÃO DE ENERGIA EM CHAPA DE AÇO GALVANIZADO, DE EMBUTIR, COM BARRAMENTO TRIFÁSICO, PARA 40 DISJUNTORES DIN 100A - FORNECIMENTO E INSTALAÇÃO. AF_07/2025</t>
  </si>
  <si>
    <t>1,15</t>
  </si>
  <si>
    <t>60,66</t>
  </si>
  <si>
    <t>6,13</t>
  </si>
  <si>
    <t>1,11</t>
  </si>
  <si>
    <t>1,86</t>
  </si>
  <si>
    <t>106,58</t>
  </si>
  <si>
    <t>0,86</t>
  </si>
  <si>
    <t>1,72</t>
  </si>
  <si>
    <t>2,24</t>
  </si>
  <si>
    <t>4,78</t>
  </si>
  <si>
    <t>38,31</t>
  </si>
  <si>
    <t>92,70</t>
  </si>
  <si>
    <t>29,31</t>
  </si>
  <si>
    <t>703,44</t>
  </si>
  <si>
    <t>572,97</t>
  </si>
  <si>
    <t>343,78</t>
  </si>
  <si>
    <t>21,26</t>
  </si>
  <si>
    <t>567,85</t>
  </si>
  <si>
    <t>59,68</t>
  </si>
  <si>
    <t>18,29</t>
  </si>
  <si>
    <t>128,03</t>
  </si>
  <si>
    <t>4,91</t>
  </si>
  <si>
    <t>196,20</t>
  </si>
  <si>
    <t>61,76</t>
  </si>
  <si>
    <t>55,52</t>
  </si>
  <si>
    <t>33,31</t>
  </si>
  <si>
    <t>327,04</t>
  </si>
  <si>
    <t>0,44</t>
  </si>
  <si>
    <t>3,26</t>
  </si>
  <si>
    <t>16,01</t>
  </si>
  <si>
    <t>1,38</t>
  </si>
  <si>
    <t>0,78</t>
  </si>
  <si>
    <t>119,34</t>
  </si>
  <si>
    <t>2,20</t>
  </si>
  <si>
    <t>331,45</t>
  </si>
  <si>
    <t>4,41</t>
  </si>
  <si>
    <t>0,51</t>
  </si>
  <si>
    <t>27,26</t>
  </si>
  <si>
    <t>1,31</t>
  </si>
  <si>
    <t>218,38</t>
  </si>
  <si>
    <t>0,97</t>
  </si>
  <si>
    <t>10,36</t>
  </si>
  <si>
    <t>2.610,06</t>
  </si>
  <si>
    <t>37,09</t>
  </si>
  <si>
    <t>29,67</t>
  </si>
  <si>
    <t>52,40</t>
  </si>
  <si>
    <t>49,57</t>
  </si>
  <si>
    <t>44,61</t>
  </si>
  <si>
    <t>13,76</t>
  </si>
  <si>
    <t>175,52</t>
  </si>
  <si>
    <t>12,70</t>
  </si>
  <si>
    <t>20,32</t>
  </si>
  <si>
    <t>556,42</t>
  </si>
  <si>
    <t>11,12</t>
  </si>
  <si>
    <t>133,60</t>
  </si>
  <si>
    <t>26,72</t>
  </si>
  <si>
    <t>1,42</t>
  </si>
  <si>
    <t>27,12</t>
  </si>
  <si>
    <t>1,30</t>
  </si>
  <si>
    <t>7,05</t>
  </si>
  <si>
    <t>7,75</t>
  </si>
  <si>
    <t>1,10</t>
  </si>
  <si>
    <t>22,00</t>
  </si>
  <si>
    <t>17,47</t>
  </si>
  <si>
    <t>0,87</t>
  </si>
  <si>
    <t>6,84</t>
  </si>
  <si>
    <t>1,23</t>
  </si>
  <si>
    <t>5,18</t>
  </si>
  <si>
    <t>7,22</t>
  </si>
  <si>
    <t>2,68</t>
  </si>
  <si>
    <t>8,54</t>
  </si>
  <si>
    <t>13,66</t>
  </si>
  <si>
    <t>30,99</t>
  </si>
  <si>
    <t>0,99</t>
  </si>
  <si>
    <t>9,11</t>
  </si>
  <si>
    <t>5,59</t>
  </si>
  <si>
    <t>15,81</t>
  </si>
  <si>
    <t>0,96</t>
  </si>
  <si>
    <t>5,66</t>
  </si>
  <si>
    <t>3,08</t>
  </si>
  <si>
    <t>16,95</t>
  </si>
  <si>
    <t>0,33</t>
  </si>
  <si>
    <t>0,92</t>
  </si>
  <si>
    <t>16,63</t>
  </si>
  <si>
    <t>Sinalização Vertical Viária</t>
  </si>
  <si>
    <t>Pintura em Madeira</t>
  </si>
  <si>
    <t>Aterro e Reaterro de Valas</t>
  </si>
  <si>
    <t>Assentamento de tubos de esgoto ou drenagem pluvial em concreto</t>
  </si>
  <si>
    <t>Canaletas, Grelhas e Caixas com Grelha para Drenagem</t>
  </si>
  <si>
    <t>Fundações Rasas (Blocos, Sapatas, Vigas Baldrame)</t>
  </si>
  <si>
    <t>Poços de Visita e Caixas para Bocas de Lobo</t>
  </si>
  <si>
    <t>Estruturas Pré-Fabricadas e Pré-Moldadas</t>
  </si>
  <si>
    <t>Escoramento e Preparo de Fundo de Valas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</si>
</sst>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&quot; &quot;;&quot; (&quot;#,##0.00&quot;)&quot;;&quot; -&quot;#&quot; &quot;;@&quot; &quot;"/>
    <numFmt numFmtId="166" formatCode="#,##0.00&quot; &quot;;&quot;-&quot;#,##0.00&quot; &quot;;&quot; -&quot;#&quot; &quot;;@&quot; &quot;"/>
    <numFmt numFmtId="167" formatCode="[$R$-416]&quot; &quot;#,##0.00;[Red]&quot;-&quot;[$R$-416]&quot; &quot;#,##0.00"/>
    <numFmt numFmtId="168" formatCode="_(&quot;R$ &quot;* #,##0.00_);_(&quot;R$ &quot;* \(#,##0.00\);_(&quot;R$ &quot;* &quot;-&quot;??_);_(@_)"/>
    <numFmt numFmtId="169" formatCode="#,##0.00_ ;\-#,##0.00\ "/>
    <numFmt numFmtId="170" formatCode="#,##0.00\ %"/>
    <numFmt numFmtId="171" formatCode="#,##0.0000"/>
    <numFmt numFmtId="172" formatCode="&quot;R$&quot;\ #,##0.00"/>
    <numFmt numFmtId="173" formatCode="#,##0.0000000"/>
    <numFmt numFmtId="174" formatCode="_-[$R$-416]\ * #,##0.00_-;\-[$R$-416]\ * #,##0.00_-;_-[$R$-416]\ * &quot;-&quot;??_-;_-@_-"/>
  </numFmts>
  <fonts count="87"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Arial"/>
      <family val="2"/>
    </font>
    <font>
      <sz val="10"/>
      <color rgb="FF000000"/>
      <name val="Arial1"/>
    </font>
    <font>
      <sz val="11"/>
      <color rgb="FF000000"/>
      <name val="Calibri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rgb="FF000000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  <scheme val="minor"/>
    </font>
    <font>
      <b/>
      <i/>
      <sz val="9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2"/>
      <name val="Calibri"/>
      <family val="2"/>
      <scheme val="minor"/>
    </font>
    <font>
      <b/>
      <sz val="2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indexed="18"/>
      <name val="Calibri"/>
      <family val="2"/>
      <scheme val="minor"/>
    </font>
    <font>
      <sz val="10"/>
      <color indexed="10"/>
      <name val="Calibri"/>
      <family val="2"/>
      <scheme val="minor"/>
    </font>
    <font>
      <sz val="11"/>
      <name val="Arial"/>
      <family val="1"/>
    </font>
    <font>
      <b/>
      <sz val="13"/>
      <color rgb="FF000000"/>
      <name val="Calibri"/>
      <family val="2"/>
      <scheme val="minor"/>
    </font>
    <font>
      <b/>
      <sz val="9"/>
      <color indexed="18"/>
      <name val="Calibri"/>
      <family val="2"/>
      <scheme val="minor"/>
    </font>
    <font>
      <sz val="9"/>
      <color indexed="18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2"/>
      <color indexed="18"/>
      <name val="Calibri"/>
      <family val="2"/>
      <scheme val="minor"/>
    </font>
    <font>
      <sz val="12"/>
      <color indexed="18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name val="Calibri"/>
      <family val="2"/>
      <scheme val="minor"/>
    </font>
    <font>
      <i/>
      <sz val="12"/>
      <color indexed="18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sz val="12"/>
      <color indexed="18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color indexed="18"/>
      <name val="Calibri"/>
      <family val="2"/>
      <scheme val="minor"/>
    </font>
    <font>
      <i/>
      <sz val="11"/>
      <color indexed="18"/>
      <name val="Calibri"/>
      <family val="2"/>
      <scheme val="minor"/>
    </font>
    <font>
      <b/>
      <i/>
      <sz val="1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22"/>
      <name val="Calibri"/>
      <family val="2"/>
      <scheme val="minor"/>
    </font>
    <font>
      <b/>
      <sz val="24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"/>
      <color rgb="FF000000"/>
      <name val="Cambria"/>
      <family val="1"/>
      <scheme val="major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0"/>
      <name val="Cambria"/>
      <family val="1"/>
      <scheme val="major"/>
    </font>
    <font>
      <b/>
      <sz val="8"/>
      <name val="Cambria"/>
      <family val="1"/>
      <scheme val="major"/>
    </font>
    <font>
      <sz val="9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color rgb="FF000000"/>
      <name val="Arial"/>
      <family val="2"/>
    </font>
    <font>
      <b/>
      <sz val="11"/>
      <name val="Arial"/>
      <family val="1"/>
    </font>
    <font>
      <sz val="10"/>
      <name val="Arial"/>
      <family val="1"/>
    </font>
    <font>
      <b/>
      <sz val="16"/>
      <color theme="1"/>
      <name val="Cambria"/>
      <family val="1"/>
      <scheme val="major"/>
    </font>
    <font>
      <b/>
      <sz val="11"/>
      <name val="Cambria"/>
      <family val="1"/>
      <scheme val="major"/>
    </font>
    <font>
      <sz val="10"/>
      <name val="Cambria"/>
      <family val="1"/>
      <scheme val="major"/>
    </font>
    <font>
      <b/>
      <i/>
      <sz val="12"/>
      <name val="Cambria"/>
      <family val="1"/>
      <scheme val="major"/>
    </font>
    <font>
      <b/>
      <i/>
      <sz val="9"/>
      <name val="Cambria"/>
      <family val="1"/>
      <scheme val="major"/>
    </font>
    <font>
      <b/>
      <i/>
      <sz val="10"/>
      <name val="Cambria"/>
      <family val="1"/>
      <scheme val="major"/>
    </font>
    <font>
      <i/>
      <sz val="10"/>
      <name val="Cambria"/>
      <family val="1"/>
      <scheme val="major"/>
    </font>
    <font>
      <i/>
      <sz val="10"/>
      <color rgb="FF000000"/>
      <name val="Cambria"/>
      <family val="1"/>
      <scheme val="major"/>
    </font>
    <font>
      <b/>
      <i/>
      <sz val="10"/>
      <color rgb="FF000000"/>
      <name val="Cambria"/>
      <family val="1"/>
      <scheme val="maj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65"/>
        <bgColor indexed="22"/>
      </patternFill>
    </fill>
    <fill>
      <patternFill patternType="solid">
        <fgColor rgb="FFB3CA91"/>
        <bgColor rgb="FFB3CA91"/>
      </patternFill>
    </fill>
    <fill>
      <patternFill patternType="solid">
        <fgColor rgb="FFEDFFE5"/>
        <bgColor rgb="FFEDFFE5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FF0D8"/>
        <bgColor rgb="FFDFF0D8"/>
      </patternFill>
    </fill>
    <fill>
      <patternFill patternType="solid">
        <fgColor theme="6" tint="0.39997558519241921"/>
        <bgColor rgb="FF5AED50"/>
      </patternFill>
    </fill>
    <fill>
      <patternFill patternType="solid">
        <fgColor theme="6" tint="0.39997558519241921"/>
        <bgColor rgb="FF54A512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B3CA91"/>
      </patternFill>
    </fill>
  </fills>
  <borders count="12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indexed="64"/>
      </bottom>
      <diagonal/>
    </border>
    <border>
      <left/>
      <right style="medium">
        <color theme="1"/>
      </right>
      <top/>
      <bottom style="medium">
        <color indexed="64"/>
      </bottom>
      <diagonal/>
    </border>
    <border>
      <left style="medium">
        <color theme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theme="1"/>
      </right>
      <top style="medium">
        <color indexed="64"/>
      </top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indexed="8"/>
      </right>
      <top style="medium">
        <color indexed="64"/>
      </top>
      <bottom/>
      <diagonal/>
    </border>
    <border>
      <left/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/>
      <diagonal/>
    </border>
    <border>
      <left style="medium">
        <color theme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/>
      <diagonal/>
    </border>
    <border>
      <left style="medium">
        <color theme="1"/>
      </left>
      <right/>
      <top style="medium">
        <color indexed="64"/>
      </top>
      <bottom/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thin">
        <color indexed="64"/>
      </top>
      <bottom style="medium">
        <color theme="1"/>
      </bottom>
      <diagonal/>
    </border>
    <border>
      <left/>
      <right style="medium">
        <color indexed="64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/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theme="1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thin">
        <color indexed="64"/>
      </right>
      <top/>
      <bottom/>
      <diagonal/>
    </border>
    <border>
      <left style="medium">
        <color theme="1"/>
      </left>
      <right/>
      <top style="medium">
        <color indexed="64"/>
      </top>
      <bottom style="medium">
        <color theme="1"/>
      </bottom>
      <diagonal/>
    </border>
    <border>
      <left/>
      <right/>
      <top style="medium">
        <color indexed="64"/>
      </top>
      <bottom style="medium">
        <color theme="1"/>
      </bottom>
      <diagonal/>
    </border>
    <border>
      <left/>
      <right style="medium">
        <color theme="1"/>
      </right>
      <top style="medium">
        <color indexed="64"/>
      </top>
      <bottom style="medium">
        <color theme="1"/>
      </bottom>
      <diagonal/>
    </border>
    <border>
      <left/>
      <right style="medium">
        <color theme="1"/>
      </right>
      <top style="medium">
        <color indexed="64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rgb="FF000000"/>
      </right>
      <top style="double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</borders>
  <cellStyleXfs count="41">
    <xf numFmtId="0" fontId="0" fillId="0" borderId="0"/>
    <xf numFmtId="0" fontId="8" fillId="0" borderId="0" applyNumberFormat="0" applyBorder="0" applyProtection="0"/>
    <xf numFmtId="0" fontId="8" fillId="0" borderId="0" applyNumberFormat="0" applyBorder="0" applyProtection="0"/>
    <xf numFmtId="165" fontId="8" fillId="0" borderId="0" applyBorder="0" applyProtection="0"/>
    <xf numFmtId="165" fontId="8" fillId="0" borderId="0" applyBorder="0" applyProtection="0"/>
    <xf numFmtId="0" fontId="9" fillId="0" borderId="0" applyNumberFormat="0" applyBorder="0" applyProtection="0"/>
    <xf numFmtId="0" fontId="8" fillId="0" borderId="0" applyNumberFormat="0" applyBorder="0" applyProtection="0"/>
    <xf numFmtId="166" fontId="9" fillId="0" borderId="0" applyBorder="0" applyProtection="0"/>
    <xf numFmtId="0" fontId="10" fillId="0" borderId="0" applyNumberFormat="0" applyBorder="0" applyProtection="0">
      <alignment horizontal="center"/>
    </xf>
    <xf numFmtId="0" fontId="10" fillId="0" borderId="0" applyNumberFormat="0" applyBorder="0" applyProtection="0">
      <alignment horizontal="center" textRotation="90"/>
    </xf>
    <xf numFmtId="0" fontId="6" fillId="0" borderId="0"/>
    <xf numFmtId="9" fontId="6" fillId="0" borderId="0" applyFont="0" applyFill="0" applyBorder="0" applyAlignment="0" applyProtection="0"/>
    <xf numFmtId="0" fontId="11" fillId="0" borderId="0" applyNumberFormat="0" applyBorder="0" applyProtection="0"/>
    <xf numFmtId="167" fontId="11" fillId="0" borderId="0" applyBorder="0" applyProtection="0"/>
    <xf numFmtId="164" fontId="7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8" fillId="0" borderId="0" applyBorder="0" applyProtection="0"/>
    <xf numFmtId="9" fontId="12" fillId="0" borderId="0" applyFont="0" applyFill="0" applyBorder="0" applyAlignment="0" applyProtection="0"/>
    <xf numFmtId="0" fontId="5" fillId="0" borderId="0"/>
    <xf numFmtId="0" fontId="4" fillId="0" borderId="0"/>
    <xf numFmtId="168" fontId="6" fillId="0" borderId="0" applyFont="0" applyFill="0" applyBorder="0" applyAlignment="0" applyProtection="0"/>
    <xf numFmtId="44" fontId="12" fillId="0" borderId="0" applyFont="0" applyFill="0" applyBorder="0" applyAlignment="0" applyProtection="0"/>
    <xf numFmtId="16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5" fillId="0" borderId="0"/>
    <xf numFmtId="16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3" fillId="0" borderId="0"/>
    <xf numFmtId="168" fontId="6" fillId="0" borderId="0" applyFill="0" applyBorder="0" applyAlignment="0" applyProtection="0"/>
    <xf numFmtId="9" fontId="6" fillId="0" borderId="0" applyFill="0" applyBorder="0" applyAlignment="0" applyProtection="0"/>
    <xf numFmtId="164" fontId="6" fillId="0" borderId="0" applyFill="0" applyBorder="0" applyAlignment="0" applyProtection="0"/>
    <xf numFmtId="0" fontId="16" fillId="0" borderId="0"/>
    <xf numFmtId="44" fontId="2" fillId="0" borderId="0" applyFont="0" applyFill="0" applyBorder="0" applyAlignment="0" applyProtection="0"/>
    <xf numFmtId="0" fontId="12" fillId="0" borderId="0"/>
    <xf numFmtId="0" fontId="1" fillId="0" borderId="0"/>
    <xf numFmtId="0" fontId="46" fillId="0" borderId="0"/>
    <xf numFmtId="0" fontId="13" fillId="0" borderId="0"/>
    <xf numFmtId="0" fontId="6" fillId="0" borderId="0"/>
    <xf numFmtId="164" fontId="7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621">
    <xf numFmtId="0" fontId="0" fillId="0" borderId="0" xfId="0"/>
    <xf numFmtId="0" fontId="17" fillId="0" borderId="0" xfId="0" applyFont="1"/>
    <xf numFmtId="49" fontId="17" fillId="0" borderId="0" xfId="0" applyNumberFormat="1" applyFont="1"/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 wrapText="1"/>
    </xf>
    <xf numFmtId="4" fontId="28" fillId="0" borderId="0" xfId="0" applyNumberFormat="1" applyFont="1" applyAlignment="1">
      <alignment vertical="center" wrapText="1"/>
    </xf>
    <xf numFmtId="4" fontId="30" fillId="0" borderId="0" xfId="0" applyNumberFormat="1" applyFont="1" applyAlignment="1">
      <alignment vertical="center"/>
    </xf>
    <xf numFmtId="49" fontId="22" fillId="0" borderId="0" xfId="0" applyNumberFormat="1" applyFont="1" applyAlignment="1">
      <alignment horizontal="right" vertical="center"/>
    </xf>
    <xf numFmtId="0" fontId="22" fillId="0" borderId="0" xfId="0" applyFont="1" applyAlignment="1">
      <alignment horizontal="center" vertical="center"/>
    </xf>
    <xf numFmtId="4" fontId="22" fillId="0" borderId="0" xfId="0" applyNumberFormat="1" applyFont="1" applyAlignment="1">
      <alignment horizontal="right" vertical="center"/>
    </xf>
    <xf numFmtId="4" fontId="22" fillId="0" borderId="0" xfId="14" applyNumberFormat="1" applyFont="1" applyBorder="1" applyAlignment="1" applyProtection="1">
      <alignment horizontal="right" vertical="center"/>
    </xf>
    <xf numFmtId="0" fontId="22" fillId="0" borderId="0" xfId="0" applyFont="1" applyAlignment="1">
      <alignment vertical="center"/>
    </xf>
    <xf numFmtId="49" fontId="23" fillId="0" borderId="0" xfId="0" applyNumberFormat="1" applyFont="1" applyAlignment="1">
      <alignment horizontal="right" vertical="center"/>
    </xf>
    <xf numFmtId="0" fontId="23" fillId="0" borderId="0" xfId="0" applyFont="1" applyAlignment="1">
      <alignment horizontal="left" vertical="center" wrapText="1" indent="1"/>
    </xf>
    <xf numFmtId="0" fontId="23" fillId="0" borderId="0" xfId="0" applyFont="1" applyAlignment="1">
      <alignment horizontal="center" vertical="center"/>
    </xf>
    <xf numFmtId="4" fontId="23" fillId="0" borderId="0" xfId="0" applyNumberFormat="1" applyFont="1" applyAlignment="1">
      <alignment horizontal="right" vertical="center"/>
    </xf>
    <xf numFmtId="4" fontId="23" fillId="0" borderId="0" xfId="14" applyNumberFormat="1" applyFont="1" applyBorder="1" applyAlignment="1" applyProtection="1">
      <alignment horizontal="right" vertical="center"/>
    </xf>
    <xf numFmtId="0" fontId="2" fillId="0" borderId="0" xfId="19" applyFont="1"/>
    <xf numFmtId="44" fontId="25" fillId="0" borderId="23" xfId="23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vertical="center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2" fillId="0" borderId="0" xfId="19" applyFont="1" applyAlignment="1">
      <alignment vertical="center"/>
    </xf>
    <xf numFmtId="49" fontId="24" fillId="0" borderId="0" xfId="0" quotePrefix="1" applyNumberFormat="1" applyFont="1" applyAlignment="1">
      <alignment vertical="center" wrapText="1"/>
    </xf>
    <xf numFmtId="168" fontId="26" fillId="7" borderId="27" xfId="29" applyFont="1" applyFill="1" applyBorder="1" applyAlignment="1" applyProtection="1">
      <alignment vertical="center"/>
    </xf>
    <xf numFmtId="49" fontId="35" fillId="0" borderId="25" xfId="0" applyNumberFormat="1" applyFont="1" applyBorder="1" applyAlignment="1">
      <alignment horizontal="left" vertical="center"/>
    </xf>
    <xf numFmtId="49" fontId="35" fillId="0" borderId="25" xfId="0" quotePrefix="1" applyNumberFormat="1" applyFont="1" applyBorder="1" applyAlignment="1">
      <alignment vertical="center"/>
    </xf>
    <xf numFmtId="10" fontId="29" fillId="0" borderId="25" xfId="0" applyNumberFormat="1" applyFont="1" applyBorder="1" applyAlignment="1" applyProtection="1">
      <alignment horizontal="left" vertical="center"/>
      <protection locked="0"/>
    </xf>
    <xf numFmtId="0" fontId="36" fillId="0" borderId="0" xfId="19" applyFont="1" applyAlignment="1">
      <alignment vertical="center"/>
    </xf>
    <xf numFmtId="0" fontId="38" fillId="0" borderId="0" xfId="19" applyFont="1" applyAlignment="1">
      <alignment vertical="center"/>
    </xf>
    <xf numFmtId="0" fontId="18" fillId="0" borderId="0" xfId="19" applyFont="1" applyAlignment="1">
      <alignment vertical="center"/>
    </xf>
    <xf numFmtId="0" fontId="14" fillId="0" borderId="0" xfId="19" applyFont="1"/>
    <xf numFmtId="0" fontId="39" fillId="0" borderId="0" xfId="19" applyFont="1" applyAlignment="1">
      <alignment horizontal="center" wrapText="1"/>
    </xf>
    <xf numFmtId="0" fontId="39" fillId="0" borderId="0" xfId="19" applyFont="1" applyAlignment="1">
      <alignment horizontal="center"/>
    </xf>
    <xf numFmtId="10" fontId="2" fillId="0" borderId="0" xfId="17" applyNumberFormat="1" applyFont="1" applyFill="1" applyBorder="1"/>
    <xf numFmtId="164" fontId="2" fillId="0" borderId="0" xfId="14" applyFont="1" applyFill="1" applyBorder="1"/>
    <xf numFmtId="10" fontId="14" fillId="0" borderId="0" xfId="17" applyNumberFormat="1" applyFont="1" applyFill="1" applyBorder="1"/>
    <xf numFmtId="164" fontId="35" fillId="0" borderId="0" xfId="15" applyFont="1" applyFill="1" applyBorder="1"/>
    <xf numFmtId="10" fontId="14" fillId="0" borderId="0" xfId="17" applyNumberFormat="1" applyFont="1" applyFill="1" applyBorder="1" applyAlignment="1">
      <alignment vertical="center"/>
    </xf>
    <xf numFmtId="169" fontId="14" fillId="0" borderId="0" xfId="19" applyNumberFormat="1" applyFont="1" applyAlignment="1">
      <alignment vertical="center"/>
    </xf>
    <xf numFmtId="0" fontId="28" fillId="0" borderId="0" xfId="0" applyFont="1" applyAlignment="1">
      <alignment horizontal="center" vertical="center"/>
    </xf>
    <xf numFmtId="10" fontId="24" fillId="0" borderId="10" xfId="20" applyNumberFormat="1" applyFont="1" applyFill="1" applyBorder="1" applyAlignment="1">
      <alignment horizontal="center" vertical="center"/>
    </xf>
    <xf numFmtId="44" fontId="26" fillId="0" borderId="8" xfId="33" applyFont="1" applyFill="1" applyBorder="1" applyAlignment="1">
      <alignment horizontal="center" vertical="center"/>
    </xf>
    <xf numFmtId="10" fontId="39" fillId="0" borderId="17" xfId="15" applyNumberFormat="1" applyFont="1" applyFill="1" applyBorder="1" applyAlignment="1">
      <alignment horizontal="center" vertical="center"/>
    </xf>
    <xf numFmtId="44" fontId="20" fillId="0" borderId="18" xfId="33" applyFont="1" applyFill="1" applyBorder="1" applyAlignment="1">
      <alignment horizontal="center" vertical="center"/>
    </xf>
    <xf numFmtId="4" fontId="28" fillId="0" borderId="0" xfId="0" applyNumberFormat="1" applyFont="1" applyAlignment="1">
      <alignment horizontal="center" vertical="center" wrapText="1"/>
    </xf>
    <xf numFmtId="4" fontId="23" fillId="0" borderId="0" xfId="14" applyNumberFormat="1" applyFont="1" applyFill="1" applyBorder="1" applyAlignment="1" applyProtection="1">
      <alignment horizontal="right" vertical="center"/>
    </xf>
    <xf numFmtId="10" fontId="23" fillId="0" borderId="0" xfId="17" applyNumberFormat="1" applyFont="1" applyFill="1" applyBorder="1" applyAlignment="1">
      <alignment vertical="center"/>
    </xf>
    <xf numFmtId="2" fontId="23" fillId="0" borderId="0" xfId="0" applyNumberFormat="1" applyFont="1" applyAlignment="1">
      <alignment vertical="center"/>
    </xf>
    <xf numFmtId="4" fontId="42" fillId="0" borderId="0" xfId="0" applyNumberFormat="1" applyFont="1" applyAlignment="1">
      <alignment vertical="center"/>
    </xf>
    <xf numFmtId="164" fontId="23" fillId="0" borderId="0" xfId="14" applyFont="1" applyFill="1" applyBorder="1" applyAlignment="1">
      <alignment vertical="center"/>
    </xf>
    <xf numFmtId="164" fontId="23" fillId="0" borderId="0" xfId="0" applyNumberFormat="1" applyFont="1" applyAlignment="1">
      <alignment vertical="center"/>
    </xf>
    <xf numFmtId="10" fontId="44" fillId="3" borderId="13" xfId="15" applyNumberFormat="1" applyFont="1" applyFill="1" applyBorder="1" applyAlignment="1">
      <alignment horizontal="center" vertical="center"/>
    </xf>
    <xf numFmtId="44" fontId="22" fillId="3" borderId="24" xfId="33" applyFont="1" applyFill="1" applyBorder="1" applyAlignment="1">
      <alignment horizontal="center" vertical="center"/>
    </xf>
    <xf numFmtId="10" fontId="40" fillId="0" borderId="25" xfId="15" applyNumberFormat="1" applyFont="1" applyBorder="1" applyAlignment="1">
      <alignment horizontal="center" vertical="center"/>
    </xf>
    <xf numFmtId="44" fontId="22" fillId="0" borderId="32" xfId="33" applyFont="1" applyFill="1" applyBorder="1" applyAlignment="1">
      <alignment horizontal="center" vertical="center"/>
    </xf>
    <xf numFmtId="10" fontId="44" fillId="2" borderId="13" xfId="15" applyNumberFormat="1" applyFont="1" applyFill="1" applyBorder="1"/>
    <xf numFmtId="10" fontId="44" fillId="2" borderId="24" xfId="15" applyNumberFormat="1" applyFont="1" applyFill="1" applyBorder="1"/>
    <xf numFmtId="10" fontId="40" fillId="0" borderId="30" xfId="15" applyNumberFormat="1" applyFont="1" applyBorder="1" applyAlignment="1">
      <alignment horizontal="center" vertical="center"/>
    </xf>
    <xf numFmtId="44" fontId="22" fillId="0" borderId="31" xfId="33" applyFont="1" applyFill="1" applyBorder="1" applyAlignment="1">
      <alignment horizontal="center" vertical="center"/>
    </xf>
    <xf numFmtId="10" fontId="40" fillId="0" borderId="30" xfId="15" applyNumberFormat="1" applyFont="1" applyBorder="1"/>
    <xf numFmtId="10" fontId="40" fillId="3" borderId="13" xfId="15" applyNumberFormat="1" applyFont="1" applyFill="1" applyBorder="1"/>
    <xf numFmtId="10" fontId="45" fillId="3" borderId="13" xfId="15" applyNumberFormat="1" applyFont="1" applyFill="1" applyBorder="1" applyAlignment="1">
      <alignment horizontal="center" vertical="center"/>
    </xf>
    <xf numFmtId="10" fontId="40" fillId="2" borderId="13" xfId="15" applyNumberFormat="1" applyFont="1" applyFill="1" applyBorder="1"/>
    <xf numFmtId="39" fontId="40" fillId="0" borderId="31" xfId="20" applyNumberFormat="1" applyFont="1" applyBorder="1"/>
    <xf numFmtId="39" fontId="40" fillId="2" borderId="24" xfId="20" applyNumberFormat="1" applyFont="1" applyFill="1" applyBorder="1"/>
    <xf numFmtId="39" fontId="40" fillId="3" borderId="24" xfId="20" applyNumberFormat="1" applyFont="1" applyFill="1" applyBorder="1"/>
    <xf numFmtId="39" fontId="40" fillId="3" borderId="24" xfId="20" applyNumberFormat="1" applyFont="1" applyFill="1" applyBorder="1" applyAlignment="1">
      <alignment horizontal="center" vertical="center"/>
    </xf>
    <xf numFmtId="39" fontId="44" fillId="2" borderId="13" xfId="20" applyNumberFormat="1" applyFont="1" applyFill="1" applyBorder="1"/>
    <xf numFmtId="10" fontId="39" fillId="0" borderId="14" xfId="20" applyNumberFormat="1" applyFont="1" applyFill="1" applyBorder="1" applyAlignment="1">
      <alignment horizontal="center" vertical="center"/>
    </xf>
    <xf numFmtId="164" fontId="39" fillId="0" borderId="16" xfId="15" applyFont="1" applyFill="1" applyBorder="1" applyAlignment="1">
      <alignment horizontal="center" vertical="center"/>
    </xf>
    <xf numFmtId="10" fontId="40" fillId="2" borderId="36" xfId="15" applyNumberFormat="1" applyFont="1" applyFill="1" applyBorder="1"/>
    <xf numFmtId="164" fontId="39" fillId="2" borderId="37" xfId="15" applyFont="1" applyFill="1" applyBorder="1"/>
    <xf numFmtId="39" fontId="40" fillId="2" borderId="25" xfId="20" applyNumberFormat="1" applyFont="1" applyFill="1" applyBorder="1"/>
    <xf numFmtId="0" fontId="35" fillId="0" borderId="19" xfId="19" applyFont="1" applyBorder="1" applyAlignment="1">
      <alignment horizontal="center" vertical="center" wrapText="1"/>
    </xf>
    <xf numFmtId="0" fontId="35" fillId="0" borderId="20" xfId="19" applyFont="1" applyBorder="1" applyAlignment="1">
      <alignment horizontal="center" vertical="center"/>
    </xf>
    <xf numFmtId="10" fontId="40" fillId="3" borderId="25" xfId="15" applyNumberFormat="1" applyFont="1" applyFill="1" applyBorder="1"/>
    <xf numFmtId="0" fontId="17" fillId="0" borderId="0" xfId="0" applyFont="1" applyAlignment="1">
      <alignment horizontal="center" vertical="center"/>
    </xf>
    <xf numFmtId="171" fontId="17" fillId="0" borderId="0" xfId="0" applyNumberFormat="1" applyFont="1" applyAlignment="1">
      <alignment vertical="center"/>
    </xf>
    <xf numFmtId="0" fontId="29" fillId="0" borderId="0" xfId="34" applyFont="1" applyAlignment="1">
      <alignment horizontal="left" vertical="center"/>
    </xf>
    <xf numFmtId="0" fontId="29" fillId="0" borderId="0" xfId="34" applyFont="1" applyAlignment="1" applyProtection="1">
      <alignment vertical="center"/>
      <protection locked="0"/>
    </xf>
    <xf numFmtId="0" fontId="26" fillId="0" borderId="0" xfId="34" applyFont="1" applyAlignment="1">
      <alignment vertical="center"/>
    </xf>
    <xf numFmtId="0" fontId="25" fillId="0" borderId="0" xfId="34" applyFont="1" applyAlignment="1">
      <alignment vertical="center"/>
    </xf>
    <xf numFmtId="4" fontId="25" fillId="0" borderId="0" xfId="34" applyNumberFormat="1" applyFont="1" applyAlignment="1">
      <alignment horizontal="center" vertical="center"/>
    </xf>
    <xf numFmtId="4" fontId="25" fillId="0" borderId="0" xfId="34" applyNumberFormat="1" applyFont="1" applyAlignment="1">
      <alignment vertical="center"/>
    </xf>
    <xf numFmtId="49" fontId="35" fillId="0" borderId="0" xfId="35" applyNumberFormat="1" applyFont="1" applyAlignment="1">
      <alignment vertical="center"/>
    </xf>
    <xf numFmtId="0" fontId="48" fillId="8" borderId="0" xfId="37" applyFont="1" applyFill="1" applyAlignment="1">
      <alignment vertical="center"/>
    </xf>
    <xf numFmtId="4" fontId="49" fillId="0" borderId="0" xfId="37" applyNumberFormat="1" applyFont="1" applyAlignment="1">
      <alignment vertical="center"/>
    </xf>
    <xf numFmtId="0" fontId="49" fillId="0" borderId="0" xfId="37" applyFont="1" applyAlignment="1">
      <alignment horizontal="left" vertical="center" indent="1"/>
    </xf>
    <xf numFmtId="0" fontId="49" fillId="0" borderId="0" xfId="37" applyFont="1" applyAlignment="1">
      <alignment vertical="center"/>
    </xf>
    <xf numFmtId="0" fontId="51" fillId="8" borderId="0" xfId="37" applyFont="1" applyFill="1" applyAlignment="1">
      <alignment vertical="center"/>
    </xf>
    <xf numFmtId="4" fontId="52" fillId="0" borderId="0" xfId="37" applyNumberFormat="1" applyFont="1" applyAlignment="1">
      <alignment vertical="center"/>
    </xf>
    <xf numFmtId="0" fontId="52" fillId="0" borderId="0" xfId="37" applyFont="1" applyAlignment="1">
      <alignment horizontal="left" vertical="center" indent="1"/>
    </xf>
    <xf numFmtId="0" fontId="52" fillId="0" borderId="0" xfId="37" applyFont="1" applyAlignment="1">
      <alignment vertical="center"/>
    </xf>
    <xf numFmtId="0" fontId="26" fillId="0" borderId="17" xfId="37" applyFont="1" applyBorder="1" applyAlignment="1">
      <alignment horizontal="center" vertical="center"/>
    </xf>
    <xf numFmtId="0" fontId="26" fillId="0" borderId="39" xfId="37" applyFont="1" applyBorder="1" applyAlignment="1">
      <alignment horizontal="left" vertical="center"/>
    </xf>
    <xf numFmtId="0" fontId="26" fillId="0" borderId="2" xfId="37" applyFont="1" applyBorder="1" applyAlignment="1">
      <alignment horizontal="left" vertical="center"/>
    </xf>
    <xf numFmtId="0" fontId="26" fillId="0" borderId="18" xfId="37" applyFont="1" applyBorder="1" applyAlignment="1">
      <alignment horizontal="center" vertical="center"/>
    </xf>
    <xf numFmtId="0" fontId="51" fillId="0" borderId="0" xfId="37" applyFont="1" applyAlignment="1">
      <alignment horizontal="center" vertical="center"/>
    </xf>
    <xf numFmtId="0" fontId="25" fillId="0" borderId="17" xfId="37" applyFont="1" applyBorder="1" applyAlignment="1">
      <alignment horizontal="center" vertical="center"/>
    </xf>
    <xf numFmtId="0" fontId="25" fillId="0" borderId="39" xfId="37" applyFont="1" applyBorder="1" applyAlignment="1">
      <alignment horizontal="left" vertical="center"/>
    </xf>
    <xf numFmtId="0" fontId="25" fillId="0" borderId="2" xfId="37" applyFont="1" applyBorder="1" applyAlignment="1">
      <alignment horizontal="left" vertical="center"/>
    </xf>
    <xf numFmtId="4" fontId="25" fillId="0" borderId="18" xfId="37" applyNumberFormat="1" applyFont="1" applyBorder="1" applyAlignment="1" applyProtection="1">
      <alignment horizontal="center" vertical="center"/>
      <protection locked="0"/>
    </xf>
    <xf numFmtId="4" fontId="51" fillId="0" borderId="0" xfId="37" applyNumberFormat="1" applyFont="1" applyAlignment="1">
      <alignment horizontal="center" vertical="center"/>
    </xf>
    <xf numFmtId="0" fontId="25" fillId="0" borderId="39" xfId="37" applyFont="1" applyBorder="1" applyAlignment="1">
      <alignment vertical="center"/>
    </xf>
    <xf numFmtId="0" fontId="25" fillId="0" borderId="2" xfId="37" applyFont="1" applyBorder="1" applyAlignment="1">
      <alignment vertical="center"/>
    </xf>
    <xf numFmtId="4" fontId="34" fillId="0" borderId="0" xfId="34" applyNumberFormat="1" applyFont="1" applyAlignment="1">
      <alignment vertical="center"/>
    </xf>
    <xf numFmtId="0" fontId="25" fillId="0" borderId="19" xfId="37" applyFont="1" applyBorder="1" applyAlignment="1">
      <alignment horizontal="center" vertical="center"/>
    </xf>
    <xf numFmtId="10" fontId="26" fillId="8" borderId="28" xfId="37" applyNumberFormat="1" applyFont="1" applyFill="1" applyBorder="1" applyAlignment="1">
      <alignment horizontal="right" vertical="center"/>
    </xf>
    <xf numFmtId="4" fontId="26" fillId="0" borderId="20" xfId="37" applyNumberFormat="1" applyFont="1" applyBorder="1" applyAlignment="1">
      <alignment horizontal="center" vertical="center"/>
    </xf>
    <xf numFmtId="0" fontId="26" fillId="0" borderId="1" xfId="37" applyFont="1" applyBorder="1" applyAlignment="1">
      <alignment horizontal="center" vertical="center"/>
    </xf>
    <xf numFmtId="0" fontId="26" fillId="0" borderId="40" xfId="37" applyFont="1" applyBorder="1" applyAlignment="1">
      <alignment horizontal="left" vertical="center"/>
    </xf>
    <xf numFmtId="0" fontId="26" fillId="0" borderId="41" xfId="37" applyFont="1" applyBorder="1" applyAlignment="1">
      <alignment horizontal="left" vertical="center"/>
    </xf>
    <xf numFmtId="0" fontId="26" fillId="0" borderId="24" xfId="37" applyFont="1" applyBorder="1" applyAlignment="1">
      <alignment horizontal="center" vertical="center"/>
    </xf>
    <xf numFmtId="0" fontId="26" fillId="0" borderId="0" xfId="34" applyFont="1" applyAlignment="1">
      <alignment vertical="center" wrapText="1"/>
    </xf>
    <xf numFmtId="10" fontId="25" fillId="0" borderId="39" xfId="37" applyNumberFormat="1" applyFont="1" applyBorder="1" applyAlignment="1">
      <alignment horizontal="left" vertical="center"/>
    </xf>
    <xf numFmtId="10" fontId="25" fillId="0" borderId="2" xfId="37" applyNumberFormat="1" applyFont="1" applyBorder="1" applyAlignment="1">
      <alignment horizontal="left" vertical="center"/>
    </xf>
    <xf numFmtId="0" fontId="25" fillId="0" borderId="0" xfId="34" applyFont="1" applyAlignment="1">
      <alignment vertical="center" wrapText="1"/>
    </xf>
    <xf numFmtId="10" fontId="25" fillId="0" borderId="28" xfId="37" applyNumberFormat="1" applyFont="1" applyBorder="1" applyAlignment="1">
      <alignment horizontal="left" vertical="center"/>
    </xf>
    <xf numFmtId="10" fontId="26" fillId="0" borderId="28" xfId="37" applyNumberFormat="1" applyFont="1" applyBorder="1" applyAlignment="1">
      <alignment horizontal="right" vertical="center"/>
    </xf>
    <xf numFmtId="4" fontId="53" fillId="0" borderId="0" xfId="37" applyNumberFormat="1" applyFont="1" applyAlignment="1">
      <alignment vertical="center"/>
    </xf>
    <xf numFmtId="0" fontId="53" fillId="0" borderId="0" xfId="37" applyFont="1" applyAlignment="1">
      <alignment horizontal="left" vertical="center" indent="1"/>
    </xf>
    <xf numFmtId="0" fontId="53" fillId="0" borderId="0" xfId="37" applyFont="1" applyAlignment="1">
      <alignment vertical="center"/>
    </xf>
    <xf numFmtId="0" fontId="51" fillId="0" borderId="0" xfId="34" applyFont="1" applyAlignment="1">
      <alignment vertical="center"/>
    </xf>
    <xf numFmtId="0" fontId="34" fillId="0" borderId="0" xfId="34" applyFont="1"/>
    <xf numFmtId="10" fontId="25" fillId="0" borderId="42" xfId="37" applyNumberFormat="1" applyFont="1" applyBorder="1" applyAlignment="1">
      <alignment horizontal="left" vertical="center"/>
    </xf>
    <xf numFmtId="10" fontId="26" fillId="0" borderId="21" xfId="37" applyNumberFormat="1" applyFont="1" applyBorder="1" applyAlignment="1">
      <alignment horizontal="right" vertical="center"/>
    </xf>
    <xf numFmtId="4" fontId="57" fillId="0" borderId="0" xfId="37" applyNumberFormat="1" applyFont="1" applyAlignment="1">
      <alignment horizontal="center" vertical="center"/>
    </xf>
    <xf numFmtId="10" fontId="32" fillId="0" borderId="0" xfId="11" applyNumberFormat="1" applyFont="1" applyBorder="1" applyAlignment="1" applyProtection="1">
      <alignment horizontal="center" vertical="center"/>
    </xf>
    <xf numFmtId="0" fontId="55" fillId="0" borderId="0" xfId="37" applyFont="1" applyAlignment="1">
      <alignment horizontal="left" vertical="center" indent="1"/>
    </xf>
    <xf numFmtId="0" fontId="55" fillId="0" borderId="0" xfId="37" applyFont="1" applyAlignment="1">
      <alignment vertical="center"/>
    </xf>
    <xf numFmtId="4" fontId="59" fillId="0" borderId="0" xfId="37" applyNumberFormat="1" applyFont="1" applyAlignment="1">
      <alignment horizontal="center" vertical="center"/>
    </xf>
    <xf numFmtId="0" fontId="60" fillId="0" borderId="0" xfId="37" applyFont="1" applyAlignment="1">
      <alignment horizontal="left" vertical="center" indent="1"/>
    </xf>
    <xf numFmtId="0" fontId="60" fillId="0" borderId="0" xfId="37" applyFont="1" applyAlignment="1">
      <alignment vertical="center"/>
    </xf>
    <xf numFmtId="0" fontId="23" fillId="0" borderId="0" xfId="37" applyFont="1" applyAlignment="1">
      <alignment vertical="center" wrapText="1"/>
    </xf>
    <xf numFmtId="0" fontId="23" fillId="0" borderId="0" xfId="37" applyFont="1" applyAlignment="1">
      <alignment horizontal="left" vertical="center" indent="1"/>
    </xf>
    <xf numFmtId="0" fontId="23" fillId="0" borderId="0" xfId="37" applyFont="1" applyAlignment="1">
      <alignment vertical="center"/>
    </xf>
    <xf numFmtId="0" fontId="22" fillId="0" borderId="0" xfId="37" applyFont="1" applyAlignment="1">
      <alignment vertical="center" wrapText="1"/>
    </xf>
    <xf numFmtId="4" fontId="22" fillId="0" borderId="0" xfId="37" applyNumberFormat="1" applyFont="1" applyAlignment="1">
      <alignment vertical="center"/>
    </xf>
    <xf numFmtId="0" fontId="22" fillId="0" borderId="0" xfId="37" applyFont="1" applyAlignment="1">
      <alignment horizontal="left" vertical="center" indent="1"/>
    </xf>
    <xf numFmtId="0" fontId="22" fillId="0" borderId="0" xfId="37" applyFont="1" applyAlignment="1">
      <alignment vertical="center"/>
    </xf>
    <xf numFmtId="0" fontId="20" fillId="0" borderId="25" xfId="34" applyFont="1" applyBorder="1" applyAlignment="1">
      <alignment horizontal="center" vertical="center" wrapText="1"/>
    </xf>
    <xf numFmtId="0" fontId="20" fillId="0" borderId="43" xfId="34" applyFont="1" applyBorder="1" applyAlignment="1">
      <alignment horizontal="center" vertical="center" wrapText="1"/>
    </xf>
    <xf numFmtId="0" fontId="22" fillId="0" borderId="22" xfId="34" applyFont="1" applyBorder="1" applyAlignment="1">
      <alignment horizontal="center" vertical="center" wrapText="1"/>
    </xf>
    <xf numFmtId="0" fontId="20" fillId="0" borderId="25" xfId="34" applyFont="1" applyBorder="1" applyAlignment="1">
      <alignment horizontal="justify" vertical="center" wrapText="1"/>
    </xf>
    <xf numFmtId="0" fontId="22" fillId="0" borderId="22" xfId="37" applyFont="1" applyBorder="1" applyAlignment="1">
      <alignment horizontal="center" vertical="center" wrapText="1"/>
    </xf>
    <xf numFmtId="0" fontId="22" fillId="0" borderId="0" xfId="34" applyFont="1" applyAlignment="1">
      <alignment vertical="center" wrapText="1"/>
    </xf>
    <xf numFmtId="4" fontId="22" fillId="0" borderId="0" xfId="34" applyNumberFormat="1" applyFont="1" applyAlignment="1">
      <alignment vertical="center" wrapText="1"/>
    </xf>
    <xf numFmtId="0" fontId="22" fillId="0" borderId="0" xfId="37" applyFont="1" applyAlignment="1">
      <alignment horizontal="left" vertical="center" wrapText="1"/>
    </xf>
    <xf numFmtId="4" fontId="22" fillId="0" borderId="0" xfId="37" applyNumberFormat="1" applyFont="1" applyAlignment="1">
      <alignment horizontal="left" vertical="center"/>
    </xf>
    <xf numFmtId="0" fontId="23" fillId="0" borderId="0" xfId="37" applyFont="1" applyAlignment="1">
      <alignment horizontal="center" vertical="center" wrapText="1"/>
    </xf>
    <xf numFmtId="4" fontId="23" fillId="0" borderId="0" xfId="37" applyNumberFormat="1" applyFont="1" applyAlignment="1">
      <alignment vertical="center"/>
    </xf>
    <xf numFmtId="0" fontId="28" fillId="0" borderId="0" xfId="37" applyFont="1" applyAlignment="1">
      <alignment vertical="center" wrapText="1"/>
    </xf>
    <xf numFmtId="0" fontId="48" fillId="0" borderId="0" xfId="37" applyFont="1" applyAlignment="1">
      <alignment horizontal="center" vertical="center" wrapText="1"/>
    </xf>
    <xf numFmtId="4" fontId="49" fillId="0" borderId="0" xfId="37" applyNumberFormat="1" applyFont="1" applyAlignment="1">
      <alignment horizontal="center" vertical="center"/>
    </xf>
    <xf numFmtId="0" fontId="23" fillId="0" borderId="0" xfId="37" applyFont="1" applyAlignment="1">
      <alignment horizontal="center" vertical="center"/>
    </xf>
    <xf numFmtId="0" fontId="48" fillId="0" borderId="0" xfId="37" applyFont="1" applyAlignment="1">
      <alignment vertical="center" wrapText="1"/>
    </xf>
    <xf numFmtId="0" fontId="48" fillId="0" borderId="0" xfId="37" applyFont="1" applyAlignment="1">
      <alignment vertical="center"/>
    </xf>
    <xf numFmtId="0" fontId="33" fillId="0" borderId="12" xfId="0" applyFont="1" applyBorder="1" applyAlignment="1">
      <alignment vertical="center" wrapText="1"/>
    </xf>
    <xf numFmtId="0" fontId="33" fillId="0" borderId="0" xfId="0" applyFont="1" applyAlignment="1">
      <alignment vertical="center" wrapText="1"/>
    </xf>
    <xf numFmtId="0" fontId="25" fillId="0" borderId="25" xfId="34" applyFont="1" applyBorder="1" applyAlignment="1">
      <alignment vertical="center"/>
    </xf>
    <xf numFmtId="0" fontId="27" fillId="0" borderId="22" xfId="34" applyFont="1" applyBorder="1" applyAlignment="1">
      <alignment vertical="center"/>
    </xf>
    <xf numFmtId="0" fontId="27" fillId="0" borderId="0" xfId="34" applyFont="1" applyAlignment="1">
      <alignment horizontal="right" vertical="center"/>
    </xf>
    <xf numFmtId="0" fontId="27" fillId="0" borderId="0" xfId="34" applyFont="1" applyAlignment="1">
      <alignment horizontal="left" vertical="center" wrapText="1"/>
    </xf>
    <xf numFmtId="49" fontId="39" fillId="0" borderId="22" xfId="35" applyNumberFormat="1" applyFont="1" applyBorder="1" applyAlignment="1">
      <alignment vertical="center"/>
    </xf>
    <xf numFmtId="0" fontId="32" fillId="0" borderId="25" xfId="37" applyFont="1" applyBorder="1" applyAlignment="1">
      <alignment horizontal="center" vertical="center"/>
    </xf>
    <xf numFmtId="0" fontId="32" fillId="0" borderId="0" xfId="37" applyFont="1" applyAlignment="1">
      <alignment horizontal="center" vertical="center"/>
    </xf>
    <xf numFmtId="0" fontId="32" fillId="0" borderId="22" xfId="37" applyFont="1" applyBorder="1" applyAlignment="1">
      <alignment horizontal="center" vertical="center"/>
    </xf>
    <xf numFmtId="0" fontId="25" fillId="0" borderId="25" xfId="37" applyFont="1" applyBorder="1" applyAlignment="1">
      <alignment horizontal="center" vertical="center"/>
    </xf>
    <xf numFmtId="10" fontId="26" fillId="8" borderId="0" xfId="37" applyNumberFormat="1" applyFont="1" applyFill="1" applyAlignment="1">
      <alignment horizontal="right" vertical="center"/>
    </xf>
    <xf numFmtId="4" fontId="26" fillId="0" borderId="22" xfId="37" applyNumberFormat="1" applyFont="1" applyBorder="1" applyAlignment="1">
      <alignment horizontal="center" vertical="center"/>
    </xf>
    <xf numFmtId="10" fontId="25" fillId="0" borderId="0" xfId="37" applyNumberFormat="1" applyFont="1" applyAlignment="1">
      <alignment horizontal="left" vertical="center"/>
    </xf>
    <xf numFmtId="10" fontId="26" fillId="0" borderId="0" xfId="37" applyNumberFormat="1" applyFont="1" applyAlignment="1">
      <alignment horizontal="right" vertical="center"/>
    </xf>
    <xf numFmtId="0" fontId="58" fillId="0" borderId="25" xfId="37" applyFont="1" applyBorder="1" applyAlignment="1">
      <alignment vertical="center"/>
    </xf>
    <xf numFmtId="0" fontId="61" fillId="0" borderId="0" xfId="37" applyFont="1" applyAlignment="1">
      <alignment horizontal="right" vertical="center"/>
    </xf>
    <xf numFmtId="10" fontId="61" fillId="0" borderId="22" xfId="11" applyNumberFormat="1" applyFont="1" applyBorder="1" applyAlignment="1" applyProtection="1">
      <alignment horizontal="center" vertical="center"/>
    </xf>
    <xf numFmtId="0" fontId="20" fillId="0" borderId="0" xfId="34" quotePrefix="1" applyFont="1" applyAlignment="1">
      <alignment horizontal="left" vertical="center" wrapText="1"/>
    </xf>
    <xf numFmtId="0" fontId="20" fillId="0" borderId="0" xfId="34" applyFont="1" applyAlignment="1">
      <alignment horizontal="center" vertical="center" wrapText="1"/>
    </xf>
    <xf numFmtId="0" fontId="20" fillId="0" borderId="0" xfId="37" applyFont="1" applyAlignment="1">
      <alignment vertical="center" wrapText="1"/>
    </xf>
    <xf numFmtId="10" fontId="44" fillId="2" borderId="13" xfId="15" applyNumberFormat="1" applyFont="1" applyFill="1" applyBorder="1" applyAlignment="1">
      <alignment horizontal="center" vertical="center"/>
    </xf>
    <xf numFmtId="44" fontId="22" fillId="2" borderId="24" xfId="33" applyFont="1" applyFill="1" applyBorder="1" applyAlignment="1">
      <alignment horizontal="center" vertical="center"/>
    </xf>
    <xf numFmtId="10" fontId="45" fillId="2" borderId="13" xfId="15" applyNumberFormat="1" applyFont="1" applyFill="1" applyBorder="1" applyAlignment="1">
      <alignment horizontal="center" vertical="center"/>
    </xf>
    <xf numFmtId="39" fontId="40" fillId="2" borderId="24" xfId="20" applyNumberFormat="1" applyFont="1" applyFill="1" applyBorder="1" applyAlignment="1">
      <alignment horizontal="center" vertical="center"/>
    </xf>
    <xf numFmtId="49" fontId="35" fillId="0" borderId="0" xfId="0" quotePrefix="1" applyNumberFormat="1" applyFont="1" applyAlignment="1">
      <alignment vertical="center"/>
    </xf>
    <xf numFmtId="0" fontId="68" fillId="0" borderId="0" xfId="34" applyFont="1" applyAlignment="1">
      <alignment vertical="center"/>
    </xf>
    <xf numFmtId="0" fontId="70" fillId="0" borderId="0" xfId="0" applyFont="1" applyAlignment="1">
      <alignment vertical="center" wrapText="1"/>
    </xf>
    <xf numFmtId="0" fontId="71" fillId="0" borderId="0" xfId="0" applyFont="1" applyAlignment="1">
      <alignment vertical="center"/>
    </xf>
    <xf numFmtId="0" fontId="20" fillId="4" borderId="8" xfId="0" applyFont="1" applyFill="1" applyBorder="1" applyAlignment="1">
      <alignment horizontal="center" vertical="center" wrapText="1"/>
    </xf>
    <xf numFmtId="0" fontId="20" fillId="4" borderId="17" xfId="0" applyFont="1" applyFill="1" applyBorder="1" applyAlignment="1">
      <alignment horizontal="center" vertical="center" wrapText="1"/>
    </xf>
    <xf numFmtId="0" fontId="20" fillId="4" borderId="26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left" vertical="center" wrapText="1"/>
    </xf>
    <xf numFmtId="44" fontId="20" fillId="0" borderId="23" xfId="21" applyFont="1" applyFill="1" applyBorder="1" applyAlignment="1">
      <alignment horizontal="center" vertical="center"/>
    </xf>
    <xf numFmtId="170" fontId="21" fillId="0" borderId="23" xfId="0" applyNumberFormat="1" applyFont="1" applyBorder="1" applyAlignment="1">
      <alignment horizontal="center" vertical="center" wrapText="1"/>
    </xf>
    <xf numFmtId="0" fontId="0" fillId="0" borderId="23" xfId="0" applyBorder="1"/>
    <xf numFmtId="0" fontId="0" fillId="0" borderId="7" xfId="0" applyBorder="1"/>
    <xf numFmtId="49" fontId="24" fillId="0" borderId="0" xfId="0" applyNumberFormat="1" applyFont="1" applyAlignment="1">
      <alignment horizontal="left" vertical="center"/>
    </xf>
    <xf numFmtId="0" fontId="25" fillId="0" borderId="0" xfId="0" applyFont="1" applyAlignment="1">
      <alignment horizontal="right" vertical="center"/>
    </xf>
    <xf numFmtId="10" fontId="26" fillId="0" borderId="0" xfId="0" applyNumberFormat="1" applyFont="1" applyAlignment="1" applyProtection="1">
      <alignment horizontal="left" vertical="center"/>
      <protection locked="0"/>
    </xf>
    <xf numFmtId="0" fontId="17" fillId="2" borderId="25" xfId="0" applyFont="1" applyFill="1" applyBorder="1"/>
    <xf numFmtId="0" fontId="17" fillId="2" borderId="0" xfId="0" applyFont="1" applyFill="1"/>
    <xf numFmtId="49" fontId="35" fillId="2" borderId="25" xfId="0" applyNumberFormat="1" applyFont="1" applyFill="1" applyBorder="1" applyAlignment="1">
      <alignment horizontal="left" vertical="center"/>
    </xf>
    <xf numFmtId="49" fontId="24" fillId="2" borderId="0" xfId="0" applyNumberFormat="1" applyFont="1" applyFill="1" applyAlignment="1">
      <alignment horizontal="left" vertical="center"/>
    </xf>
    <xf numFmtId="0" fontId="25" fillId="2" borderId="0" xfId="0" applyFont="1" applyFill="1" applyAlignment="1">
      <alignment horizontal="right" vertical="center"/>
    </xf>
    <xf numFmtId="49" fontId="35" fillId="2" borderId="25" xfId="0" quotePrefix="1" applyNumberFormat="1" applyFont="1" applyFill="1" applyBorder="1" applyAlignment="1">
      <alignment vertical="center"/>
    </xf>
    <xf numFmtId="49" fontId="24" fillId="2" borderId="0" xfId="0" quotePrefix="1" applyNumberFormat="1" applyFont="1" applyFill="1" applyAlignment="1">
      <alignment vertical="center" wrapText="1"/>
    </xf>
    <xf numFmtId="10" fontId="29" fillId="2" borderId="25" xfId="0" applyNumberFormat="1" applyFont="1" applyFill="1" applyBorder="1" applyAlignment="1" applyProtection="1">
      <alignment horizontal="left" vertical="center"/>
      <protection locked="0"/>
    </xf>
    <xf numFmtId="10" fontId="26" fillId="2" borderId="0" xfId="0" applyNumberFormat="1" applyFont="1" applyFill="1" applyAlignment="1" applyProtection="1">
      <alignment horizontal="left" vertical="center"/>
      <protection locked="0"/>
    </xf>
    <xf numFmtId="0" fontId="20" fillId="2" borderId="25" xfId="0" applyFont="1" applyFill="1" applyBorder="1" applyAlignment="1">
      <alignment vertical="center" wrapText="1"/>
    </xf>
    <xf numFmtId="0" fontId="20" fillId="2" borderId="0" xfId="0" applyFont="1" applyFill="1" applyAlignment="1">
      <alignment vertical="center" wrapText="1"/>
    </xf>
    <xf numFmtId="0" fontId="19" fillId="2" borderId="23" xfId="0" applyFont="1" applyFill="1" applyBorder="1" applyAlignment="1">
      <alignment horizontal="right"/>
    </xf>
    <xf numFmtId="0" fontId="25" fillId="2" borderId="0" xfId="0" applyFont="1" applyFill="1" applyAlignment="1">
      <alignment horizontal="left" vertical="center" wrapText="1"/>
    </xf>
    <xf numFmtId="0" fontId="37" fillId="2" borderId="23" xfId="0" applyFont="1" applyFill="1" applyBorder="1" applyAlignment="1">
      <alignment vertical="center"/>
    </xf>
    <xf numFmtId="0" fontId="31" fillId="2" borderId="23" xfId="0" applyFont="1" applyFill="1" applyBorder="1" applyAlignment="1">
      <alignment horizontal="left" vertical="center" wrapText="1"/>
    </xf>
    <xf numFmtId="0" fontId="31" fillId="2" borderId="23" xfId="0" applyFont="1" applyFill="1" applyBorder="1" applyAlignment="1">
      <alignment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23" xfId="0" applyFont="1" applyFill="1" applyBorder="1" applyAlignment="1" applyProtection="1">
      <alignment horizontal="left" vertical="center"/>
      <protection locked="0"/>
    </xf>
    <xf numFmtId="10" fontId="31" fillId="2" borderId="23" xfId="0" applyNumberFormat="1" applyFont="1" applyFill="1" applyBorder="1" applyAlignment="1" applyProtection="1">
      <alignment horizontal="right" vertical="center"/>
      <protection locked="0"/>
    </xf>
    <xf numFmtId="49" fontId="35" fillId="2" borderId="0" xfId="0" quotePrefix="1" applyNumberFormat="1" applyFont="1" applyFill="1" applyAlignment="1">
      <alignment vertical="center"/>
    </xf>
    <xf numFmtId="0" fontId="23" fillId="2" borderId="23" xfId="0" applyFont="1" applyFill="1" applyBorder="1" applyAlignment="1">
      <alignment horizontal="left" vertical="center" wrapText="1" indent="1"/>
    </xf>
    <xf numFmtId="0" fontId="23" fillId="2" borderId="23" xfId="0" applyFont="1" applyFill="1" applyBorder="1" applyAlignment="1">
      <alignment horizontal="center" vertical="center"/>
    </xf>
    <xf numFmtId="4" fontId="23" fillId="2" borderId="23" xfId="0" applyNumberFormat="1" applyFont="1" applyFill="1" applyBorder="1" applyAlignment="1">
      <alignment horizontal="right" vertical="center"/>
    </xf>
    <xf numFmtId="0" fontId="0" fillId="2" borderId="0" xfId="0" applyFill="1"/>
    <xf numFmtId="0" fontId="0" fillId="2" borderId="22" xfId="0" applyFill="1" applyBorder="1"/>
    <xf numFmtId="172" fontId="0" fillId="2" borderId="22" xfId="0" applyNumberFormat="1" applyFill="1" applyBorder="1" applyAlignment="1">
      <alignment horizontal="left" vertical="center"/>
    </xf>
    <xf numFmtId="0" fontId="19" fillId="2" borderId="0" xfId="0" applyFont="1" applyFill="1" applyAlignment="1">
      <alignment horizontal="right"/>
    </xf>
    <xf numFmtId="10" fontId="19" fillId="2" borderId="0" xfId="0" applyNumberFormat="1" applyFont="1" applyFill="1" applyAlignment="1">
      <alignment horizontal="center"/>
    </xf>
    <xf numFmtId="0" fontId="29" fillId="4" borderId="45" xfId="0" applyFont="1" applyFill="1" applyBorder="1" applyAlignment="1">
      <alignment horizontal="center" vertical="center" wrapText="1"/>
    </xf>
    <xf numFmtId="0" fontId="74" fillId="10" borderId="44" xfId="0" applyFont="1" applyFill="1" applyBorder="1" applyAlignment="1">
      <alignment horizontal="left" vertical="top" wrapText="1"/>
    </xf>
    <xf numFmtId="0" fontId="20" fillId="4" borderId="47" xfId="0" applyFont="1" applyFill="1" applyBorder="1" applyAlignment="1">
      <alignment horizontal="center" vertical="center" wrapText="1"/>
    </xf>
    <xf numFmtId="0" fontId="75" fillId="9" borderId="46" xfId="0" applyFont="1" applyFill="1" applyBorder="1" applyAlignment="1">
      <alignment horizontal="left" vertical="center" wrapText="1"/>
    </xf>
    <xf numFmtId="44" fontId="73" fillId="9" borderId="46" xfId="0" applyNumberFormat="1" applyFont="1" applyFill="1" applyBorder="1" applyAlignment="1">
      <alignment horizontal="right" vertical="center" wrapText="1"/>
    </xf>
    <xf numFmtId="10" fontId="40" fillId="2" borderId="30" xfId="15" applyNumberFormat="1" applyFont="1" applyFill="1" applyBorder="1" applyAlignment="1">
      <alignment horizontal="center" vertical="center"/>
    </xf>
    <xf numFmtId="44" fontId="22" fillId="2" borderId="31" xfId="33" applyFont="1" applyFill="1" applyBorder="1" applyAlignment="1">
      <alignment horizontal="center" vertical="center"/>
    </xf>
    <xf numFmtId="49" fontId="29" fillId="4" borderId="45" xfId="0" applyNumberFormat="1" applyFont="1" applyFill="1" applyBorder="1" applyAlignment="1">
      <alignment horizontal="center" vertical="center" wrapText="1"/>
    </xf>
    <xf numFmtId="49" fontId="29" fillId="4" borderId="45" xfId="0" applyNumberFormat="1" applyFont="1" applyFill="1" applyBorder="1" applyAlignment="1">
      <alignment horizontal="center" vertical="center"/>
    </xf>
    <xf numFmtId="49" fontId="26" fillId="2" borderId="51" xfId="0" applyNumberFormat="1" applyFont="1" applyFill="1" applyBorder="1" applyAlignment="1">
      <alignment horizontal="center" vertical="center"/>
    </xf>
    <xf numFmtId="49" fontId="26" fillId="2" borderId="0" xfId="0" applyNumberFormat="1" applyFont="1" applyFill="1" applyAlignment="1">
      <alignment horizontal="center" vertical="center"/>
    </xf>
    <xf numFmtId="49" fontId="26" fillId="2" borderId="52" xfId="0" applyNumberFormat="1" applyFont="1" applyFill="1" applyBorder="1" applyAlignment="1">
      <alignment horizontal="center" vertical="center"/>
    </xf>
    <xf numFmtId="49" fontId="35" fillId="2" borderId="51" xfId="0" applyNumberFormat="1" applyFont="1" applyFill="1" applyBorder="1" applyAlignment="1">
      <alignment horizontal="left" vertical="center"/>
    </xf>
    <xf numFmtId="0" fontId="25" fillId="2" borderId="52" xfId="0" applyFont="1" applyFill="1" applyBorder="1" applyAlignment="1">
      <alignment vertical="center"/>
    </xf>
    <xf numFmtId="49" fontId="35" fillId="2" borderId="51" xfId="0" quotePrefix="1" applyNumberFormat="1" applyFont="1" applyFill="1" applyBorder="1" applyAlignment="1">
      <alignment vertical="center"/>
    </xf>
    <xf numFmtId="49" fontId="35" fillId="2" borderId="52" xfId="0" quotePrefix="1" applyNumberFormat="1" applyFont="1" applyFill="1" applyBorder="1" applyAlignment="1">
      <alignment vertical="center"/>
    </xf>
    <xf numFmtId="10" fontId="29" fillId="2" borderId="51" xfId="0" applyNumberFormat="1" applyFont="1" applyFill="1" applyBorder="1" applyAlignment="1" applyProtection="1">
      <alignment horizontal="left" vertical="center"/>
      <protection locked="0"/>
    </xf>
    <xf numFmtId="49" fontId="23" fillId="2" borderId="53" xfId="0" applyNumberFormat="1" applyFont="1" applyFill="1" applyBorder="1" applyAlignment="1">
      <alignment horizontal="right" vertical="center"/>
    </xf>
    <xf numFmtId="4" fontId="23" fillId="2" borderId="54" xfId="0" applyNumberFormat="1" applyFont="1" applyFill="1" applyBorder="1" applyAlignment="1">
      <alignment horizontal="right" vertical="center"/>
    </xf>
    <xf numFmtId="49" fontId="29" fillId="4" borderId="57" xfId="0" applyNumberFormat="1" applyFont="1" applyFill="1" applyBorder="1" applyAlignment="1">
      <alignment horizontal="center" vertical="center"/>
    </xf>
    <xf numFmtId="49" fontId="29" fillId="4" borderId="58" xfId="0" applyNumberFormat="1" applyFont="1" applyFill="1" applyBorder="1" applyAlignment="1">
      <alignment horizontal="center" vertical="center" wrapText="1"/>
    </xf>
    <xf numFmtId="0" fontId="38" fillId="2" borderId="51" xfId="19" applyFont="1" applyFill="1" applyBorder="1" applyAlignment="1">
      <alignment horizontal="center" vertical="center"/>
    </xf>
    <xf numFmtId="0" fontId="38" fillId="2" borderId="0" xfId="19" applyFont="1" applyFill="1" applyAlignment="1">
      <alignment horizontal="center" vertical="center"/>
    </xf>
    <xf numFmtId="0" fontId="38" fillId="2" borderId="52" xfId="19" applyFont="1" applyFill="1" applyBorder="1" applyAlignment="1">
      <alignment horizontal="center" vertical="center"/>
    </xf>
    <xf numFmtId="0" fontId="25" fillId="2" borderId="0" xfId="0" applyFont="1" applyFill="1" applyAlignment="1">
      <alignment vertical="center"/>
    </xf>
    <xf numFmtId="0" fontId="25" fillId="2" borderId="0" xfId="0" applyFont="1" applyFill="1" applyAlignment="1">
      <alignment horizontal="center" vertical="center"/>
    </xf>
    <xf numFmtId="0" fontId="41" fillId="2" borderId="0" xfId="19" applyFont="1" applyFill="1" applyAlignment="1">
      <alignment horizontal="right" vertical="center"/>
    </xf>
    <xf numFmtId="10" fontId="25" fillId="2" borderId="52" xfId="0" applyNumberFormat="1" applyFont="1" applyFill="1" applyBorder="1" applyAlignment="1">
      <alignment horizontal="center" vertical="center"/>
    </xf>
    <xf numFmtId="0" fontId="26" fillId="2" borderId="0" xfId="0" applyFont="1" applyFill="1" applyAlignment="1">
      <alignment horizontal="right" vertical="center"/>
    </xf>
    <xf numFmtId="0" fontId="25" fillId="2" borderId="52" xfId="0" applyFont="1" applyFill="1" applyBorder="1" applyAlignment="1">
      <alignment horizontal="center" vertical="center"/>
    </xf>
    <xf numFmtId="0" fontId="26" fillId="2" borderId="0" xfId="0" applyFont="1" applyFill="1" applyAlignment="1">
      <alignment horizontal="left" vertical="center"/>
    </xf>
    <xf numFmtId="44" fontId="34" fillId="2" borderId="52" xfId="0" applyNumberFormat="1" applyFont="1" applyFill="1" applyBorder="1" applyAlignment="1">
      <alignment horizontal="center" vertical="center"/>
    </xf>
    <xf numFmtId="10" fontId="29" fillId="2" borderId="53" xfId="0" applyNumberFormat="1" applyFont="1" applyFill="1" applyBorder="1" applyAlignment="1" applyProtection="1">
      <alignment horizontal="left" vertical="center"/>
      <protection locked="0"/>
    </xf>
    <xf numFmtId="10" fontId="31" fillId="2" borderId="54" xfId="0" applyNumberFormat="1" applyFont="1" applyFill="1" applyBorder="1" applyAlignment="1" applyProtection="1">
      <alignment horizontal="right" vertical="center"/>
      <protection locked="0"/>
    </xf>
    <xf numFmtId="0" fontId="35" fillId="0" borderId="64" xfId="19" applyFont="1" applyBorder="1" applyAlignment="1">
      <alignment horizontal="center" vertical="center"/>
    </xf>
    <xf numFmtId="39" fontId="40" fillId="2" borderId="66" xfId="20" applyNumberFormat="1" applyFont="1" applyFill="1" applyBorder="1"/>
    <xf numFmtId="39" fontId="44" fillId="2" borderId="68" xfId="20" applyNumberFormat="1" applyFont="1" applyFill="1" applyBorder="1"/>
    <xf numFmtId="44" fontId="22" fillId="2" borderId="69" xfId="33" applyFont="1" applyFill="1" applyBorder="1" applyAlignment="1">
      <alignment horizontal="center" vertical="center"/>
    </xf>
    <xf numFmtId="39" fontId="40" fillId="2" borderId="68" xfId="20" applyNumberFormat="1" applyFont="1" applyFill="1" applyBorder="1" applyAlignment="1">
      <alignment horizontal="center" vertical="center"/>
    </xf>
    <xf numFmtId="39" fontId="40" fillId="2" borderId="68" xfId="20" applyNumberFormat="1" applyFont="1" applyFill="1" applyBorder="1"/>
    <xf numFmtId="44" fontId="22" fillId="0" borderId="69" xfId="33" applyFont="1" applyFill="1" applyBorder="1" applyAlignment="1">
      <alignment horizontal="center" vertical="center"/>
    </xf>
    <xf numFmtId="39" fontId="40" fillId="3" borderId="66" xfId="20" applyNumberFormat="1" applyFont="1" applyFill="1" applyBorder="1"/>
    <xf numFmtId="39" fontId="40" fillId="3" borderId="68" xfId="20" applyNumberFormat="1" applyFont="1" applyFill="1" applyBorder="1"/>
    <xf numFmtId="164" fontId="39" fillId="2" borderId="62" xfId="15" applyFont="1" applyFill="1" applyBorder="1"/>
    <xf numFmtId="44" fontId="20" fillId="0" borderId="72" xfId="33" applyFont="1" applyFill="1" applyBorder="1" applyAlignment="1">
      <alignment horizontal="center" vertical="center"/>
    </xf>
    <xf numFmtId="10" fontId="39" fillId="6" borderId="75" xfId="20" applyNumberFormat="1" applyFont="1" applyFill="1" applyBorder="1" applyAlignment="1">
      <alignment horizontal="center" vertical="center"/>
    </xf>
    <xf numFmtId="164" fontId="39" fillId="6" borderId="76" xfId="15" applyFont="1" applyFill="1" applyBorder="1" applyAlignment="1">
      <alignment horizontal="center" vertical="center"/>
    </xf>
    <xf numFmtId="10" fontId="39" fillId="6" borderId="77" xfId="15" applyNumberFormat="1" applyFont="1" applyFill="1" applyBorder="1" applyAlignment="1">
      <alignment horizontal="center" vertical="center"/>
    </xf>
    <xf numFmtId="44" fontId="20" fillId="6" borderId="78" xfId="33" applyFont="1" applyFill="1" applyBorder="1" applyAlignment="1">
      <alignment horizontal="center" vertical="center"/>
    </xf>
    <xf numFmtId="10" fontId="39" fillId="6" borderId="79" xfId="15" applyNumberFormat="1" applyFont="1" applyFill="1" applyBorder="1" applyAlignment="1">
      <alignment horizontal="center" vertical="center"/>
    </xf>
    <xf numFmtId="44" fontId="20" fillId="6" borderId="80" xfId="33" applyFont="1" applyFill="1" applyBorder="1" applyAlignment="1">
      <alignment horizontal="center" vertical="center"/>
    </xf>
    <xf numFmtId="0" fontId="31" fillId="0" borderId="51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52" xfId="0" applyFont="1" applyBorder="1" applyAlignment="1">
      <alignment horizontal="center" vertical="center" wrapText="1"/>
    </xf>
    <xf numFmtId="49" fontId="35" fillId="0" borderId="51" xfId="0" applyNumberFormat="1" applyFont="1" applyBorder="1" applyAlignment="1">
      <alignment horizontal="left" vertical="center"/>
    </xf>
    <xf numFmtId="0" fontId="25" fillId="0" borderId="0" xfId="0" applyFont="1" applyAlignment="1">
      <alignment horizontal="left" vertical="center" wrapText="1"/>
    </xf>
    <xf numFmtId="4" fontId="25" fillId="0" borderId="0" xfId="0" applyNumberFormat="1" applyFont="1" applyAlignment="1">
      <alignment vertical="center"/>
    </xf>
    <xf numFmtId="0" fontId="26" fillId="0" borderId="0" xfId="0" applyFont="1" applyAlignment="1">
      <alignment horizontal="right" vertical="center"/>
    </xf>
    <xf numFmtId="10" fontId="25" fillId="0" borderId="52" xfId="0" applyNumberFormat="1" applyFont="1" applyBorder="1" applyAlignment="1" applyProtection="1">
      <alignment horizontal="center" vertical="center"/>
      <protection locked="0"/>
    </xf>
    <xf numFmtId="49" fontId="24" fillId="0" borderId="0" xfId="0" applyNumberFormat="1" applyFont="1" applyAlignment="1">
      <alignment vertical="center" wrapText="1"/>
    </xf>
    <xf numFmtId="4" fontId="26" fillId="0" borderId="0" xfId="0" applyNumberFormat="1" applyFont="1" applyAlignment="1">
      <alignment horizontal="right" vertical="center"/>
    </xf>
    <xf numFmtId="4" fontId="25" fillId="0" borderId="52" xfId="0" applyNumberFormat="1" applyFont="1" applyBorder="1" applyAlignment="1">
      <alignment horizontal="center" vertical="center"/>
    </xf>
    <xf numFmtId="10" fontId="29" fillId="0" borderId="51" xfId="0" applyNumberFormat="1" applyFont="1" applyBorder="1" applyAlignment="1" applyProtection="1">
      <alignment horizontal="left" vertical="center"/>
      <protection locked="0"/>
    </xf>
    <xf numFmtId="10" fontId="26" fillId="0" borderId="51" xfId="0" applyNumberFormat="1" applyFont="1" applyBorder="1" applyAlignment="1" applyProtection="1">
      <alignment horizontal="left" vertical="center"/>
      <protection locked="0"/>
    </xf>
    <xf numFmtId="44" fontId="25" fillId="0" borderId="54" xfId="23" applyFont="1" applyFill="1" applyBorder="1" applyAlignment="1" applyProtection="1">
      <alignment horizontal="center" vertical="center"/>
      <protection locked="0"/>
    </xf>
    <xf numFmtId="0" fontId="29" fillId="4" borderId="57" xfId="0" applyFont="1" applyFill="1" applyBorder="1" applyAlignment="1">
      <alignment horizontal="center" vertical="center" wrapText="1"/>
    </xf>
    <xf numFmtId="0" fontId="29" fillId="4" borderId="58" xfId="0" applyFont="1" applyFill="1" applyBorder="1" applyAlignment="1">
      <alignment horizontal="center" vertical="center" wrapText="1"/>
    </xf>
    <xf numFmtId="0" fontId="17" fillId="2" borderId="51" xfId="0" applyFont="1" applyFill="1" applyBorder="1"/>
    <xf numFmtId="0" fontId="17" fillId="2" borderId="52" xfId="0" applyFont="1" applyFill="1" applyBorder="1"/>
    <xf numFmtId="0" fontId="25" fillId="2" borderId="52" xfId="0" applyFont="1" applyFill="1" applyBorder="1" applyAlignment="1">
      <alignment horizontal="left" vertical="center" wrapText="1"/>
    </xf>
    <xf numFmtId="49" fontId="24" fillId="2" borderId="52" xfId="0" quotePrefix="1" applyNumberFormat="1" applyFont="1" applyFill="1" applyBorder="1" applyAlignment="1">
      <alignment vertical="center" wrapText="1"/>
    </xf>
    <xf numFmtId="0" fontId="20" fillId="2" borderId="51" xfId="0" applyFont="1" applyFill="1" applyBorder="1" applyAlignment="1">
      <alignment vertical="center" wrapText="1"/>
    </xf>
    <xf numFmtId="10" fontId="19" fillId="2" borderId="54" xfId="0" applyNumberFormat="1" applyFont="1" applyFill="1" applyBorder="1" applyAlignment="1">
      <alignment horizontal="center"/>
    </xf>
    <xf numFmtId="0" fontId="20" fillId="4" borderId="87" xfId="0" applyFont="1" applyFill="1" applyBorder="1" applyAlignment="1">
      <alignment horizontal="center" vertical="center" wrapText="1"/>
    </xf>
    <xf numFmtId="0" fontId="20" fillId="4" borderId="66" xfId="0" applyFont="1" applyFill="1" applyBorder="1" applyAlignment="1">
      <alignment horizontal="center" vertical="center" wrapText="1"/>
    </xf>
    <xf numFmtId="0" fontId="73" fillId="9" borderId="59" xfId="0" applyFont="1" applyFill="1" applyBorder="1" applyAlignment="1">
      <alignment horizontal="center" vertical="center" wrapText="1"/>
    </xf>
    <xf numFmtId="170" fontId="73" fillId="9" borderId="60" xfId="0" applyNumberFormat="1" applyFont="1" applyFill="1" applyBorder="1" applyAlignment="1">
      <alignment horizontal="center" vertical="center" wrapText="1"/>
    </xf>
    <xf numFmtId="0" fontId="21" fillId="0" borderId="53" xfId="0" applyFont="1" applyBorder="1" applyAlignment="1">
      <alignment horizontal="center" vertical="center" wrapText="1"/>
    </xf>
    <xf numFmtId="170" fontId="21" fillId="0" borderId="54" xfId="0" applyNumberFormat="1" applyFont="1" applyBorder="1" applyAlignment="1">
      <alignment horizontal="center" vertical="center" wrapText="1"/>
    </xf>
    <xf numFmtId="10" fontId="26" fillId="7" borderId="86" xfId="29" applyNumberFormat="1" applyFont="1" applyFill="1" applyBorder="1" applyAlignment="1" applyProtection="1">
      <alignment horizontal="center" vertical="center"/>
    </xf>
    <xf numFmtId="0" fontId="32" fillId="5" borderId="4" xfId="37" applyFont="1" applyFill="1" applyBorder="1" applyAlignment="1">
      <alignment horizontal="right" vertical="center"/>
    </xf>
    <xf numFmtId="0" fontId="54" fillId="5" borderId="3" xfId="37" applyFont="1" applyFill="1" applyBorder="1" applyAlignment="1">
      <alignment vertical="center"/>
    </xf>
    <xf numFmtId="0" fontId="55" fillId="5" borderId="4" xfId="37" applyFont="1" applyFill="1" applyBorder="1" applyAlignment="1">
      <alignment vertical="center"/>
    </xf>
    <xf numFmtId="10" fontId="56" fillId="5" borderId="5" xfId="11" applyNumberFormat="1" applyFont="1" applyFill="1" applyBorder="1" applyAlignment="1" applyProtection="1">
      <alignment horizontal="center" vertical="center"/>
    </xf>
    <xf numFmtId="0" fontId="17" fillId="2" borderId="51" xfId="0" applyFont="1" applyFill="1" applyBorder="1" applyAlignment="1">
      <alignment vertical="center"/>
    </xf>
    <xf numFmtId="0" fontId="17" fillId="2" borderId="0" xfId="0" applyFont="1" applyFill="1" applyAlignment="1">
      <alignment vertical="center"/>
    </xf>
    <xf numFmtId="0" fontId="17" fillId="2" borderId="0" xfId="0" applyFont="1" applyFill="1" applyAlignment="1">
      <alignment horizontal="center" vertical="center"/>
    </xf>
    <xf numFmtId="171" fontId="17" fillId="2" borderId="0" xfId="0" applyNumberFormat="1" applyFont="1" applyFill="1" applyAlignment="1">
      <alignment vertical="center"/>
    </xf>
    <xf numFmtId="0" fontId="17" fillId="2" borderId="52" xfId="0" applyFont="1" applyFill="1" applyBorder="1" applyAlignment="1">
      <alignment vertical="center"/>
    </xf>
    <xf numFmtId="0" fontId="19" fillId="2" borderId="0" xfId="0" applyFont="1" applyFill="1" applyAlignment="1">
      <alignment vertical="center"/>
    </xf>
    <xf numFmtId="0" fontId="34" fillId="2" borderId="0" xfId="0" applyFont="1" applyFill="1" applyAlignment="1">
      <alignment horizontal="center" vertical="center"/>
    </xf>
    <xf numFmtId="0" fontId="34" fillId="2" borderId="0" xfId="0" applyFont="1" applyFill="1" applyAlignment="1">
      <alignment vertical="center"/>
    </xf>
    <xf numFmtId="171" fontId="34" fillId="2" borderId="0" xfId="0" applyNumberFormat="1" applyFont="1" applyFill="1" applyAlignment="1">
      <alignment vertical="center"/>
    </xf>
    <xf numFmtId="0" fontId="34" fillId="2" borderId="52" xfId="0" applyFont="1" applyFill="1" applyBorder="1" applyAlignment="1">
      <alignment vertical="center"/>
    </xf>
    <xf numFmtId="171" fontId="19" fillId="2" borderId="0" xfId="0" applyNumberFormat="1" applyFont="1" applyFill="1" applyAlignment="1">
      <alignment vertical="center"/>
    </xf>
    <xf numFmtId="10" fontId="25" fillId="2" borderId="52" xfId="0" applyNumberFormat="1" applyFont="1" applyFill="1" applyBorder="1" applyAlignment="1" applyProtection="1">
      <alignment horizontal="center" vertical="center"/>
      <protection locked="0"/>
    </xf>
    <xf numFmtId="10" fontId="19" fillId="2" borderId="0" xfId="0" applyNumberFormat="1" applyFont="1" applyFill="1" applyAlignment="1">
      <alignment vertical="center"/>
    </xf>
    <xf numFmtId="10" fontId="19" fillId="2" borderId="0" xfId="0" applyNumberFormat="1" applyFont="1" applyFill="1" applyAlignment="1">
      <alignment horizontal="center" vertical="center"/>
    </xf>
    <xf numFmtId="4" fontId="26" fillId="2" borderId="0" xfId="0" applyNumberFormat="1" applyFont="1" applyFill="1" applyAlignment="1">
      <alignment horizontal="right" vertical="center"/>
    </xf>
    <xf numFmtId="4" fontId="25" fillId="2" borderId="52" xfId="0" applyNumberFormat="1" applyFont="1" applyFill="1" applyBorder="1" applyAlignment="1">
      <alignment horizontal="center" vertical="center"/>
    </xf>
    <xf numFmtId="49" fontId="19" fillId="2" borderId="51" xfId="0" applyNumberFormat="1" applyFont="1" applyFill="1" applyBorder="1" applyAlignment="1">
      <alignment horizontal="left" vertical="center"/>
    </xf>
    <xf numFmtId="10" fontId="19" fillId="2" borderId="52" xfId="0" applyNumberFormat="1" applyFont="1" applyFill="1" applyBorder="1" applyAlignment="1">
      <alignment vertical="center"/>
    </xf>
    <xf numFmtId="0" fontId="74" fillId="10" borderId="81" xfId="0" applyFont="1" applyFill="1" applyBorder="1" applyAlignment="1">
      <alignment horizontal="center" vertical="center" wrapText="1"/>
    </xf>
    <xf numFmtId="2" fontId="21" fillId="14" borderId="26" xfId="0" applyNumberFormat="1" applyFont="1" applyFill="1" applyBorder="1" applyAlignment="1">
      <alignment horizontal="center" vertical="center" wrapText="1"/>
    </xf>
    <xf numFmtId="0" fontId="0" fillId="14" borderId="18" xfId="0" applyFill="1" applyBorder="1" applyAlignment="1">
      <alignment horizontal="center" vertical="center"/>
    </xf>
    <xf numFmtId="0" fontId="74" fillId="15" borderId="44" xfId="0" applyFont="1" applyFill="1" applyBorder="1" applyAlignment="1">
      <alignment horizontal="left" vertical="top" wrapText="1"/>
    </xf>
    <xf numFmtId="0" fontId="74" fillId="15" borderId="44" xfId="0" applyFont="1" applyFill="1" applyBorder="1" applyAlignment="1">
      <alignment horizontal="center" vertical="top" wrapText="1"/>
    </xf>
    <xf numFmtId="0" fontId="74" fillId="15" borderId="44" xfId="0" applyFont="1" applyFill="1" applyBorder="1" applyAlignment="1">
      <alignment horizontal="right" vertical="top" wrapText="1"/>
    </xf>
    <xf numFmtId="0" fontId="73" fillId="16" borderId="26" xfId="0" applyFont="1" applyFill="1" applyBorder="1" applyAlignment="1">
      <alignment horizontal="left" vertical="top" wrapText="1"/>
    </xf>
    <xf numFmtId="0" fontId="73" fillId="16" borderId="26" xfId="0" applyFont="1" applyFill="1" applyBorder="1" applyAlignment="1">
      <alignment horizontal="center" vertical="top" wrapText="1"/>
    </xf>
    <xf numFmtId="0" fontId="73" fillId="16" borderId="26" xfId="0" applyFont="1" applyFill="1" applyBorder="1" applyAlignment="1">
      <alignment horizontal="right" vertical="top" wrapText="1"/>
    </xf>
    <xf numFmtId="4" fontId="73" fillId="16" borderId="26" xfId="0" applyNumberFormat="1" applyFont="1" applyFill="1" applyBorder="1" applyAlignment="1">
      <alignment horizontal="right" vertical="top" wrapText="1"/>
    </xf>
    <xf numFmtId="0" fontId="74" fillId="15" borderId="26" xfId="0" applyFont="1" applyFill="1" applyBorder="1" applyAlignment="1">
      <alignment horizontal="left" vertical="top" wrapText="1"/>
    </xf>
    <xf numFmtId="0" fontId="74" fillId="15" borderId="26" xfId="0" applyFont="1" applyFill="1" applyBorder="1" applyAlignment="1">
      <alignment horizontal="center" vertical="top" wrapText="1"/>
    </xf>
    <xf numFmtId="0" fontId="74" fillId="15" borderId="26" xfId="0" applyFont="1" applyFill="1" applyBorder="1" applyAlignment="1">
      <alignment horizontal="right" vertical="top" wrapText="1"/>
    </xf>
    <xf numFmtId="4" fontId="74" fillId="15" borderId="26" xfId="0" applyNumberFormat="1" applyFont="1" applyFill="1" applyBorder="1" applyAlignment="1">
      <alignment horizontal="right" vertical="top" wrapText="1"/>
    </xf>
    <xf numFmtId="0" fontId="73" fillId="16" borderId="95" xfId="0" applyFont="1" applyFill="1" applyBorder="1" applyAlignment="1">
      <alignment horizontal="left" vertical="top" wrapText="1"/>
    </xf>
    <xf numFmtId="0" fontId="73" fillId="16" borderId="96" xfId="0" applyFont="1" applyFill="1" applyBorder="1" applyAlignment="1">
      <alignment horizontal="left" vertical="top" wrapText="1"/>
    </xf>
    <xf numFmtId="0" fontId="73" fillId="16" borderId="96" xfId="0" applyFont="1" applyFill="1" applyBorder="1" applyAlignment="1">
      <alignment horizontal="center" vertical="top" wrapText="1"/>
    </xf>
    <xf numFmtId="0" fontId="73" fillId="16" borderId="96" xfId="0" applyFont="1" applyFill="1" applyBorder="1" applyAlignment="1">
      <alignment horizontal="right" vertical="top" wrapText="1"/>
    </xf>
    <xf numFmtId="4" fontId="73" fillId="16" borderId="96" xfId="0" applyNumberFormat="1" applyFont="1" applyFill="1" applyBorder="1" applyAlignment="1">
      <alignment horizontal="right" vertical="top" wrapText="1"/>
    </xf>
    <xf numFmtId="0" fontId="74" fillId="15" borderId="17" xfId="0" applyFont="1" applyFill="1" applyBorder="1" applyAlignment="1">
      <alignment horizontal="left" vertical="top" wrapText="1"/>
    </xf>
    <xf numFmtId="170" fontId="74" fillId="15" borderId="18" xfId="0" applyNumberFormat="1" applyFont="1" applyFill="1" applyBorder="1" applyAlignment="1">
      <alignment horizontal="right" vertical="top" wrapText="1"/>
    </xf>
    <xf numFmtId="0" fontId="73" fillId="16" borderId="17" xfId="0" applyFont="1" applyFill="1" applyBorder="1" applyAlignment="1">
      <alignment horizontal="left" vertical="top" wrapText="1"/>
    </xf>
    <xf numFmtId="170" fontId="73" fillId="16" borderId="18" xfId="0" applyNumberFormat="1" applyFont="1" applyFill="1" applyBorder="1" applyAlignment="1">
      <alignment horizontal="right" vertical="top" wrapText="1"/>
    </xf>
    <xf numFmtId="49" fontId="32" fillId="4" borderId="19" xfId="0" applyNumberFormat="1" applyFont="1" applyFill="1" applyBorder="1" applyAlignment="1">
      <alignment horizontal="right" vertical="center"/>
    </xf>
    <xf numFmtId="49" fontId="32" fillId="4" borderId="28" xfId="0" applyNumberFormat="1" applyFont="1" applyFill="1" applyBorder="1" applyAlignment="1">
      <alignment horizontal="right" vertical="center"/>
    </xf>
    <xf numFmtId="9" fontId="19" fillId="4" borderId="20" xfId="17" applyFont="1" applyFill="1" applyBorder="1" applyAlignment="1">
      <alignment horizontal="center" vertical="center" wrapText="1"/>
    </xf>
    <xf numFmtId="10" fontId="40" fillId="2" borderId="25" xfId="15" applyNumberFormat="1" applyFont="1" applyFill="1" applyBorder="1"/>
    <xf numFmtId="39" fontId="40" fillId="2" borderId="32" xfId="20" applyNumberFormat="1" applyFont="1" applyFill="1" applyBorder="1"/>
    <xf numFmtId="0" fontId="76" fillId="11" borderId="26" xfId="0" applyFont="1" applyFill="1" applyBorder="1" applyAlignment="1">
      <alignment horizontal="left" vertical="top" wrapText="1"/>
    </xf>
    <xf numFmtId="0" fontId="76" fillId="11" borderId="26" xfId="0" applyFont="1" applyFill="1" applyBorder="1" applyAlignment="1">
      <alignment horizontal="right" vertical="top" wrapText="1"/>
    </xf>
    <xf numFmtId="0" fontId="76" fillId="11" borderId="26" xfId="0" applyFont="1" applyFill="1" applyBorder="1" applyAlignment="1">
      <alignment horizontal="center" vertical="top" wrapText="1"/>
    </xf>
    <xf numFmtId="173" fontId="74" fillId="15" borderId="26" xfId="0" applyNumberFormat="1" applyFont="1" applyFill="1" applyBorder="1" applyAlignment="1">
      <alignment horizontal="right" vertical="top" wrapText="1"/>
    </xf>
    <xf numFmtId="0" fontId="77" fillId="12" borderId="26" xfId="0" applyFont="1" applyFill="1" applyBorder="1" applyAlignment="1">
      <alignment horizontal="left" vertical="top" wrapText="1"/>
    </xf>
    <xf numFmtId="0" fontId="77" fillId="12" borderId="26" xfId="0" applyFont="1" applyFill="1" applyBorder="1" applyAlignment="1">
      <alignment horizontal="right" vertical="top" wrapText="1"/>
    </xf>
    <xf numFmtId="0" fontId="77" fillId="12" borderId="26" xfId="0" applyFont="1" applyFill="1" applyBorder="1" applyAlignment="1">
      <alignment horizontal="center" vertical="top" wrapText="1"/>
    </xf>
    <xf numFmtId="173" fontId="77" fillId="12" borderId="26" xfId="0" applyNumberFormat="1" applyFont="1" applyFill="1" applyBorder="1" applyAlignment="1">
      <alignment horizontal="right" vertical="top" wrapText="1"/>
    </xf>
    <xf numFmtId="4" fontId="77" fillId="12" borderId="26" xfId="0" applyNumberFormat="1" applyFont="1" applyFill="1" applyBorder="1" applyAlignment="1">
      <alignment horizontal="right" vertical="top" wrapText="1"/>
    </xf>
    <xf numFmtId="0" fontId="77" fillId="13" borderId="26" xfId="0" applyFont="1" applyFill="1" applyBorder="1" applyAlignment="1">
      <alignment horizontal="left" vertical="top" wrapText="1"/>
    </xf>
    <xf numFmtId="0" fontId="77" fillId="13" borderId="26" xfId="0" applyFont="1" applyFill="1" applyBorder="1" applyAlignment="1">
      <alignment horizontal="right" vertical="top" wrapText="1"/>
    </xf>
    <xf numFmtId="0" fontId="77" fillId="13" borderId="26" xfId="0" applyFont="1" applyFill="1" applyBorder="1" applyAlignment="1">
      <alignment horizontal="center" vertical="top" wrapText="1"/>
    </xf>
    <xf numFmtId="173" fontId="77" fillId="13" borderId="26" xfId="0" applyNumberFormat="1" applyFont="1" applyFill="1" applyBorder="1" applyAlignment="1">
      <alignment horizontal="right" vertical="top" wrapText="1"/>
    </xf>
    <xf numFmtId="4" fontId="77" fillId="13" borderId="26" xfId="0" applyNumberFormat="1" applyFont="1" applyFill="1" applyBorder="1" applyAlignment="1">
      <alignment horizontal="right" vertical="top" wrapText="1"/>
    </xf>
    <xf numFmtId="0" fontId="77" fillId="11" borderId="26" xfId="0" applyFont="1" applyFill="1" applyBorder="1" applyAlignment="1">
      <alignment horizontal="right" vertical="top" wrapText="1"/>
    </xf>
    <xf numFmtId="4" fontId="77" fillId="11" borderId="26" xfId="0" applyNumberFormat="1" applyFont="1" applyFill="1" applyBorder="1" applyAlignment="1">
      <alignment horizontal="right" vertical="top" wrapText="1"/>
    </xf>
    <xf numFmtId="10" fontId="74" fillId="10" borderId="81" xfId="0" applyNumberFormat="1" applyFont="1" applyFill="1" applyBorder="1" applyAlignment="1">
      <alignment horizontal="center" vertical="center" wrapText="1"/>
    </xf>
    <xf numFmtId="0" fontId="73" fillId="17" borderId="44" xfId="0" applyFont="1" applyFill="1" applyBorder="1" applyAlignment="1">
      <alignment horizontal="left" vertical="top" wrapText="1"/>
    </xf>
    <xf numFmtId="0" fontId="73" fillId="17" borderId="44" xfId="0" applyFont="1" applyFill="1" applyBorder="1" applyAlignment="1">
      <alignment horizontal="center" vertical="top" wrapText="1"/>
    </xf>
    <xf numFmtId="0" fontId="73" fillId="17" borderId="44" xfId="0" applyFont="1" applyFill="1" applyBorder="1" applyAlignment="1">
      <alignment horizontal="right" vertical="top" wrapText="1"/>
    </xf>
    <xf numFmtId="0" fontId="43" fillId="0" borderId="0" xfId="0" applyFont="1" applyAlignment="1">
      <alignment vertical="center"/>
    </xf>
    <xf numFmtId="0" fontId="43" fillId="0" borderId="22" xfId="0" applyFont="1" applyBorder="1" applyAlignment="1">
      <alignment vertical="center"/>
    </xf>
    <xf numFmtId="174" fontId="69" fillId="0" borderId="0" xfId="39" applyNumberFormat="1" applyFont="1" applyFill="1" applyBorder="1" applyAlignment="1">
      <alignment vertical="center"/>
    </xf>
    <xf numFmtId="14" fontId="69" fillId="0" borderId="22" xfId="39" applyNumberFormat="1" applyFont="1" applyFill="1" applyBorder="1" applyAlignment="1">
      <alignment vertical="center"/>
    </xf>
    <xf numFmtId="174" fontId="69" fillId="18" borderId="0" xfId="40" applyNumberFormat="1" applyFont="1" applyFill="1" applyBorder="1" applyAlignment="1">
      <alignment vertical="center" wrapText="1"/>
    </xf>
    <xf numFmtId="43" fontId="69" fillId="18" borderId="22" xfId="11" applyNumberFormat="1" applyFont="1" applyFill="1" applyBorder="1" applyAlignment="1">
      <alignment vertical="center" wrapText="1"/>
    </xf>
    <xf numFmtId="0" fontId="80" fillId="0" borderId="13" xfId="0" applyFont="1" applyBorder="1"/>
    <xf numFmtId="0" fontId="80" fillId="0" borderId="43" xfId="0" applyFont="1" applyBorder="1"/>
    <xf numFmtId="0" fontId="80" fillId="0" borderId="98" xfId="0" applyFont="1" applyBorder="1"/>
    <xf numFmtId="0" fontId="82" fillId="19" borderId="102" xfId="0" applyFont="1" applyFill="1" applyBorder="1" applyAlignment="1">
      <alignment horizontal="center" vertical="center"/>
    </xf>
    <xf numFmtId="0" fontId="82" fillId="19" borderId="103" xfId="0" applyFont="1" applyFill="1" applyBorder="1" applyAlignment="1">
      <alignment horizontal="center" vertical="center"/>
    </xf>
    <xf numFmtId="0" fontId="84" fillId="0" borderId="107" xfId="0" applyFont="1" applyBorder="1" applyAlignment="1">
      <alignment horizontal="center" vertical="center" wrapText="1"/>
    </xf>
    <xf numFmtId="0" fontId="84" fillId="0" borderId="108" xfId="0" applyFont="1" applyBorder="1" applyAlignment="1">
      <alignment horizontal="left" vertical="center" wrapText="1"/>
    </xf>
    <xf numFmtId="10" fontId="85" fillId="0" borderId="108" xfId="0" applyNumberFormat="1" applyFont="1" applyBorder="1" applyAlignment="1">
      <alignment horizontal="center" vertical="center" shrinkToFit="1"/>
    </xf>
    <xf numFmtId="10" fontId="85" fillId="0" borderId="109" xfId="0" applyNumberFormat="1" applyFont="1" applyBorder="1" applyAlignment="1">
      <alignment horizontal="center" vertical="center" shrinkToFit="1"/>
    </xf>
    <xf numFmtId="0" fontId="84" fillId="0" borderId="110" xfId="0" applyFont="1" applyBorder="1" applyAlignment="1">
      <alignment horizontal="center" vertical="center" wrapText="1"/>
    </xf>
    <xf numFmtId="0" fontId="84" fillId="0" borderId="111" xfId="0" applyFont="1" applyBorder="1" applyAlignment="1">
      <alignment horizontal="left" vertical="center" wrapText="1"/>
    </xf>
    <xf numFmtId="10" fontId="85" fillId="0" borderId="111" xfId="0" applyNumberFormat="1" applyFont="1" applyBorder="1" applyAlignment="1">
      <alignment horizontal="center" vertical="center" shrinkToFit="1"/>
    </xf>
    <xf numFmtId="10" fontId="85" fillId="0" borderId="112" xfId="0" applyNumberFormat="1" applyFont="1" applyBorder="1" applyAlignment="1">
      <alignment horizontal="center" vertical="center" shrinkToFit="1"/>
    </xf>
    <xf numFmtId="0" fontId="84" fillId="0" borderId="113" xfId="0" applyFont="1" applyBorder="1" applyAlignment="1">
      <alignment horizontal="center" vertical="center" wrapText="1"/>
    </xf>
    <xf numFmtId="0" fontId="84" fillId="0" borderId="114" xfId="0" applyFont="1" applyBorder="1" applyAlignment="1">
      <alignment horizontal="left" vertical="center" wrapText="1"/>
    </xf>
    <xf numFmtId="10" fontId="85" fillId="0" borderId="114" xfId="0" applyNumberFormat="1" applyFont="1" applyBorder="1" applyAlignment="1">
      <alignment horizontal="center" vertical="center" shrinkToFit="1"/>
    </xf>
    <xf numFmtId="10" fontId="85" fillId="0" borderId="115" xfId="0" applyNumberFormat="1" applyFont="1" applyBorder="1" applyAlignment="1">
      <alignment horizontal="center" vertical="center" shrinkToFit="1"/>
    </xf>
    <xf numFmtId="0" fontId="83" fillId="0" borderId="116" xfId="0" applyFont="1" applyBorder="1" applyAlignment="1">
      <alignment horizontal="center" vertical="center" wrapText="1"/>
    </xf>
    <xf numFmtId="0" fontId="83" fillId="0" borderId="117" xfId="0" applyFont="1" applyBorder="1" applyAlignment="1">
      <alignment horizontal="center" vertical="center" wrapText="1"/>
    </xf>
    <xf numFmtId="10" fontId="86" fillId="0" borderId="117" xfId="0" applyNumberFormat="1" applyFont="1" applyBorder="1" applyAlignment="1">
      <alignment horizontal="center" vertical="center" shrinkToFit="1"/>
    </xf>
    <xf numFmtId="0" fontId="84" fillId="0" borderId="108" xfId="0" applyFont="1" applyBorder="1" applyAlignment="1">
      <alignment horizontal="center" vertical="center" wrapText="1"/>
    </xf>
    <xf numFmtId="0" fontId="84" fillId="0" borderId="109" xfId="0" applyFont="1" applyBorder="1" applyAlignment="1">
      <alignment horizontal="center" vertical="center" wrapText="1"/>
    </xf>
    <xf numFmtId="0" fontId="84" fillId="0" borderId="112" xfId="0" applyFont="1" applyBorder="1" applyAlignment="1">
      <alignment horizontal="center" vertical="center" wrapText="1"/>
    </xf>
    <xf numFmtId="0" fontId="84" fillId="0" borderId="111" xfId="0" applyFont="1" applyBorder="1" applyAlignment="1">
      <alignment horizontal="center" vertical="center" wrapText="1"/>
    </xf>
    <xf numFmtId="10" fontId="86" fillId="0" borderId="118" xfId="0" applyNumberFormat="1" applyFont="1" applyBorder="1" applyAlignment="1">
      <alignment horizontal="center" vertical="center" shrinkToFit="1"/>
    </xf>
    <xf numFmtId="10" fontId="86" fillId="19" borderId="121" xfId="0" applyNumberFormat="1" applyFont="1" applyFill="1" applyBorder="1" applyAlignment="1">
      <alignment horizontal="center" vertical="center" shrinkToFit="1"/>
    </xf>
    <xf numFmtId="10" fontId="86" fillId="19" borderId="122" xfId="0" applyNumberFormat="1" applyFont="1" applyFill="1" applyBorder="1" applyAlignment="1">
      <alignment horizontal="center" vertical="center" shrinkToFit="1"/>
    </xf>
    <xf numFmtId="0" fontId="35" fillId="0" borderId="25" xfId="0" applyFont="1" applyBorder="1" applyAlignment="1">
      <alignment vertical="center"/>
    </xf>
    <xf numFmtId="0" fontId="29" fillId="0" borderId="25" xfId="38" applyFont="1" applyBorder="1" applyAlignment="1">
      <alignment vertical="center"/>
    </xf>
    <xf numFmtId="0" fontId="79" fillId="0" borderId="0" xfId="38" applyFont="1" applyAlignment="1">
      <alignment vertical="center"/>
    </xf>
    <xf numFmtId="0" fontId="29" fillId="20" borderId="123" xfId="0" applyFont="1" applyFill="1" applyBorder="1" applyAlignment="1">
      <alignment horizontal="center" vertical="center" wrapText="1"/>
    </xf>
    <xf numFmtId="0" fontId="29" fillId="20" borderId="45" xfId="0" applyFont="1" applyFill="1" applyBorder="1" applyAlignment="1">
      <alignment horizontal="center" vertical="center" wrapText="1"/>
    </xf>
    <xf numFmtId="4" fontId="29" fillId="20" borderId="45" xfId="0" applyNumberFormat="1" applyFont="1" applyFill="1" applyBorder="1" applyAlignment="1">
      <alignment horizontal="center" vertical="center" wrapText="1"/>
    </xf>
    <xf numFmtId="0" fontId="73" fillId="9" borderId="59" xfId="0" applyFont="1" applyFill="1" applyBorder="1" applyAlignment="1">
      <alignment horizontal="left" vertical="top" wrapText="1"/>
    </xf>
    <xf numFmtId="0" fontId="73" fillId="9" borderId="46" xfId="0" applyFont="1" applyFill="1" applyBorder="1" applyAlignment="1">
      <alignment horizontal="left" vertical="top" wrapText="1"/>
    </xf>
    <xf numFmtId="0" fontId="73" fillId="9" borderId="46" xfId="0" applyFont="1" applyFill="1" applyBorder="1" applyAlignment="1">
      <alignment horizontal="center" vertical="top" wrapText="1"/>
    </xf>
    <xf numFmtId="0" fontId="73" fillId="9" borderId="46" xfId="0" applyFont="1" applyFill="1" applyBorder="1" applyAlignment="1">
      <alignment horizontal="right" vertical="top" wrapText="1"/>
    </xf>
    <xf numFmtId="4" fontId="73" fillId="9" borderId="46" xfId="0" applyNumberFormat="1" applyFont="1" applyFill="1" applyBorder="1" applyAlignment="1">
      <alignment horizontal="right" vertical="top" wrapText="1"/>
    </xf>
    <xf numFmtId="170" fontId="73" fillId="9" borderId="60" xfId="0" applyNumberFormat="1" applyFont="1" applyFill="1" applyBorder="1" applyAlignment="1">
      <alignment horizontal="right" vertical="top" wrapText="1"/>
    </xf>
    <xf numFmtId="0" fontId="74" fillId="10" borderId="59" xfId="0" applyFont="1" applyFill="1" applyBorder="1" applyAlignment="1">
      <alignment horizontal="left" vertical="top" wrapText="1"/>
    </xf>
    <xf numFmtId="0" fontId="74" fillId="10" borderId="46" xfId="0" applyFont="1" applyFill="1" applyBorder="1" applyAlignment="1">
      <alignment horizontal="left" vertical="top" wrapText="1"/>
    </xf>
    <xf numFmtId="0" fontId="74" fillId="10" borderId="46" xfId="0" applyFont="1" applyFill="1" applyBorder="1" applyAlignment="1">
      <alignment horizontal="center" vertical="top" wrapText="1"/>
    </xf>
    <xf numFmtId="0" fontId="74" fillId="10" borderId="46" xfId="0" applyFont="1" applyFill="1" applyBorder="1" applyAlignment="1">
      <alignment horizontal="right" vertical="top" wrapText="1"/>
    </xf>
    <xf numFmtId="4" fontId="74" fillId="10" borderId="46" xfId="0" applyNumberFormat="1" applyFont="1" applyFill="1" applyBorder="1" applyAlignment="1">
      <alignment horizontal="right" vertical="top" wrapText="1"/>
    </xf>
    <xf numFmtId="170" fontId="74" fillId="10" borderId="60" xfId="0" applyNumberFormat="1" applyFont="1" applyFill="1" applyBorder="1" applyAlignment="1">
      <alignment horizontal="right" vertical="top" wrapText="1"/>
    </xf>
    <xf numFmtId="10" fontId="29" fillId="20" borderId="124" xfId="0" applyNumberFormat="1" applyFont="1" applyFill="1" applyBorder="1" applyAlignment="1">
      <alignment horizontal="center" vertical="center" wrapText="1"/>
    </xf>
    <xf numFmtId="10" fontId="73" fillId="16" borderId="97" xfId="0" applyNumberFormat="1" applyFont="1" applyFill="1" applyBorder="1" applyAlignment="1">
      <alignment horizontal="right" vertical="top" wrapText="1"/>
    </xf>
    <xf numFmtId="0" fontId="73" fillId="21" borderId="59" xfId="0" applyFont="1" applyFill="1" applyBorder="1" applyAlignment="1">
      <alignment horizontal="center" vertical="center" wrapText="1"/>
    </xf>
    <xf numFmtId="0" fontId="75" fillId="21" borderId="46" xfId="0" applyFont="1" applyFill="1" applyBorder="1" applyAlignment="1">
      <alignment horizontal="left" vertical="center" wrapText="1"/>
    </xf>
    <xf numFmtId="44" fontId="73" fillId="21" borderId="46" xfId="0" applyNumberFormat="1" applyFont="1" applyFill="1" applyBorder="1" applyAlignment="1">
      <alignment horizontal="right" vertical="center" wrapText="1"/>
    </xf>
    <xf numFmtId="170" fontId="73" fillId="21" borderId="60" xfId="0" applyNumberFormat="1" applyFont="1" applyFill="1" applyBorder="1" applyAlignment="1">
      <alignment horizontal="center" vertical="center" wrapText="1"/>
    </xf>
    <xf numFmtId="0" fontId="73" fillId="9" borderId="60" xfId="0" applyFont="1" applyFill="1" applyBorder="1" applyAlignment="1">
      <alignment horizontal="left" vertical="top" wrapText="1"/>
    </xf>
    <xf numFmtId="0" fontId="74" fillId="10" borderId="60" xfId="0" applyFont="1" applyFill="1" applyBorder="1" applyAlignment="1">
      <alignment horizontal="left" vertical="top" wrapText="1"/>
    </xf>
    <xf numFmtId="0" fontId="74" fillId="10" borderId="125" xfId="0" applyFont="1" applyFill="1" applyBorder="1" applyAlignment="1">
      <alignment horizontal="left" vertical="top" wrapText="1"/>
    </xf>
    <xf numFmtId="0" fontId="74" fillId="10" borderId="125" xfId="0" applyFont="1" applyFill="1" applyBorder="1" applyAlignment="1">
      <alignment horizontal="center" vertical="top" wrapText="1"/>
    </xf>
    <xf numFmtId="0" fontId="74" fillId="10" borderId="125" xfId="0" applyFont="1" applyFill="1" applyBorder="1" applyAlignment="1">
      <alignment horizontal="right" vertical="top" wrapText="1"/>
    </xf>
    <xf numFmtId="0" fontId="74" fillId="10" borderId="126" xfId="0" applyFont="1" applyFill="1" applyBorder="1" applyAlignment="1">
      <alignment horizontal="left" vertical="top" wrapText="1"/>
    </xf>
    <xf numFmtId="171" fontId="77" fillId="13" borderId="26" xfId="0" applyNumberFormat="1" applyFont="1" applyFill="1" applyBorder="1" applyAlignment="1">
      <alignment horizontal="right" vertical="top" wrapText="1"/>
    </xf>
    <xf numFmtId="171" fontId="77" fillId="12" borderId="26" xfId="0" applyNumberFormat="1" applyFont="1" applyFill="1" applyBorder="1" applyAlignment="1">
      <alignment horizontal="right" vertical="top" wrapText="1"/>
    </xf>
    <xf numFmtId="0" fontId="18" fillId="4" borderId="85" xfId="0" applyFont="1" applyFill="1" applyBorder="1" applyAlignment="1">
      <alignment horizontal="center" vertical="center" wrapText="1"/>
    </xf>
    <xf numFmtId="0" fontId="18" fillId="4" borderId="27" xfId="0" applyFont="1" applyFill="1" applyBorder="1" applyAlignment="1">
      <alignment horizontal="center" vertical="center" wrapText="1"/>
    </xf>
    <xf numFmtId="0" fontId="18" fillId="4" borderId="86" xfId="0" applyFont="1" applyFill="1" applyBorder="1" applyAlignment="1">
      <alignment horizontal="center" vertical="center" wrapText="1"/>
    </xf>
    <xf numFmtId="0" fontId="26" fillId="7" borderId="85" xfId="0" applyFont="1" applyFill="1" applyBorder="1" applyAlignment="1">
      <alignment horizontal="right" vertical="center" wrapText="1"/>
    </xf>
    <xf numFmtId="0" fontId="26" fillId="7" borderId="27" xfId="0" applyFont="1" applyFill="1" applyBorder="1" applyAlignment="1">
      <alignment horizontal="right" vertical="center" wrapText="1"/>
    </xf>
    <xf numFmtId="0" fontId="33" fillId="2" borderId="48" xfId="0" applyFont="1" applyFill="1" applyBorder="1" applyAlignment="1">
      <alignment horizontal="center" vertical="center" wrapText="1"/>
    </xf>
    <xf numFmtId="0" fontId="33" fillId="2" borderId="49" xfId="0" applyFont="1" applyFill="1" applyBorder="1" applyAlignment="1">
      <alignment horizontal="center" vertical="center" wrapText="1"/>
    </xf>
    <xf numFmtId="0" fontId="33" fillId="2" borderId="50" xfId="0" applyFont="1" applyFill="1" applyBorder="1" applyAlignment="1">
      <alignment horizontal="center" vertical="center" wrapText="1"/>
    </xf>
    <xf numFmtId="0" fontId="66" fillId="2" borderId="51" xfId="0" applyFont="1" applyFill="1" applyBorder="1" applyAlignment="1">
      <alignment horizontal="center" vertical="center"/>
    </xf>
    <xf numFmtId="0" fontId="66" fillId="2" borderId="0" xfId="0" applyFont="1" applyFill="1" applyAlignment="1">
      <alignment horizontal="center" vertical="center"/>
    </xf>
    <xf numFmtId="0" fontId="66" fillId="2" borderId="52" xfId="0" applyFont="1" applyFill="1" applyBorder="1" applyAlignment="1">
      <alignment horizontal="center" vertical="center"/>
    </xf>
    <xf numFmtId="49" fontId="62" fillId="0" borderId="88" xfId="0" applyNumberFormat="1" applyFont="1" applyBorder="1" applyAlignment="1">
      <alignment horizontal="center" vertical="center" wrapText="1"/>
    </xf>
    <xf numFmtId="0" fontId="62" fillId="0" borderId="89" xfId="0" applyFont="1" applyBorder="1" applyAlignment="1">
      <alignment horizontal="center" vertical="center" wrapText="1"/>
    </xf>
    <xf numFmtId="0" fontId="62" fillId="0" borderId="90" xfId="0" applyFont="1" applyBorder="1" applyAlignment="1">
      <alignment horizontal="center" vertical="center" wrapText="1"/>
    </xf>
    <xf numFmtId="0" fontId="64" fillId="0" borderId="48" xfId="0" applyFont="1" applyBorder="1" applyAlignment="1">
      <alignment horizontal="center" vertical="center" wrapText="1"/>
    </xf>
    <xf numFmtId="0" fontId="64" fillId="0" borderId="49" xfId="0" applyFont="1" applyBorder="1" applyAlignment="1">
      <alignment horizontal="center" vertical="center" wrapText="1"/>
    </xf>
    <xf numFmtId="0" fontId="64" fillId="0" borderId="50" xfId="0" applyFont="1" applyBorder="1" applyAlignment="1">
      <alignment horizontal="center" vertical="center" wrapText="1"/>
    </xf>
    <xf numFmtId="44" fontId="25" fillId="0" borderId="0" xfId="23" applyFont="1" applyFill="1" applyBorder="1" applyAlignment="1" applyProtection="1">
      <alignment horizontal="center" vertical="center"/>
      <protection locked="0"/>
    </xf>
    <xf numFmtId="44" fontId="25" fillId="0" borderId="52" xfId="23" applyFont="1" applyFill="1" applyBorder="1" applyAlignment="1" applyProtection="1">
      <alignment horizontal="center" vertical="center"/>
      <protection locked="0"/>
    </xf>
    <xf numFmtId="0" fontId="18" fillId="4" borderId="55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8" fillId="4" borderId="56" xfId="0" applyFont="1" applyFill="1" applyBorder="1" applyAlignment="1">
      <alignment horizontal="center" vertical="center"/>
    </xf>
    <xf numFmtId="49" fontId="35" fillId="0" borderId="51" xfId="0" quotePrefix="1" applyNumberFormat="1" applyFont="1" applyBorder="1" applyAlignment="1">
      <alignment horizontal="left" vertical="center" wrapText="1"/>
    </xf>
    <xf numFmtId="49" fontId="24" fillId="0" borderId="0" xfId="0" quotePrefix="1" applyNumberFormat="1" applyFont="1" applyAlignment="1">
      <alignment horizontal="left" vertical="center" wrapText="1"/>
    </xf>
    <xf numFmtId="49" fontId="22" fillId="0" borderId="92" xfId="0" applyNumberFormat="1" applyFont="1" applyBorder="1" applyAlignment="1">
      <alignment horizontal="center" vertical="center" wrapText="1"/>
    </xf>
    <xf numFmtId="49" fontId="22" fillId="0" borderId="93" xfId="0" applyNumberFormat="1" applyFont="1" applyBorder="1" applyAlignment="1">
      <alignment horizontal="center" vertical="center" wrapText="1"/>
    </xf>
    <xf numFmtId="49" fontId="22" fillId="0" borderId="94" xfId="0" applyNumberFormat="1" applyFont="1" applyBorder="1" applyAlignment="1">
      <alignment horizontal="center" vertical="center" wrapText="1"/>
    </xf>
    <xf numFmtId="49" fontId="22" fillId="0" borderId="82" xfId="0" applyNumberFormat="1" applyFont="1" applyBorder="1" applyAlignment="1">
      <alignment horizontal="center" vertical="center"/>
    </xf>
    <xf numFmtId="49" fontId="22" fillId="0" borderId="83" xfId="0" applyNumberFormat="1" applyFont="1" applyBorder="1" applyAlignment="1">
      <alignment horizontal="center" vertical="center"/>
    </xf>
    <xf numFmtId="49" fontId="22" fillId="0" borderId="84" xfId="0" applyNumberFormat="1" applyFont="1" applyBorder="1" applyAlignment="1">
      <alignment horizontal="center" vertical="center"/>
    </xf>
    <xf numFmtId="44" fontId="26" fillId="4" borderId="28" xfId="33" applyFont="1" applyFill="1" applyBorder="1" applyAlignment="1">
      <alignment horizontal="center" vertical="center"/>
    </xf>
    <xf numFmtId="0" fontId="26" fillId="4" borderId="28" xfId="0" applyFont="1" applyFill="1" applyBorder="1" applyAlignment="1">
      <alignment horizontal="right" vertical="center" wrapText="1"/>
    </xf>
    <xf numFmtId="0" fontId="67" fillId="0" borderId="51" xfId="0" applyFont="1" applyBorder="1" applyAlignment="1">
      <alignment horizontal="center" vertical="top" wrapText="1"/>
    </xf>
    <xf numFmtId="0" fontId="67" fillId="0" borderId="0" xfId="0" applyFont="1" applyAlignment="1">
      <alignment horizontal="center" vertical="top" wrapText="1"/>
    </xf>
    <xf numFmtId="0" fontId="67" fillId="0" borderId="52" xfId="0" applyFont="1" applyBorder="1" applyAlignment="1">
      <alignment horizontal="center" vertical="top" wrapText="1"/>
    </xf>
    <xf numFmtId="0" fontId="65" fillId="2" borderId="48" xfId="19" applyFont="1" applyFill="1" applyBorder="1" applyAlignment="1">
      <alignment horizontal="center" vertical="center"/>
    </xf>
    <xf numFmtId="0" fontId="65" fillId="2" borderId="49" xfId="19" applyFont="1" applyFill="1" applyBorder="1" applyAlignment="1">
      <alignment horizontal="center" vertical="center"/>
    </xf>
    <xf numFmtId="0" fontId="65" fillId="2" borderId="50" xfId="19" applyFont="1" applyFill="1" applyBorder="1" applyAlignment="1">
      <alignment horizontal="center" vertical="center"/>
    </xf>
    <xf numFmtId="10" fontId="39" fillId="0" borderId="8" xfId="20" applyNumberFormat="1" applyFont="1" applyBorder="1" applyAlignment="1">
      <alignment horizontal="center" vertical="center"/>
    </xf>
    <xf numFmtId="10" fontId="39" fillId="0" borderId="9" xfId="20" applyNumberFormat="1" applyFont="1" applyBorder="1" applyAlignment="1">
      <alignment horizontal="center" vertical="center"/>
    </xf>
    <xf numFmtId="44" fontId="20" fillId="0" borderId="25" xfId="33" applyFont="1" applyFill="1" applyBorder="1" applyAlignment="1">
      <alignment horizontal="center" vertical="center"/>
    </xf>
    <xf numFmtId="44" fontId="20" fillId="0" borderId="13" xfId="33" applyFont="1" applyFill="1" applyBorder="1" applyAlignment="1">
      <alignment horizontal="center" vertical="center"/>
    </xf>
    <xf numFmtId="164" fontId="39" fillId="5" borderId="8" xfId="15" applyFont="1" applyFill="1" applyBorder="1" applyAlignment="1">
      <alignment horizontal="left" vertical="center"/>
    </xf>
    <xf numFmtId="164" fontId="39" fillId="5" borderId="9" xfId="15" applyFont="1" applyFill="1" applyBorder="1" applyAlignment="1">
      <alignment horizontal="left" vertical="center"/>
    </xf>
    <xf numFmtId="0" fontId="39" fillId="5" borderId="65" xfId="19" applyFont="1" applyFill="1" applyBorder="1" applyAlignment="1">
      <alignment horizontal="center" vertical="center"/>
    </xf>
    <xf numFmtId="0" fontId="39" fillId="5" borderId="67" xfId="19" applyFont="1" applyFill="1" applyBorder="1" applyAlignment="1">
      <alignment horizontal="center" vertical="center"/>
    </xf>
    <xf numFmtId="164" fontId="39" fillId="5" borderId="29" xfId="15" applyFont="1" applyFill="1" applyBorder="1" applyAlignment="1">
      <alignment horizontal="left" vertical="center"/>
    </xf>
    <xf numFmtId="0" fontId="39" fillId="6" borderId="73" xfId="19" applyFont="1" applyFill="1" applyBorder="1" applyAlignment="1">
      <alignment horizontal="center" vertical="center"/>
    </xf>
    <xf numFmtId="0" fontId="39" fillId="6" borderId="74" xfId="19" applyFont="1" applyFill="1" applyBorder="1" applyAlignment="1">
      <alignment horizontal="center" vertical="center"/>
    </xf>
    <xf numFmtId="0" fontId="24" fillId="0" borderId="70" xfId="19" applyFont="1" applyBorder="1" applyAlignment="1">
      <alignment horizontal="center" vertical="center"/>
    </xf>
    <xf numFmtId="0" fontId="24" fillId="0" borderId="11" xfId="19" applyFont="1" applyBorder="1" applyAlignment="1">
      <alignment horizontal="center" vertical="center"/>
    </xf>
    <xf numFmtId="0" fontId="35" fillId="0" borderId="36" xfId="19" applyFont="1" applyBorder="1" applyAlignment="1">
      <alignment horizontal="center" vertical="center"/>
    </xf>
    <xf numFmtId="0" fontId="35" fillId="0" borderId="38" xfId="19" applyFont="1" applyBorder="1" applyAlignment="1">
      <alignment horizontal="center" vertical="center"/>
    </xf>
    <xf numFmtId="0" fontId="35" fillId="0" borderId="61" xfId="19" applyFont="1" applyBorder="1" applyAlignment="1">
      <alignment horizontal="center" vertical="center"/>
    </xf>
    <xf numFmtId="0" fontId="35" fillId="0" borderId="63" xfId="19" applyFont="1" applyBorder="1" applyAlignment="1">
      <alignment horizontal="center" vertical="center"/>
    </xf>
    <xf numFmtId="0" fontId="35" fillId="0" borderId="34" xfId="19" applyFont="1" applyBorder="1" applyAlignment="1">
      <alignment horizontal="center" vertical="center"/>
    </xf>
    <xf numFmtId="0" fontId="35" fillId="0" borderId="35" xfId="19" applyFont="1" applyBorder="1" applyAlignment="1">
      <alignment horizontal="center" vertical="center"/>
    </xf>
    <xf numFmtId="0" fontId="35" fillId="0" borderId="10" xfId="19" applyFont="1" applyBorder="1" applyAlignment="1">
      <alignment horizontal="center" vertical="center"/>
    </xf>
    <xf numFmtId="0" fontId="35" fillId="0" borderId="25" xfId="19" applyFont="1" applyBorder="1" applyAlignment="1">
      <alignment horizontal="center" vertical="center"/>
    </xf>
    <xf numFmtId="0" fontId="35" fillId="0" borderId="8" xfId="19" applyFont="1" applyBorder="1" applyAlignment="1">
      <alignment horizontal="center" vertical="center" wrapText="1"/>
    </xf>
    <xf numFmtId="0" fontId="35" fillId="0" borderId="33" xfId="19" applyFont="1" applyBorder="1" applyAlignment="1">
      <alignment horizontal="center" vertical="center" wrapText="1"/>
    </xf>
    <xf numFmtId="0" fontId="39" fillId="0" borderId="71" xfId="19" applyFont="1" applyBorder="1" applyAlignment="1">
      <alignment horizontal="center" vertical="center"/>
    </xf>
    <xf numFmtId="0" fontId="39" fillId="0" borderId="15" xfId="19" applyFont="1" applyBorder="1" applyAlignment="1">
      <alignment horizontal="center" vertical="center"/>
    </xf>
    <xf numFmtId="0" fontId="18" fillId="4" borderId="55" xfId="19" applyFont="1" applyFill="1" applyBorder="1" applyAlignment="1">
      <alignment horizontal="center" vertical="center"/>
    </xf>
    <xf numFmtId="0" fontId="18" fillId="4" borderId="4" xfId="19" applyFont="1" applyFill="1" applyBorder="1" applyAlignment="1">
      <alignment horizontal="center" vertical="center"/>
    </xf>
    <xf numFmtId="0" fontId="18" fillId="4" borderId="56" xfId="19" applyFont="1" applyFill="1" applyBorder="1" applyAlignment="1">
      <alignment horizontal="center" vertical="center"/>
    </xf>
    <xf numFmtId="0" fontId="72" fillId="2" borderId="51" xfId="19" applyFont="1" applyFill="1" applyBorder="1" applyAlignment="1">
      <alignment horizontal="center" vertical="top"/>
    </xf>
    <xf numFmtId="0" fontId="72" fillId="2" borderId="0" xfId="19" applyFont="1" applyFill="1" applyAlignment="1">
      <alignment horizontal="center" vertical="top"/>
    </xf>
    <xf numFmtId="0" fontId="41" fillId="2" borderId="0" xfId="19" applyFont="1" applyFill="1" applyAlignment="1">
      <alignment horizontal="center" vertical="top"/>
    </xf>
    <xf numFmtId="0" fontId="41" fillId="2" borderId="52" xfId="19" applyFont="1" applyFill="1" applyBorder="1" applyAlignment="1">
      <alignment horizontal="center" vertical="top"/>
    </xf>
    <xf numFmtId="49" fontId="64" fillId="2" borderId="48" xfId="0" applyNumberFormat="1" applyFont="1" applyFill="1" applyBorder="1" applyAlignment="1">
      <alignment horizontal="center" vertical="center"/>
    </xf>
    <xf numFmtId="49" fontId="64" fillId="2" borderId="49" xfId="0" applyNumberFormat="1" applyFont="1" applyFill="1" applyBorder="1" applyAlignment="1">
      <alignment horizontal="center" vertical="center"/>
    </xf>
    <xf numFmtId="49" fontId="64" fillId="2" borderId="50" xfId="0" applyNumberFormat="1" applyFont="1" applyFill="1" applyBorder="1" applyAlignment="1">
      <alignment horizontal="center" vertical="center"/>
    </xf>
    <xf numFmtId="49" fontId="67" fillId="2" borderId="51" xfId="0" applyNumberFormat="1" applyFont="1" applyFill="1" applyBorder="1" applyAlignment="1">
      <alignment horizontal="center" vertical="top"/>
    </xf>
    <xf numFmtId="49" fontId="67" fillId="2" borderId="0" xfId="0" applyNumberFormat="1" applyFont="1" applyFill="1" applyAlignment="1">
      <alignment horizontal="center" vertical="top"/>
    </xf>
    <xf numFmtId="49" fontId="67" fillId="2" borderId="52" xfId="0" applyNumberFormat="1" applyFont="1" applyFill="1" applyBorder="1" applyAlignment="1">
      <alignment horizontal="center" vertical="top"/>
    </xf>
    <xf numFmtId="0" fontId="20" fillId="0" borderId="6" xfId="34" applyFont="1" applyBorder="1" applyAlignment="1">
      <alignment horizontal="left" vertical="center" wrapText="1" indent="2"/>
    </xf>
    <xf numFmtId="0" fontId="22" fillId="0" borderId="23" xfId="34" applyFont="1" applyBorder="1" applyAlignment="1">
      <alignment horizontal="left" vertical="center" wrapText="1" indent="2"/>
    </xf>
    <xf numFmtId="0" fontId="22" fillId="0" borderId="7" xfId="34" applyFont="1" applyBorder="1" applyAlignment="1">
      <alignment horizontal="left" vertical="center" wrapText="1" indent="2"/>
    </xf>
    <xf numFmtId="0" fontId="22" fillId="0" borderId="0" xfId="34" applyFont="1" applyAlignment="1">
      <alignment horizontal="left" vertical="center" wrapText="1"/>
    </xf>
    <xf numFmtId="0" fontId="69" fillId="0" borderId="25" xfId="0" applyFont="1" applyBorder="1" applyAlignment="1">
      <alignment horizontal="center" vertical="top" wrapText="1"/>
    </xf>
    <xf numFmtId="0" fontId="69" fillId="0" borderId="0" xfId="0" applyFont="1" applyAlignment="1">
      <alignment horizontal="center" vertical="top" wrapText="1"/>
    </xf>
    <xf numFmtId="0" fontId="69" fillId="0" borderId="22" xfId="0" applyFont="1" applyBorder="1" applyAlignment="1">
      <alignment horizontal="center" vertical="top" wrapText="1"/>
    </xf>
    <xf numFmtId="0" fontId="63" fillId="0" borderId="10" xfId="0" applyFont="1" applyBorder="1" applyAlignment="1">
      <alignment horizontal="center" vertical="center" wrapText="1"/>
    </xf>
    <xf numFmtId="0" fontId="63" fillId="0" borderId="12" xfId="0" applyFont="1" applyBorder="1" applyAlignment="1">
      <alignment horizontal="center" vertical="center" wrapText="1"/>
    </xf>
    <xf numFmtId="0" fontId="63" fillId="0" borderId="11" xfId="0" applyFont="1" applyBorder="1" applyAlignment="1">
      <alignment horizontal="center" vertical="center" wrapText="1"/>
    </xf>
    <xf numFmtId="0" fontId="32" fillId="5" borderId="3" xfId="37" applyFont="1" applyFill="1" applyBorder="1" applyAlignment="1">
      <alignment horizontal="center" vertical="center"/>
    </xf>
    <xf numFmtId="0" fontId="32" fillId="5" borderId="4" xfId="37" applyFont="1" applyFill="1" applyBorder="1" applyAlignment="1">
      <alignment horizontal="center" vertical="center"/>
    </xf>
    <xf numFmtId="0" fontId="32" fillId="5" borderId="5" xfId="37" applyFont="1" applyFill="1" applyBorder="1" applyAlignment="1">
      <alignment horizontal="center" vertical="center"/>
    </xf>
    <xf numFmtId="0" fontId="22" fillId="0" borderId="25" xfId="34" applyFont="1" applyBorder="1" applyAlignment="1">
      <alignment vertical="center" wrapText="1"/>
    </xf>
    <xf numFmtId="0" fontId="22" fillId="0" borderId="0" xfId="34" applyFont="1" applyAlignment="1">
      <alignment vertical="center" wrapText="1"/>
    </xf>
    <xf numFmtId="0" fontId="22" fillId="0" borderId="22" xfId="34" applyFont="1" applyBorder="1" applyAlignment="1">
      <alignment vertical="center" wrapText="1"/>
    </xf>
    <xf numFmtId="0" fontId="20" fillId="0" borderId="25" xfId="34" applyFont="1" applyBorder="1" applyAlignment="1">
      <alignment horizontal="left" vertical="center" wrapText="1"/>
    </xf>
    <xf numFmtId="0" fontId="20" fillId="0" borderId="0" xfId="34" applyFont="1" applyAlignment="1">
      <alignment horizontal="left" vertical="center" wrapText="1"/>
    </xf>
    <xf numFmtId="0" fontId="20" fillId="0" borderId="22" xfId="34" applyFont="1" applyBorder="1" applyAlignment="1">
      <alignment horizontal="left" vertical="center" wrapText="1"/>
    </xf>
    <xf numFmtId="0" fontId="20" fillId="0" borderId="25" xfId="34" applyFont="1" applyBorder="1" applyAlignment="1">
      <alignment horizontal="left" vertical="center" wrapText="1" indent="2"/>
    </xf>
    <xf numFmtId="0" fontId="20" fillId="0" borderId="0" xfId="34" applyFont="1" applyAlignment="1">
      <alignment horizontal="left" vertical="center" wrapText="1" indent="2"/>
    </xf>
    <xf numFmtId="0" fontId="20" fillId="0" borderId="22" xfId="34" applyFont="1" applyBorder="1" applyAlignment="1">
      <alignment horizontal="left" vertical="center" wrapText="1" indent="2"/>
    </xf>
    <xf numFmtId="0" fontId="22" fillId="0" borderId="0" xfId="34" applyFont="1" applyAlignment="1">
      <alignment horizontal="left" vertical="center" wrapText="1" indent="2"/>
    </xf>
    <xf numFmtId="0" fontId="22" fillId="0" borderId="22" xfId="34" applyFont="1" applyBorder="1" applyAlignment="1">
      <alignment horizontal="left" vertical="center" wrapText="1" indent="2"/>
    </xf>
    <xf numFmtId="0" fontId="47" fillId="4" borderId="3" xfId="36" applyFont="1" applyFill="1" applyBorder="1" applyAlignment="1">
      <alignment horizontal="center" vertical="center" wrapText="1"/>
    </xf>
    <xf numFmtId="0" fontId="47" fillId="4" borderId="4" xfId="36" applyFont="1" applyFill="1" applyBorder="1" applyAlignment="1">
      <alignment horizontal="center" vertical="center" wrapText="1"/>
    </xf>
    <xf numFmtId="0" fontId="47" fillId="4" borderId="5" xfId="36" applyFont="1" applyFill="1" applyBorder="1" applyAlignment="1">
      <alignment horizontal="center" vertical="center" wrapText="1"/>
    </xf>
    <xf numFmtId="0" fontId="50" fillId="4" borderId="36" xfId="36" applyFont="1" applyFill="1" applyBorder="1" applyAlignment="1">
      <alignment horizontal="center" vertical="center" wrapText="1"/>
    </xf>
    <xf numFmtId="0" fontId="50" fillId="4" borderId="37" xfId="36" applyFont="1" applyFill="1" applyBorder="1" applyAlignment="1">
      <alignment horizontal="center" vertical="center" wrapText="1"/>
    </xf>
    <xf numFmtId="0" fontId="50" fillId="4" borderId="38" xfId="36" applyFont="1" applyFill="1" applyBorder="1" applyAlignment="1">
      <alignment horizontal="center" vertical="center" wrapText="1"/>
    </xf>
    <xf numFmtId="0" fontId="47" fillId="5" borderId="36" xfId="36" applyFont="1" applyFill="1" applyBorder="1" applyAlignment="1">
      <alignment horizontal="left" vertical="center" wrapText="1"/>
    </xf>
    <xf numFmtId="0" fontId="47" fillId="5" borderId="37" xfId="36" applyFont="1" applyFill="1" applyBorder="1" applyAlignment="1">
      <alignment horizontal="left" vertical="center" wrapText="1"/>
    </xf>
    <xf numFmtId="0" fontId="47" fillId="5" borderId="38" xfId="36" applyFont="1" applyFill="1" applyBorder="1" applyAlignment="1">
      <alignment horizontal="left" vertical="center" wrapText="1"/>
    </xf>
    <xf numFmtId="0" fontId="47" fillId="5" borderId="3" xfId="36" applyFont="1" applyFill="1" applyBorder="1" applyAlignment="1">
      <alignment vertical="center" wrapText="1"/>
    </xf>
    <xf numFmtId="0" fontId="47" fillId="5" borderId="4" xfId="36" applyFont="1" applyFill="1" applyBorder="1" applyAlignment="1">
      <alignment vertical="center" wrapText="1"/>
    </xf>
    <xf numFmtId="0" fontId="47" fillId="5" borderId="5" xfId="36" applyFont="1" applyFill="1" applyBorder="1" applyAlignment="1">
      <alignment vertical="center" wrapText="1"/>
    </xf>
    <xf numFmtId="0" fontId="58" fillId="0" borderId="10" xfId="37" applyFont="1" applyBorder="1" applyAlignment="1">
      <alignment horizontal="center" vertical="center"/>
    </xf>
    <xf numFmtId="0" fontId="58" fillId="0" borderId="12" xfId="37" applyFont="1" applyBorder="1" applyAlignment="1">
      <alignment horizontal="center" vertical="center"/>
    </xf>
    <xf numFmtId="0" fontId="58" fillId="0" borderId="11" xfId="37" applyFont="1" applyBorder="1" applyAlignment="1">
      <alignment horizontal="center" vertical="center"/>
    </xf>
    <xf numFmtId="0" fontId="77" fillId="11" borderId="26" xfId="0" applyFont="1" applyFill="1" applyBorder="1" applyAlignment="1">
      <alignment horizontal="right" vertical="top" wrapText="1"/>
    </xf>
    <xf numFmtId="0" fontId="74" fillId="15" borderId="26" xfId="0" applyFont="1" applyFill="1" applyBorder="1" applyAlignment="1">
      <alignment horizontal="left" vertical="top" wrapText="1"/>
    </xf>
    <xf numFmtId="0" fontId="76" fillId="11" borderId="26" xfId="0" applyFont="1" applyFill="1" applyBorder="1" applyAlignment="1">
      <alignment horizontal="center" vertical="center" wrapText="1"/>
    </xf>
    <xf numFmtId="0" fontId="76" fillId="11" borderId="26" xfId="0" applyFont="1" applyFill="1" applyBorder="1" applyAlignment="1">
      <alignment horizontal="right" vertical="top" wrapText="1"/>
    </xf>
    <xf numFmtId="0" fontId="77" fillId="13" borderId="26" xfId="0" applyFont="1" applyFill="1" applyBorder="1" applyAlignment="1">
      <alignment horizontal="left" vertical="top" wrapText="1"/>
    </xf>
    <xf numFmtId="0" fontId="77" fillId="12" borderId="26" xfId="0" applyFont="1" applyFill="1" applyBorder="1" applyAlignment="1">
      <alignment horizontal="left" vertical="top" wrapText="1"/>
    </xf>
    <xf numFmtId="0" fontId="76" fillId="11" borderId="26" xfId="0" applyFont="1" applyFill="1" applyBorder="1" applyAlignment="1">
      <alignment horizontal="left" vertical="top" wrapText="1"/>
    </xf>
    <xf numFmtId="0" fontId="64" fillId="2" borderId="48" xfId="0" applyFont="1" applyFill="1" applyBorder="1" applyAlignment="1">
      <alignment horizontal="center" vertical="center" wrapText="1"/>
    </xf>
    <xf numFmtId="0" fontId="64" fillId="2" borderId="49" xfId="0" applyFont="1" applyFill="1" applyBorder="1" applyAlignment="1">
      <alignment horizontal="center" vertical="center" wrapText="1"/>
    </xf>
    <xf numFmtId="0" fontId="64" fillId="2" borderId="50" xfId="0" applyFont="1" applyFill="1" applyBorder="1" applyAlignment="1">
      <alignment horizontal="center" vertical="center" wrapText="1"/>
    </xf>
    <xf numFmtId="0" fontId="43" fillId="4" borderId="70" xfId="0" applyFont="1" applyFill="1" applyBorder="1" applyAlignment="1">
      <alignment horizontal="center" vertical="center"/>
    </xf>
    <xf numFmtId="0" fontId="43" fillId="4" borderId="12" xfId="0" applyFont="1" applyFill="1" applyBorder="1" applyAlignment="1">
      <alignment horizontal="center" vertical="center"/>
    </xf>
    <xf numFmtId="0" fontId="43" fillId="4" borderId="91" xfId="0" applyFont="1" applyFill="1" applyBorder="1" applyAlignment="1">
      <alignment horizontal="center" vertical="center"/>
    </xf>
    <xf numFmtId="0" fontId="67" fillId="2" borderId="51" xfId="0" applyFont="1" applyFill="1" applyBorder="1" applyAlignment="1">
      <alignment horizontal="center" vertical="center" wrapText="1"/>
    </xf>
    <xf numFmtId="0" fontId="67" fillId="2" borderId="0" xfId="0" applyFont="1" applyFill="1" applyAlignment="1">
      <alignment horizontal="center" vertical="center" wrapText="1"/>
    </xf>
    <xf numFmtId="0" fontId="67" fillId="2" borderId="52" xfId="0" applyFont="1" applyFill="1" applyBorder="1" applyAlignment="1">
      <alignment horizontal="center" vertical="center" wrapText="1"/>
    </xf>
    <xf numFmtId="0" fontId="33" fillId="2" borderId="10" xfId="0" applyFont="1" applyFill="1" applyBorder="1" applyAlignment="1">
      <alignment horizontal="center" vertical="center" wrapText="1"/>
    </xf>
    <xf numFmtId="0" fontId="33" fillId="2" borderId="12" xfId="0" applyFont="1" applyFill="1" applyBorder="1" applyAlignment="1">
      <alignment horizontal="center" vertical="center" wrapText="1"/>
    </xf>
    <xf numFmtId="0" fontId="33" fillId="2" borderId="11" xfId="0" applyFont="1" applyFill="1" applyBorder="1" applyAlignment="1">
      <alignment horizontal="center" vertical="center" wrapText="1"/>
    </xf>
    <xf numFmtId="0" fontId="66" fillId="2" borderId="25" xfId="0" applyFont="1" applyFill="1" applyBorder="1" applyAlignment="1">
      <alignment horizontal="center" vertical="center"/>
    </xf>
    <xf numFmtId="0" fontId="66" fillId="2" borderId="22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 wrapText="1"/>
    </xf>
    <xf numFmtId="0" fontId="18" fillId="4" borderId="12" xfId="0" applyFont="1" applyFill="1" applyBorder="1" applyAlignment="1">
      <alignment horizontal="center" vertical="center" wrapText="1"/>
    </xf>
    <xf numFmtId="0" fontId="18" fillId="4" borderId="11" xfId="0" applyFont="1" applyFill="1" applyBorder="1" applyAlignment="1">
      <alignment horizontal="center" vertical="center" wrapText="1"/>
    </xf>
    <xf numFmtId="0" fontId="83" fillId="19" borderId="104" xfId="0" applyFont="1" applyFill="1" applyBorder="1" applyAlignment="1">
      <alignment horizontal="center" vertical="center"/>
    </xf>
    <xf numFmtId="0" fontId="83" fillId="19" borderId="105" xfId="0" applyFont="1" applyFill="1" applyBorder="1" applyAlignment="1">
      <alignment horizontal="center" vertical="center"/>
    </xf>
    <xf numFmtId="0" fontId="83" fillId="19" borderId="106" xfId="0" applyFont="1" applyFill="1" applyBorder="1" applyAlignment="1">
      <alignment horizontal="center" vertical="center"/>
    </xf>
    <xf numFmtId="0" fontId="83" fillId="19" borderId="104" xfId="0" applyFont="1" applyFill="1" applyBorder="1" applyAlignment="1">
      <alignment horizontal="center" vertical="center" wrapText="1"/>
    </xf>
    <xf numFmtId="0" fontId="83" fillId="19" borderId="105" xfId="0" applyFont="1" applyFill="1" applyBorder="1" applyAlignment="1">
      <alignment horizontal="center" vertical="center" wrapText="1"/>
    </xf>
    <xf numFmtId="0" fontId="83" fillId="19" borderId="106" xfId="0" applyFont="1" applyFill="1" applyBorder="1" applyAlignment="1">
      <alignment horizontal="center" vertical="center" wrapText="1"/>
    </xf>
    <xf numFmtId="0" fontId="83" fillId="19" borderId="119" xfId="0" applyFont="1" applyFill="1" applyBorder="1" applyAlignment="1">
      <alignment horizontal="center" vertical="center" wrapText="1"/>
    </xf>
    <xf numFmtId="0" fontId="83" fillId="19" borderId="120" xfId="0" applyFont="1" applyFill="1" applyBorder="1" applyAlignment="1">
      <alignment horizontal="center" vertical="center" wrapText="1"/>
    </xf>
    <xf numFmtId="0" fontId="69" fillId="0" borderId="25" xfId="38" applyFont="1" applyBorder="1" applyAlignment="1">
      <alignment horizontal="left" vertical="center"/>
    </xf>
    <xf numFmtId="0" fontId="69" fillId="0" borderId="0" xfId="38" applyFont="1" applyAlignment="1">
      <alignment horizontal="left" vertical="center"/>
    </xf>
    <xf numFmtId="174" fontId="69" fillId="0" borderId="0" xfId="40" applyNumberFormat="1" applyFont="1" applyFill="1" applyBorder="1" applyAlignment="1">
      <alignment horizontal="left" vertical="center" wrapText="1"/>
    </xf>
    <xf numFmtId="174" fontId="69" fillId="0" borderId="22" xfId="40" applyNumberFormat="1" applyFont="1" applyFill="1" applyBorder="1" applyAlignment="1">
      <alignment horizontal="left" vertical="center" wrapText="1"/>
    </xf>
    <xf numFmtId="10" fontId="81" fillId="19" borderId="3" xfId="0" applyNumberFormat="1" applyFont="1" applyFill="1" applyBorder="1" applyAlignment="1" applyProtection="1">
      <alignment horizontal="center" vertical="center"/>
      <protection locked="0"/>
    </xf>
    <xf numFmtId="10" fontId="81" fillId="19" borderId="4" xfId="0" applyNumberFormat="1" applyFont="1" applyFill="1" applyBorder="1" applyAlignment="1" applyProtection="1">
      <alignment horizontal="center" vertical="center"/>
      <protection locked="0"/>
    </xf>
    <xf numFmtId="10" fontId="81" fillId="19" borderId="5" xfId="0" applyNumberFormat="1" applyFont="1" applyFill="1" applyBorder="1" applyAlignment="1" applyProtection="1">
      <alignment horizontal="center" vertical="center"/>
      <protection locked="0"/>
    </xf>
    <xf numFmtId="0" fontId="82" fillId="19" borderId="99" xfId="0" applyFont="1" applyFill="1" applyBorder="1" applyAlignment="1">
      <alignment horizontal="center" vertical="center"/>
    </xf>
    <xf numFmtId="0" fontId="82" fillId="19" borderId="100" xfId="0" applyFont="1" applyFill="1" applyBorder="1" applyAlignment="1">
      <alignment horizontal="center" vertical="center"/>
    </xf>
    <xf numFmtId="0" fontId="82" fillId="19" borderId="47" xfId="0" applyFont="1" applyFill="1" applyBorder="1" applyAlignment="1">
      <alignment horizontal="center" vertical="center"/>
    </xf>
    <xf numFmtId="0" fontId="82" fillId="19" borderId="101" xfId="0" applyFont="1" applyFill="1" applyBorder="1" applyAlignment="1">
      <alignment horizontal="center" vertical="center"/>
    </xf>
    <xf numFmtId="0" fontId="82" fillId="19" borderId="40" xfId="0" applyFont="1" applyFill="1" applyBorder="1" applyAlignment="1">
      <alignment horizontal="center" vertical="center"/>
    </xf>
    <xf numFmtId="0" fontId="82" fillId="19" borderId="41" xfId="0" applyFont="1" applyFill="1" applyBorder="1" applyAlignment="1">
      <alignment horizontal="center" vertical="center"/>
    </xf>
    <xf numFmtId="0" fontId="82" fillId="19" borderId="98" xfId="0" applyFont="1" applyFill="1" applyBorder="1" applyAlignment="1">
      <alignment horizontal="center" vertical="center"/>
    </xf>
    <xf numFmtId="0" fontId="43" fillId="0" borderId="10" xfId="0" applyFont="1" applyBorder="1" applyAlignment="1">
      <alignment horizontal="center" vertical="center"/>
    </xf>
    <xf numFmtId="0" fontId="43" fillId="0" borderId="12" xfId="0" applyFont="1" applyBorder="1" applyAlignment="1">
      <alignment horizontal="center" vertical="center"/>
    </xf>
    <xf numFmtId="0" fontId="43" fillId="0" borderId="11" xfId="0" applyFont="1" applyBorder="1" applyAlignment="1">
      <alignment horizontal="center" vertical="center"/>
    </xf>
    <xf numFmtId="0" fontId="78" fillId="0" borderId="25" xfId="0" applyFont="1" applyBorder="1" applyAlignment="1">
      <alignment horizontal="center" vertical="center"/>
    </xf>
    <xf numFmtId="0" fontId="78" fillId="0" borderId="0" xfId="0" applyFont="1" applyAlignment="1">
      <alignment horizontal="center" vertical="center"/>
    </xf>
    <xf numFmtId="0" fontId="78" fillId="0" borderId="22" xfId="0" applyFont="1" applyBorder="1" applyAlignment="1">
      <alignment horizontal="center" vertical="center"/>
    </xf>
    <xf numFmtId="0" fontId="43" fillId="0" borderId="25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3" fillId="0" borderId="22" xfId="0" applyFont="1" applyBorder="1" applyAlignment="1">
      <alignment horizontal="center" vertical="center"/>
    </xf>
    <xf numFmtId="0" fontId="35" fillId="0" borderId="25" xfId="38" quotePrefix="1" applyFont="1" applyBorder="1" applyAlignment="1">
      <alignment horizontal="left" vertical="center"/>
    </xf>
    <xf numFmtId="0" fontId="79" fillId="0" borderId="0" xfId="38" applyFont="1" applyAlignment="1">
      <alignment horizontal="left" vertical="center"/>
    </xf>
    <xf numFmtId="0" fontId="79" fillId="0" borderId="22" xfId="38" applyFont="1" applyBorder="1" applyAlignment="1">
      <alignment horizontal="left" vertical="center"/>
    </xf>
    <xf numFmtId="0" fontId="79" fillId="0" borderId="25" xfId="38" applyFont="1" applyBorder="1" applyAlignment="1">
      <alignment horizontal="left" vertical="center"/>
    </xf>
  </cellXfs>
  <cellStyles count="41">
    <cellStyle name="20% - Ênfase1 100" xfId="1" xr:uid="{00000000-0005-0000-0000-000000000000}"/>
    <cellStyle name="60% - Ênfase6 37" xfId="2" xr:uid="{00000000-0005-0000-0000-000001000000}"/>
    <cellStyle name="Excel Built-in Excel Built-in Excel Built-in Excel Built-in Excel Built-in Excel Built-in Excel Built-in Excel Built-in Separador de milhares 4" xfId="3" xr:uid="{00000000-0005-0000-0000-000002000000}"/>
    <cellStyle name="Excel Built-in Excel Built-in Excel Built-in Excel Built-in Excel Built-in Excel Built-in Excel Built-in Separador de milhares 4" xfId="4" xr:uid="{00000000-0005-0000-0000-000003000000}"/>
    <cellStyle name="Excel Built-in Normal" xfId="5" xr:uid="{00000000-0005-0000-0000-000004000000}"/>
    <cellStyle name="Excel Built-in Normal 1" xfId="6" xr:uid="{00000000-0005-0000-0000-000005000000}"/>
    <cellStyle name="Excel_BuiltIn_Comma" xfId="7" xr:uid="{00000000-0005-0000-0000-000006000000}"/>
    <cellStyle name="Heading" xfId="8" xr:uid="{00000000-0005-0000-0000-000007000000}"/>
    <cellStyle name="Heading1" xfId="9" xr:uid="{00000000-0005-0000-0000-000008000000}"/>
    <cellStyle name="Moeda" xfId="23" builtinId="4"/>
    <cellStyle name="Moeda 2" xfId="20" xr:uid="{00000000-0005-0000-0000-00000A000000}"/>
    <cellStyle name="Moeda 2 2" xfId="25" xr:uid="{00000000-0005-0000-0000-00000B000000}"/>
    <cellStyle name="Moeda 3" xfId="21" xr:uid="{00000000-0005-0000-0000-00000C000000}"/>
    <cellStyle name="Moeda 3 2 2 2 2" xfId="33" xr:uid="{00000000-0005-0000-0000-00000D000000}"/>
    <cellStyle name="Moeda 4" xfId="29" xr:uid="{00000000-0005-0000-0000-00000E000000}"/>
    <cellStyle name="Normal" xfId="0" builtinId="0"/>
    <cellStyle name="Normal 2" xfId="10" xr:uid="{00000000-0005-0000-0000-000010000000}"/>
    <cellStyle name="Normal 2 2" xfId="34" xr:uid="{00000000-0005-0000-0000-000011000000}"/>
    <cellStyle name="Normal 2 2 2" xfId="38" xr:uid="{BD6279CB-6B75-4FCB-8E96-91D8C5D9FC68}"/>
    <cellStyle name="Normal 3" xfId="18" xr:uid="{00000000-0005-0000-0000-000012000000}"/>
    <cellStyle name="Normal 4" xfId="19" xr:uid="{00000000-0005-0000-0000-000013000000}"/>
    <cellStyle name="Normal 4 2" xfId="28" xr:uid="{00000000-0005-0000-0000-000014000000}"/>
    <cellStyle name="Normal 5" xfId="24" xr:uid="{00000000-0005-0000-0000-000015000000}"/>
    <cellStyle name="Normal 6" xfId="32" xr:uid="{00000000-0005-0000-0000-000016000000}"/>
    <cellStyle name="Normal 6 2" xfId="36" xr:uid="{00000000-0005-0000-0000-000017000000}"/>
    <cellStyle name="Normal 7" xfId="35" xr:uid="{00000000-0005-0000-0000-000018000000}"/>
    <cellStyle name="Normal_Leis Sociais" xfId="37" xr:uid="{00000000-0005-0000-0000-000019000000}"/>
    <cellStyle name="Porcentagem" xfId="17" builtinId="5"/>
    <cellStyle name="Porcentagem 2" xfId="11" xr:uid="{00000000-0005-0000-0000-00001B000000}"/>
    <cellStyle name="Porcentagem 3" xfId="26" xr:uid="{00000000-0005-0000-0000-00001C000000}"/>
    <cellStyle name="Porcentagem 4" xfId="30" xr:uid="{00000000-0005-0000-0000-00001D000000}"/>
    <cellStyle name="Result" xfId="12" xr:uid="{00000000-0005-0000-0000-00001E000000}"/>
    <cellStyle name="Result2" xfId="13" xr:uid="{00000000-0005-0000-0000-00001F000000}"/>
    <cellStyle name="Separador de milhares 2" xfId="15" xr:uid="{00000000-0005-0000-0000-000020000000}"/>
    <cellStyle name="Separador de milhares 3" xfId="27" xr:uid="{00000000-0005-0000-0000-000021000000}"/>
    <cellStyle name="Separador de milhares 4" xfId="16" xr:uid="{00000000-0005-0000-0000-000022000000}"/>
    <cellStyle name="Vírgula" xfId="14" builtinId="3"/>
    <cellStyle name="Vírgula 2" xfId="22" xr:uid="{00000000-0005-0000-0000-000024000000}"/>
    <cellStyle name="Vírgula 3" xfId="31" xr:uid="{00000000-0005-0000-0000-000025000000}"/>
    <cellStyle name="Vírgula 4" xfId="39" xr:uid="{57B193FB-1CE3-488D-ABE8-75C2BBDC17FD}"/>
    <cellStyle name="Vírgula 6" xfId="40" xr:uid="{DB90FA07-6276-4E4C-A05C-8B200CC25159}"/>
  </cellStyles>
  <dxfs count="0"/>
  <tableStyles count="0" defaultTableStyle="TableStyleMedium9" defaultPivotStyle="PivotStyleLight16"/>
  <colors>
    <mruColors>
      <color rgb="FFDFF0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1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microsoft.com/office/2017/06/relationships/rdRichValueStructure" Target="richData/rdrichvaluestructure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17/06/relationships/rdRichValue" Target="richData/rdrichvalue.xml"/><Relationship Id="rId10" Type="http://schemas.openxmlformats.org/officeDocument/2006/relationships/theme" Target="theme/theme1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22/10/relationships/richValueRel" Target="richData/richValueRel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257175</xdr:colOff>
      <xdr:row>9</xdr:row>
      <xdr:rowOff>0</xdr:rowOff>
    </xdr:from>
    <xdr:ext cx="184731" cy="264560"/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8CF89F97-DE76-40B6-8149-569B6065F266}"/>
            </a:ext>
          </a:extLst>
        </xdr:cNvPr>
        <xdr:cNvSpPr txBox="1"/>
      </xdr:nvSpPr>
      <xdr:spPr>
        <a:xfrm>
          <a:off x="5720715" y="210312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wille\Downloads\PLANILHA%20OR&#199;AMENTARIA%20%20-%20PAVIMENTA&#199;&#195;O%20DA%20RUA%20JOS&#201;%20RODRIGUES%20PEREIRA%20(1).xlsx" TargetMode="External"/><Relationship Id="rId1" Type="http://schemas.openxmlformats.org/officeDocument/2006/relationships/externalLinkPath" Target="file:///C:\Users\wille\Downloads\PLANILHA%20OR&#199;AMENTARIA%20%20-%20PAVIMENTA&#199;&#195;O%20DA%20RUA%20JOS&#201;%20RODRIGUES%20PEREIRA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SUMO DA OBRA"/>
      <sheetName val="Orçamento"/>
      <sheetName val="MEMORIA DE CALCULO"/>
      <sheetName val="cronograma"/>
      <sheetName val="BDI"/>
      <sheetName val="PCU"/>
      <sheetName val="ENCARGOS SOCIAIS"/>
      <sheetName val="MAIOR RELEVÂNCIA"/>
      <sheetName val="Fórmula"/>
      <sheetName val="Parâmetro"/>
      <sheetName val="REFERENCIA"/>
    </sheetNames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4">
  <rv s="0">
    <v>0</v>
    <v>5</v>
  </rv>
  <rv s="0">
    <v>1</v>
    <v>5</v>
  </rv>
  <rv s="0">
    <v>2</v>
    <v>5</v>
  </rv>
  <rv s="0">
    <v>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9"/>
  <sheetViews>
    <sheetView tabSelected="1" view="pageBreakPreview" zoomScale="60" zoomScaleNormal="100" workbookViewId="0">
      <selection activeCell="C7" sqref="C7"/>
    </sheetView>
  </sheetViews>
  <sheetFormatPr defaultColWidth="9" defaultRowHeight="14.4"/>
  <cols>
    <col min="1" max="1" width="12.09765625" style="1" customWidth="1"/>
    <col min="2" max="2" width="50.296875" style="1" customWidth="1"/>
    <col min="3" max="3" width="16.296875" style="1" bestFit="1" customWidth="1"/>
    <col min="4" max="4" width="16.296875" style="1" customWidth="1"/>
    <col min="5" max="5" width="3.296875" style="1" customWidth="1"/>
    <col min="6" max="6" width="9" style="1" customWidth="1"/>
    <col min="7" max="7" width="7.796875" style="1" customWidth="1"/>
    <col min="8" max="8" width="6.5" style="1" customWidth="1"/>
    <col min="9" max="11" width="9" style="1" customWidth="1"/>
    <col min="12" max="16384" width="9" style="1"/>
  </cols>
  <sheetData>
    <row r="1" spans="1:7" ht="70.05" customHeight="1">
      <c r="A1" s="452" t="e" vm="1">
        <v>#VALUE!</v>
      </c>
      <c r="B1" s="453"/>
      <c r="C1" s="453"/>
      <c r="D1" s="454"/>
    </row>
    <row r="2" spans="1:7" ht="21" customHeight="1">
      <c r="A2" s="455" t="s">
        <v>111</v>
      </c>
      <c r="B2" s="456"/>
      <c r="C2" s="456"/>
      <c r="D2" s="457"/>
    </row>
    <row r="3" spans="1:7" ht="21" customHeight="1">
      <c r="A3" s="299"/>
      <c r="B3" s="205"/>
      <c r="C3" s="205"/>
      <c r="D3" s="300"/>
    </row>
    <row r="4" spans="1:7" ht="21" customHeight="1">
      <c r="A4" s="244" t="s">
        <v>1276</v>
      </c>
      <c r="B4" s="207"/>
      <c r="C4" s="208"/>
      <c r="D4" s="301"/>
      <c r="E4" s="4"/>
      <c r="F4" s="5"/>
      <c r="G4" s="5"/>
    </row>
    <row r="5" spans="1:7" s="2" customFormat="1" ht="21" customHeight="1">
      <c r="A5" s="246" t="s">
        <v>203</v>
      </c>
      <c r="B5" s="210"/>
      <c r="C5" s="210"/>
      <c r="D5" s="302"/>
      <c r="E5" s="27"/>
      <c r="F5" s="27"/>
      <c r="G5" s="27"/>
    </row>
    <row r="6" spans="1:7" ht="21" customHeight="1">
      <c r="A6" s="248" t="s">
        <v>1279</v>
      </c>
      <c r="B6" s="212"/>
      <c r="C6" s="208"/>
      <c r="D6" s="301"/>
      <c r="E6" s="4"/>
      <c r="F6" s="6"/>
      <c r="G6" s="7"/>
    </row>
    <row r="7" spans="1:7" ht="21" customHeight="1" thickBot="1">
      <c r="A7" s="303"/>
      <c r="B7" s="214"/>
      <c r="C7" s="215"/>
      <c r="D7" s="304"/>
    </row>
    <row r="8" spans="1:7" ht="26.25" customHeight="1" thickBot="1">
      <c r="A8" s="447" t="s">
        <v>35</v>
      </c>
      <c r="B8" s="448"/>
      <c r="C8" s="448"/>
      <c r="D8" s="449"/>
    </row>
    <row r="9" spans="1:7" ht="21" customHeight="1">
      <c r="A9" s="305" t="s">
        <v>0</v>
      </c>
      <c r="B9" s="234" t="s">
        <v>36</v>
      </c>
      <c r="C9" s="234" t="s">
        <v>37</v>
      </c>
      <c r="D9" s="306" t="s">
        <v>38</v>
      </c>
    </row>
    <row r="10" spans="1:7" ht="21" customHeight="1">
      <c r="A10" s="435">
        <v>1</v>
      </c>
      <c r="B10" s="436" t="str">
        <f>ORÇAMENTO!D10</f>
        <v>PRAÇA POLIESPORTIVA</v>
      </c>
      <c r="C10" s="437">
        <f>ORÇAMENTO!I10</f>
        <v>681669.64</v>
      </c>
      <c r="D10" s="438">
        <f>C10/$C$28</f>
        <v>0.69118349745726526</v>
      </c>
    </row>
    <row r="11" spans="1:7" ht="21" customHeight="1">
      <c r="A11" s="307" t="s">
        <v>115</v>
      </c>
      <c r="B11" s="235" t="str">
        <f>ORÇAMENTO!D11</f>
        <v>SERVIÇOS PRELIMINARES</v>
      </c>
      <c r="C11" s="236">
        <f>ORÇAMENTO!I11</f>
        <v>92275.72</v>
      </c>
      <c r="D11" s="308">
        <f>C11/$C$28</f>
        <v>9.3563584377892084E-2</v>
      </c>
    </row>
    <row r="12" spans="1:7" ht="21" customHeight="1">
      <c r="A12" s="307" t="s">
        <v>117</v>
      </c>
      <c r="B12" s="235" t="str">
        <f>ORÇAMENTO!D15</f>
        <v>MOVIMENTO DE TERRA</v>
      </c>
      <c r="C12" s="236">
        <f>ORÇAMENTO!I15</f>
        <v>79681.89</v>
      </c>
      <c r="D12" s="308">
        <f t="shared" ref="D12:D19" si="0">C12/$C$28</f>
        <v>8.0793986093036341E-2</v>
      </c>
    </row>
    <row r="13" spans="1:7" ht="21" customHeight="1">
      <c r="A13" s="307" t="s">
        <v>119</v>
      </c>
      <c r="B13" s="235" t="str">
        <f>ORÇAMENTO!D19</f>
        <v>MEIO FIO</v>
      </c>
      <c r="C13" s="236">
        <f>ORÇAMENTO!I19</f>
        <v>14781.31</v>
      </c>
      <c r="D13" s="308">
        <f t="shared" si="0"/>
        <v>1.4987608283097439E-2</v>
      </c>
    </row>
    <row r="14" spans="1:7" ht="21" customHeight="1">
      <c r="A14" s="307" t="s">
        <v>121</v>
      </c>
      <c r="B14" s="235" t="str">
        <f>ORÇAMENTO!D21</f>
        <v>QUADRAS POLIESPORTIVA</v>
      </c>
      <c r="C14" s="236">
        <f>ORÇAMENTO!I21</f>
        <v>281667.05</v>
      </c>
      <c r="D14" s="308">
        <f t="shared" ref="D14:D16" si="1">C14/$C$28</f>
        <v>0.28559819201786718</v>
      </c>
    </row>
    <row r="15" spans="1:7" ht="21" customHeight="1">
      <c r="A15" s="307" t="s">
        <v>1178</v>
      </c>
      <c r="B15" s="235" t="str">
        <f>ORÇAMENTO!D43</f>
        <v>PASSEIO</v>
      </c>
      <c r="C15" s="236">
        <f>ORÇAMENTO!I43</f>
        <v>66955.520000000004</v>
      </c>
      <c r="D15" s="308">
        <f t="shared" si="1"/>
        <v>6.7889997987397352E-2</v>
      </c>
    </row>
    <row r="16" spans="1:7" ht="21" customHeight="1">
      <c r="A16" s="307" t="s">
        <v>1179</v>
      </c>
      <c r="B16" s="235" t="str">
        <f>ORÇAMENTO!D47</f>
        <v>INSTALAÇÕES ELÉTRICAS</v>
      </c>
      <c r="C16" s="236">
        <f>ORÇAMENTO!I47</f>
        <v>91550.24</v>
      </c>
      <c r="D16" s="308">
        <f t="shared" si="1"/>
        <v>9.2827979072461014E-2</v>
      </c>
    </row>
    <row r="17" spans="1:4" ht="21" customHeight="1">
      <c r="A17" s="307" t="s">
        <v>1180</v>
      </c>
      <c r="B17" s="235" t="str">
        <f>ORÇAMENTO!D65</f>
        <v>PLAYGROUND</v>
      </c>
      <c r="C17" s="236">
        <f>ORÇAMENTO!I65</f>
        <v>24152.3</v>
      </c>
      <c r="D17" s="308">
        <f t="shared" si="0"/>
        <v>2.4489386362633238E-2</v>
      </c>
    </row>
    <row r="18" spans="1:4" ht="21" customHeight="1">
      <c r="A18" s="307" t="s">
        <v>1181</v>
      </c>
      <c r="B18" s="235" t="str">
        <f>ORÇAMENTO!D69</f>
        <v>DIVERSOS</v>
      </c>
      <c r="C18" s="236">
        <f>ORÇAMENTO!I69</f>
        <v>25888.080000000002</v>
      </c>
      <c r="D18" s="308">
        <f t="shared" si="0"/>
        <v>2.6249392120284955E-2</v>
      </c>
    </row>
    <row r="19" spans="1:4" ht="21" customHeight="1">
      <c r="A19" s="307" t="s">
        <v>1182</v>
      </c>
      <c r="B19" s="235" t="str">
        <f>ORÇAMENTO!D75</f>
        <v>LIMPEZA E ENTREGA DA OBRA</v>
      </c>
      <c r="C19" s="236">
        <f>ORÇAMENTO!I75</f>
        <v>4717.53</v>
      </c>
      <c r="D19" s="308">
        <f t="shared" si="0"/>
        <v>4.7833711425956608E-3</v>
      </c>
    </row>
    <row r="20" spans="1:4" ht="21" customHeight="1">
      <c r="A20" s="435">
        <v>2</v>
      </c>
      <c r="B20" s="436" t="str">
        <f>ORÇAMENTO!D77</f>
        <v>PAVIMENTAÇÃO DA RUA FRANCISCO JOSÉ DA ROCHA 2</v>
      </c>
      <c r="C20" s="437">
        <f>ORÇAMENTO!I77</f>
        <v>304565.77</v>
      </c>
      <c r="D20" s="438">
        <f t="shared" ref="D20:D25" si="2">C20/$C$28</f>
        <v>0.30881650254273468</v>
      </c>
    </row>
    <row r="21" spans="1:4" ht="21" customHeight="1">
      <c r="A21" s="307" t="s">
        <v>125</v>
      </c>
      <c r="B21" s="235" t="str">
        <f>ORÇAMENTO!D78</f>
        <v>SERVIÇOS PRELIMINARES</v>
      </c>
      <c r="C21" s="236">
        <f>ORÇAMENTO!I78</f>
        <v>3959.61</v>
      </c>
      <c r="D21" s="308">
        <f t="shared" si="2"/>
        <v>4.0148730818740323E-3</v>
      </c>
    </row>
    <row r="22" spans="1:4" ht="21" customHeight="1">
      <c r="A22" s="307" t="s">
        <v>126</v>
      </c>
      <c r="B22" s="235" t="str">
        <f>ORÇAMENTO!D82</f>
        <v>MOVIMENTAÇÃO DE TERRA</v>
      </c>
      <c r="C22" s="236">
        <f>ORÇAMENTO!I82</f>
        <v>37714.46</v>
      </c>
      <c r="D22" s="308">
        <f t="shared" si="2"/>
        <v>3.8240829337084947E-2</v>
      </c>
    </row>
    <row r="23" spans="1:4" ht="21" customHeight="1">
      <c r="A23" s="307" t="s">
        <v>127</v>
      </c>
      <c r="B23" s="235" t="str">
        <f>ORÇAMENTO!D87</f>
        <v>DRENAGEM</v>
      </c>
      <c r="C23" s="236">
        <f>ORÇAMENTO!I87</f>
        <v>58163</v>
      </c>
      <c r="D23" s="308">
        <f t="shared" si="2"/>
        <v>5.897476343908601E-2</v>
      </c>
    </row>
    <row r="24" spans="1:4" ht="21" customHeight="1">
      <c r="A24" s="307" t="s">
        <v>128</v>
      </c>
      <c r="B24" s="235" t="str">
        <f>ORÇAMENTO!D94</f>
        <v>PAVIMENTAÇÃO</v>
      </c>
      <c r="C24" s="236">
        <f>ORÇAMENTO!I94</f>
        <v>191485.94</v>
      </c>
      <c r="D24" s="308">
        <f t="shared" si="2"/>
        <v>0.1941584514796523</v>
      </c>
    </row>
    <row r="25" spans="1:4" ht="21" customHeight="1">
      <c r="A25" s="307" t="s">
        <v>1183</v>
      </c>
      <c r="B25" s="235" t="str">
        <f>ORÇAMENTO!D96</f>
        <v>SINALIZAÇÃO VIÁRIA</v>
      </c>
      <c r="C25" s="236">
        <f>ORÇAMENTO!I96</f>
        <v>6053.56</v>
      </c>
      <c r="D25" s="308">
        <f t="shared" si="2"/>
        <v>6.138047710130384E-3</v>
      </c>
    </row>
    <row r="26" spans="1:4" ht="21" customHeight="1">
      <c r="A26" s="307" t="s">
        <v>1184</v>
      </c>
      <c r="B26" s="235" t="str">
        <f>ORÇAMENTO!D99</f>
        <v>LIMPEZA FINAL DA OBRA</v>
      </c>
      <c r="C26" s="236">
        <f>ORÇAMENTO!I99</f>
        <v>7189.2</v>
      </c>
      <c r="D26" s="308">
        <f>C26/$C$28</f>
        <v>7.2895374949070221E-3</v>
      </c>
    </row>
    <row r="27" spans="1:4" ht="10.050000000000001" customHeight="1" thickBot="1">
      <c r="A27" s="309"/>
      <c r="B27" s="196"/>
      <c r="C27" s="197"/>
      <c r="D27" s="310"/>
    </row>
    <row r="28" spans="1:4" ht="21" customHeight="1" thickBot="1">
      <c r="A28" s="450" t="s">
        <v>32</v>
      </c>
      <c r="B28" s="451"/>
      <c r="C28" s="28">
        <f>SUM(C10,C20)</f>
        <v>986235.41</v>
      </c>
      <c r="D28" s="311">
        <f>SUM(D10,D20)</f>
        <v>1</v>
      </c>
    </row>
    <row r="29" spans="1:4" ht="25.5" customHeight="1" thickBot="1">
      <c r="A29" s="458" t="str">
        <f>ORÇAMENTO!A102</f>
        <v>Valor total desta planilha: R$ 986.235,41 (Novecentos e oitenta e seis mil, duzentos e trinta e cinco reais e quarenta e um centavos)</v>
      </c>
      <c r="B29" s="459"/>
      <c r="C29" s="459"/>
      <c r="D29" s="460"/>
    </row>
  </sheetData>
  <mergeCells count="5">
    <mergeCell ref="A8:D8"/>
    <mergeCell ref="A28:B28"/>
    <mergeCell ref="A1:D1"/>
    <mergeCell ref="A2:D2"/>
    <mergeCell ref="A29:D29"/>
  </mergeCells>
  <phoneticPr fontId="13" type="noConversion"/>
  <printOptions horizontalCentered="1"/>
  <pageMargins left="0.25" right="0.25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107"/>
  <sheetViews>
    <sheetView showGridLines="0" view="pageBreakPreview" zoomScaleNormal="100" zoomScaleSheetLayoutView="100" workbookViewId="0">
      <selection activeCell="C7" sqref="C7"/>
    </sheetView>
  </sheetViews>
  <sheetFormatPr defaultRowHeight="12"/>
  <cols>
    <col min="1" max="1" width="5.296875" style="16" customWidth="1"/>
    <col min="2" max="2" width="12.69921875" style="16" customWidth="1"/>
    <col min="3" max="3" width="7.5" style="16" customWidth="1"/>
    <col min="4" max="4" width="48.19921875" style="25" customWidth="1"/>
    <col min="5" max="5" width="5.09765625" style="18" customWidth="1"/>
    <col min="6" max="6" width="8.796875" style="19" customWidth="1"/>
    <col min="7" max="7" width="12.5" style="19" customWidth="1"/>
    <col min="8" max="8" width="12.5" style="20" customWidth="1"/>
    <col min="9" max="9" width="12.5" style="19" customWidth="1"/>
    <col min="10" max="10" width="12" style="3" customWidth="1"/>
    <col min="11" max="11" width="7" style="3" customWidth="1"/>
    <col min="12" max="14" width="9" style="3"/>
    <col min="15" max="15" width="9.19921875" style="3" customWidth="1"/>
    <col min="16" max="16" width="10.5" style="3" bestFit="1" customWidth="1"/>
    <col min="17" max="256" width="9" style="3"/>
    <col min="257" max="257" width="4.19921875" style="3" customWidth="1"/>
    <col min="258" max="258" width="6.19921875" style="3" customWidth="1"/>
    <col min="259" max="259" width="10.5" style="3" customWidth="1"/>
    <col min="260" max="260" width="52.5" style="3" customWidth="1"/>
    <col min="261" max="261" width="4.796875" style="3" customWidth="1"/>
    <col min="262" max="262" width="7" style="3" customWidth="1"/>
    <col min="263" max="264" width="9.296875" style="3" customWidth="1"/>
    <col min="265" max="265" width="10.5" style="3" customWidth="1"/>
    <col min="266" max="266" width="8.09765625" style="3" customWidth="1"/>
    <col min="267" max="270" width="9" style="3"/>
    <col min="271" max="271" width="8" style="3" customWidth="1"/>
    <col min="272" max="512" width="9" style="3"/>
    <col min="513" max="513" width="4.19921875" style="3" customWidth="1"/>
    <col min="514" max="514" width="6.19921875" style="3" customWidth="1"/>
    <col min="515" max="515" width="10.5" style="3" customWidth="1"/>
    <col min="516" max="516" width="52.5" style="3" customWidth="1"/>
    <col min="517" max="517" width="4.796875" style="3" customWidth="1"/>
    <col min="518" max="518" width="7" style="3" customWidth="1"/>
    <col min="519" max="520" width="9.296875" style="3" customWidth="1"/>
    <col min="521" max="521" width="10.5" style="3" customWidth="1"/>
    <col min="522" max="522" width="8.09765625" style="3" customWidth="1"/>
    <col min="523" max="526" width="9" style="3"/>
    <col min="527" max="527" width="8" style="3" customWidth="1"/>
    <col min="528" max="768" width="9" style="3"/>
    <col min="769" max="769" width="4.19921875" style="3" customWidth="1"/>
    <col min="770" max="770" width="6.19921875" style="3" customWidth="1"/>
    <col min="771" max="771" width="10.5" style="3" customWidth="1"/>
    <col min="772" max="772" width="52.5" style="3" customWidth="1"/>
    <col min="773" max="773" width="4.796875" style="3" customWidth="1"/>
    <col min="774" max="774" width="7" style="3" customWidth="1"/>
    <col min="775" max="776" width="9.296875" style="3" customWidth="1"/>
    <col min="777" max="777" width="10.5" style="3" customWidth="1"/>
    <col min="778" max="778" width="8.09765625" style="3" customWidth="1"/>
    <col min="779" max="782" width="9" style="3"/>
    <col min="783" max="783" width="8" style="3" customWidth="1"/>
    <col min="784" max="1024" width="9" style="3"/>
    <col min="1025" max="1025" width="4.19921875" style="3" customWidth="1"/>
    <col min="1026" max="1026" width="6.19921875" style="3" customWidth="1"/>
    <col min="1027" max="1027" width="10.5" style="3" customWidth="1"/>
    <col min="1028" max="1028" width="52.5" style="3" customWidth="1"/>
    <col min="1029" max="1029" width="4.796875" style="3" customWidth="1"/>
    <col min="1030" max="1030" width="7" style="3" customWidth="1"/>
    <col min="1031" max="1032" width="9.296875" style="3" customWidth="1"/>
    <col min="1033" max="1033" width="10.5" style="3" customWidth="1"/>
    <col min="1034" max="1034" width="8.09765625" style="3" customWidth="1"/>
    <col min="1035" max="1038" width="9" style="3"/>
    <col min="1039" max="1039" width="8" style="3" customWidth="1"/>
    <col min="1040" max="1280" width="9" style="3"/>
    <col min="1281" max="1281" width="4.19921875" style="3" customWidth="1"/>
    <col min="1282" max="1282" width="6.19921875" style="3" customWidth="1"/>
    <col min="1283" max="1283" width="10.5" style="3" customWidth="1"/>
    <col min="1284" max="1284" width="52.5" style="3" customWidth="1"/>
    <col min="1285" max="1285" width="4.796875" style="3" customWidth="1"/>
    <col min="1286" max="1286" width="7" style="3" customWidth="1"/>
    <col min="1287" max="1288" width="9.296875" style="3" customWidth="1"/>
    <col min="1289" max="1289" width="10.5" style="3" customWidth="1"/>
    <col min="1290" max="1290" width="8.09765625" style="3" customWidth="1"/>
    <col min="1291" max="1294" width="9" style="3"/>
    <col min="1295" max="1295" width="8" style="3" customWidth="1"/>
    <col min="1296" max="1536" width="9" style="3"/>
    <col min="1537" max="1537" width="4.19921875" style="3" customWidth="1"/>
    <col min="1538" max="1538" width="6.19921875" style="3" customWidth="1"/>
    <col min="1539" max="1539" width="10.5" style="3" customWidth="1"/>
    <col min="1540" max="1540" width="52.5" style="3" customWidth="1"/>
    <col min="1541" max="1541" width="4.796875" style="3" customWidth="1"/>
    <col min="1542" max="1542" width="7" style="3" customWidth="1"/>
    <col min="1543" max="1544" width="9.296875" style="3" customWidth="1"/>
    <col min="1545" max="1545" width="10.5" style="3" customWidth="1"/>
    <col min="1546" max="1546" width="8.09765625" style="3" customWidth="1"/>
    <col min="1547" max="1550" width="9" style="3"/>
    <col min="1551" max="1551" width="8" style="3" customWidth="1"/>
    <col min="1552" max="1792" width="9" style="3"/>
    <col min="1793" max="1793" width="4.19921875" style="3" customWidth="1"/>
    <col min="1794" max="1794" width="6.19921875" style="3" customWidth="1"/>
    <col min="1795" max="1795" width="10.5" style="3" customWidth="1"/>
    <col min="1796" max="1796" width="52.5" style="3" customWidth="1"/>
    <col min="1797" max="1797" width="4.796875" style="3" customWidth="1"/>
    <col min="1798" max="1798" width="7" style="3" customWidth="1"/>
    <col min="1799" max="1800" width="9.296875" style="3" customWidth="1"/>
    <col min="1801" max="1801" width="10.5" style="3" customWidth="1"/>
    <col min="1802" max="1802" width="8.09765625" style="3" customWidth="1"/>
    <col min="1803" max="1806" width="9" style="3"/>
    <col min="1807" max="1807" width="8" style="3" customWidth="1"/>
    <col min="1808" max="2048" width="9" style="3"/>
    <col min="2049" max="2049" width="4.19921875" style="3" customWidth="1"/>
    <col min="2050" max="2050" width="6.19921875" style="3" customWidth="1"/>
    <col min="2051" max="2051" width="10.5" style="3" customWidth="1"/>
    <col min="2052" max="2052" width="52.5" style="3" customWidth="1"/>
    <col min="2053" max="2053" width="4.796875" style="3" customWidth="1"/>
    <col min="2054" max="2054" width="7" style="3" customWidth="1"/>
    <col min="2055" max="2056" width="9.296875" style="3" customWidth="1"/>
    <col min="2057" max="2057" width="10.5" style="3" customWidth="1"/>
    <col min="2058" max="2058" width="8.09765625" style="3" customWidth="1"/>
    <col min="2059" max="2062" width="9" style="3"/>
    <col min="2063" max="2063" width="8" style="3" customWidth="1"/>
    <col min="2064" max="2304" width="9" style="3"/>
    <col min="2305" max="2305" width="4.19921875" style="3" customWidth="1"/>
    <col min="2306" max="2306" width="6.19921875" style="3" customWidth="1"/>
    <col min="2307" max="2307" width="10.5" style="3" customWidth="1"/>
    <col min="2308" max="2308" width="52.5" style="3" customWidth="1"/>
    <col min="2309" max="2309" width="4.796875" style="3" customWidth="1"/>
    <col min="2310" max="2310" width="7" style="3" customWidth="1"/>
    <col min="2311" max="2312" width="9.296875" style="3" customWidth="1"/>
    <col min="2313" max="2313" width="10.5" style="3" customWidth="1"/>
    <col min="2314" max="2314" width="8.09765625" style="3" customWidth="1"/>
    <col min="2315" max="2318" width="9" style="3"/>
    <col min="2319" max="2319" width="8" style="3" customWidth="1"/>
    <col min="2320" max="2560" width="9" style="3"/>
    <col min="2561" max="2561" width="4.19921875" style="3" customWidth="1"/>
    <col min="2562" max="2562" width="6.19921875" style="3" customWidth="1"/>
    <col min="2563" max="2563" width="10.5" style="3" customWidth="1"/>
    <col min="2564" max="2564" width="52.5" style="3" customWidth="1"/>
    <col min="2565" max="2565" width="4.796875" style="3" customWidth="1"/>
    <col min="2566" max="2566" width="7" style="3" customWidth="1"/>
    <col min="2567" max="2568" width="9.296875" style="3" customWidth="1"/>
    <col min="2569" max="2569" width="10.5" style="3" customWidth="1"/>
    <col min="2570" max="2570" width="8.09765625" style="3" customWidth="1"/>
    <col min="2571" max="2574" width="9" style="3"/>
    <col min="2575" max="2575" width="8" style="3" customWidth="1"/>
    <col min="2576" max="2816" width="9" style="3"/>
    <col min="2817" max="2817" width="4.19921875" style="3" customWidth="1"/>
    <col min="2818" max="2818" width="6.19921875" style="3" customWidth="1"/>
    <col min="2819" max="2819" width="10.5" style="3" customWidth="1"/>
    <col min="2820" max="2820" width="52.5" style="3" customWidth="1"/>
    <col min="2821" max="2821" width="4.796875" style="3" customWidth="1"/>
    <col min="2822" max="2822" width="7" style="3" customWidth="1"/>
    <col min="2823" max="2824" width="9.296875" style="3" customWidth="1"/>
    <col min="2825" max="2825" width="10.5" style="3" customWidth="1"/>
    <col min="2826" max="2826" width="8.09765625" style="3" customWidth="1"/>
    <col min="2827" max="2830" width="9" style="3"/>
    <col min="2831" max="2831" width="8" style="3" customWidth="1"/>
    <col min="2832" max="3072" width="9" style="3"/>
    <col min="3073" max="3073" width="4.19921875" style="3" customWidth="1"/>
    <col min="3074" max="3074" width="6.19921875" style="3" customWidth="1"/>
    <col min="3075" max="3075" width="10.5" style="3" customWidth="1"/>
    <col min="3076" max="3076" width="52.5" style="3" customWidth="1"/>
    <col min="3077" max="3077" width="4.796875" style="3" customWidth="1"/>
    <col min="3078" max="3078" width="7" style="3" customWidth="1"/>
    <col min="3079" max="3080" width="9.296875" style="3" customWidth="1"/>
    <col min="3081" max="3081" width="10.5" style="3" customWidth="1"/>
    <col min="3082" max="3082" width="8.09765625" style="3" customWidth="1"/>
    <col min="3083" max="3086" width="9" style="3"/>
    <col min="3087" max="3087" width="8" style="3" customWidth="1"/>
    <col min="3088" max="3328" width="9" style="3"/>
    <col min="3329" max="3329" width="4.19921875" style="3" customWidth="1"/>
    <col min="3330" max="3330" width="6.19921875" style="3" customWidth="1"/>
    <col min="3331" max="3331" width="10.5" style="3" customWidth="1"/>
    <col min="3332" max="3332" width="52.5" style="3" customWidth="1"/>
    <col min="3333" max="3333" width="4.796875" style="3" customWidth="1"/>
    <col min="3334" max="3334" width="7" style="3" customWidth="1"/>
    <col min="3335" max="3336" width="9.296875" style="3" customWidth="1"/>
    <col min="3337" max="3337" width="10.5" style="3" customWidth="1"/>
    <col min="3338" max="3338" width="8.09765625" style="3" customWidth="1"/>
    <col min="3339" max="3342" width="9" style="3"/>
    <col min="3343" max="3343" width="8" style="3" customWidth="1"/>
    <col min="3344" max="3584" width="9" style="3"/>
    <col min="3585" max="3585" width="4.19921875" style="3" customWidth="1"/>
    <col min="3586" max="3586" width="6.19921875" style="3" customWidth="1"/>
    <col min="3587" max="3587" width="10.5" style="3" customWidth="1"/>
    <col min="3588" max="3588" width="52.5" style="3" customWidth="1"/>
    <col min="3589" max="3589" width="4.796875" style="3" customWidth="1"/>
    <col min="3590" max="3590" width="7" style="3" customWidth="1"/>
    <col min="3591" max="3592" width="9.296875" style="3" customWidth="1"/>
    <col min="3593" max="3593" width="10.5" style="3" customWidth="1"/>
    <col min="3594" max="3594" width="8.09765625" style="3" customWidth="1"/>
    <col min="3595" max="3598" width="9" style="3"/>
    <col min="3599" max="3599" width="8" style="3" customWidth="1"/>
    <col min="3600" max="3840" width="9" style="3"/>
    <col min="3841" max="3841" width="4.19921875" style="3" customWidth="1"/>
    <col min="3842" max="3842" width="6.19921875" style="3" customWidth="1"/>
    <col min="3843" max="3843" width="10.5" style="3" customWidth="1"/>
    <col min="3844" max="3844" width="52.5" style="3" customWidth="1"/>
    <col min="3845" max="3845" width="4.796875" style="3" customWidth="1"/>
    <col min="3846" max="3846" width="7" style="3" customWidth="1"/>
    <col min="3847" max="3848" width="9.296875" style="3" customWidth="1"/>
    <col min="3849" max="3849" width="10.5" style="3" customWidth="1"/>
    <col min="3850" max="3850" width="8.09765625" style="3" customWidth="1"/>
    <col min="3851" max="3854" width="9" style="3"/>
    <col min="3855" max="3855" width="8" style="3" customWidth="1"/>
    <col min="3856" max="4096" width="9" style="3"/>
    <col min="4097" max="4097" width="4.19921875" style="3" customWidth="1"/>
    <col min="4098" max="4098" width="6.19921875" style="3" customWidth="1"/>
    <col min="4099" max="4099" width="10.5" style="3" customWidth="1"/>
    <col min="4100" max="4100" width="52.5" style="3" customWidth="1"/>
    <col min="4101" max="4101" width="4.796875" style="3" customWidth="1"/>
    <col min="4102" max="4102" width="7" style="3" customWidth="1"/>
    <col min="4103" max="4104" width="9.296875" style="3" customWidth="1"/>
    <col min="4105" max="4105" width="10.5" style="3" customWidth="1"/>
    <col min="4106" max="4106" width="8.09765625" style="3" customWidth="1"/>
    <col min="4107" max="4110" width="9" style="3"/>
    <col min="4111" max="4111" width="8" style="3" customWidth="1"/>
    <col min="4112" max="4352" width="9" style="3"/>
    <col min="4353" max="4353" width="4.19921875" style="3" customWidth="1"/>
    <col min="4354" max="4354" width="6.19921875" style="3" customWidth="1"/>
    <col min="4355" max="4355" width="10.5" style="3" customWidth="1"/>
    <col min="4356" max="4356" width="52.5" style="3" customWidth="1"/>
    <col min="4357" max="4357" width="4.796875" style="3" customWidth="1"/>
    <col min="4358" max="4358" width="7" style="3" customWidth="1"/>
    <col min="4359" max="4360" width="9.296875" style="3" customWidth="1"/>
    <col min="4361" max="4361" width="10.5" style="3" customWidth="1"/>
    <col min="4362" max="4362" width="8.09765625" style="3" customWidth="1"/>
    <col min="4363" max="4366" width="9" style="3"/>
    <col min="4367" max="4367" width="8" style="3" customWidth="1"/>
    <col min="4368" max="4608" width="9" style="3"/>
    <col min="4609" max="4609" width="4.19921875" style="3" customWidth="1"/>
    <col min="4610" max="4610" width="6.19921875" style="3" customWidth="1"/>
    <col min="4611" max="4611" width="10.5" style="3" customWidth="1"/>
    <col min="4612" max="4612" width="52.5" style="3" customWidth="1"/>
    <col min="4613" max="4613" width="4.796875" style="3" customWidth="1"/>
    <col min="4614" max="4614" width="7" style="3" customWidth="1"/>
    <col min="4615" max="4616" width="9.296875" style="3" customWidth="1"/>
    <col min="4617" max="4617" width="10.5" style="3" customWidth="1"/>
    <col min="4618" max="4618" width="8.09765625" style="3" customWidth="1"/>
    <col min="4619" max="4622" width="9" style="3"/>
    <col min="4623" max="4623" width="8" style="3" customWidth="1"/>
    <col min="4624" max="4864" width="9" style="3"/>
    <col min="4865" max="4865" width="4.19921875" style="3" customWidth="1"/>
    <col min="4866" max="4866" width="6.19921875" style="3" customWidth="1"/>
    <col min="4867" max="4867" width="10.5" style="3" customWidth="1"/>
    <col min="4868" max="4868" width="52.5" style="3" customWidth="1"/>
    <col min="4869" max="4869" width="4.796875" style="3" customWidth="1"/>
    <col min="4870" max="4870" width="7" style="3" customWidth="1"/>
    <col min="4871" max="4872" width="9.296875" style="3" customWidth="1"/>
    <col min="4873" max="4873" width="10.5" style="3" customWidth="1"/>
    <col min="4874" max="4874" width="8.09765625" style="3" customWidth="1"/>
    <col min="4875" max="4878" width="9" style="3"/>
    <col min="4879" max="4879" width="8" style="3" customWidth="1"/>
    <col min="4880" max="5120" width="9" style="3"/>
    <col min="5121" max="5121" width="4.19921875" style="3" customWidth="1"/>
    <col min="5122" max="5122" width="6.19921875" style="3" customWidth="1"/>
    <col min="5123" max="5123" width="10.5" style="3" customWidth="1"/>
    <col min="5124" max="5124" width="52.5" style="3" customWidth="1"/>
    <col min="5125" max="5125" width="4.796875" style="3" customWidth="1"/>
    <col min="5126" max="5126" width="7" style="3" customWidth="1"/>
    <col min="5127" max="5128" width="9.296875" style="3" customWidth="1"/>
    <col min="5129" max="5129" width="10.5" style="3" customWidth="1"/>
    <col min="5130" max="5130" width="8.09765625" style="3" customWidth="1"/>
    <col min="5131" max="5134" width="9" style="3"/>
    <col min="5135" max="5135" width="8" style="3" customWidth="1"/>
    <col min="5136" max="5376" width="9" style="3"/>
    <col min="5377" max="5377" width="4.19921875" style="3" customWidth="1"/>
    <col min="5378" max="5378" width="6.19921875" style="3" customWidth="1"/>
    <col min="5379" max="5379" width="10.5" style="3" customWidth="1"/>
    <col min="5380" max="5380" width="52.5" style="3" customWidth="1"/>
    <col min="5381" max="5381" width="4.796875" style="3" customWidth="1"/>
    <col min="5382" max="5382" width="7" style="3" customWidth="1"/>
    <col min="5383" max="5384" width="9.296875" style="3" customWidth="1"/>
    <col min="5385" max="5385" width="10.5" style="3" customWidth="1"/>
    <col min="5386" max="5386" width="8.09765625" style="3" customWidth="1"/>
    <col min="5387" max="5390" width="9" style="3"/>
    <col min="5391" max="5391" width="8" style="3" customWidth="1"/>
    <col min="5392" max="5632" width="9" style="3"/>
    <col min="5633" max="5633" width="4.19921875" style="3" customWidth="1"/>
    <col min="5634" max="5634" width="6.19921875" style="3" customWidth="1"/>
    <col min="5635" max="5635" width="10.5" style="3" customWidth="1"/>
    <col min="5636" max="5636" width="52.5" style="3" customWidth="1"/>
    <col min="5637" max="5637" width="4.796875" style="3" customWidth="1"/>
    <col min="5638" max="5638" width="7" style="3" customWidth="1"/>
    <col min="5639" max="5640" width="9.296875" style="3" customWidth="1"/>
    <col min="5641" max="5641" width="10.5" style="3" customWidth="1"/>
    <col min="5642" max="5642" width="8.09765625" style="3" customWidth="1"/>
    <col min="5643" max="5646" width="9" style="3"/>
    <col min="5647" max="5647" width="8" style="3" customWidth="1"/>
    <col min="5648" max="5888" width="9" style="3"/>
    <col min="5889" max="5889" width="4.19921875" style="3" customWidth="1"/>
    <col min="5890" max="5890" width="6.19921875" style="3" customWidth="1"/>
    <col min="5891" max="5891" width="10.5" style="3" customWidth="1"/>
    <col min="5892" max="5892" width="52.5" style="3" customWidth="1"/>
    <col min="5893" max="5893" width="4.796875" style="3" customWidth="1"/>
    <col min="5894" max="5894" width="7" style="3" customWidth="1"/>
    <col min="5895" max="5896" width="9.296875" style="3" customWidth="1"/>
    <col min="5897" max="5897" width="10.5" style="3" customWidth="1"/>
    <col min="5898" max="5898" width="8.09765625" style="3" customWidth="1"/>
    <col min="5899" max="5902" width="9" style="3"/>
    <col min="5903" max="5903" width="8" style="3" customWidth="1"/>
    <col min="5904" max="6144" width="9" style="3"/>
    <col min="6145" max="6145" width="4.19921875" style="3" customWidth="1"/>
    <col min="6146" max="6146" width="6.19921875" style="3" customWidth="1"/>
    <col min="6147" max="6147" width="10.5" style="3" customWidth="1"/>
    <col min="6148" max="6148" width="52.5" style="3" customWidth="1"/>
    <col min="6149" max="6149" width="4.796875" style="3" customWidth="1"/>
    <col min="6150" max="6150" width="7" style="3" customWidth="1"/>
    <col min="6151" max="6152" width="9.296875" style="3" customWidth="1"/>
    <col min="6153" max="6153" width="10.5" style="3" customWidth="1"/>
    <col min="6154" max="6154" width="8.09765625" style="3" customWidth="1"/>
    <col min="6155" max="6158" width="9" style="3"/>
    <col min="6159" max="6159" width="8" style="3" customWidth="1"/>
    <col min="6160" max="6400" width="9" style="3"/>
    <col min="6401" max="6401" width="4.19921875" style="3" customWidth="1"/>
    <col min="6402" max="6402" width="6.19921875" style="3" customWidth="1"/>
    <col min="6403" max="6403" width="10.5" style="3" customWidth="1"/>
    <col min="6404" max="6404" width="52.5" style="3" customWidth="1"/>
    <col min="6405" max="6405" width="4.796875" style="3" customWidth="1"/>
    <col min="6406" max="6406" width="7" style="3" customWidth="1"/>
    <col min="6407" max="6408" width="9.296875" style="3" customWidth="1"/>
    <col min="6409" max="6409" width="10.5" style="3" customWidth="1"/>
    <col min="6410" max="6410" width="8.09765625" style="3" customWidth="1"/>
    <col min="6411" max="6414" width="9" style="3"/>
    <col min="6415" max="6415" width="8" style="3" customWidth="1"/>
    <col min="6416" max="6656" width="9" style="3"/>
    <col min="6657" max="6657" width="4.19921875" style="3" customWidth="1"/>
    <col min="6658" max="6658" width="6.19921875" style="3" customWidth="1"/>
    <col min="6659" max="6659" width="10.5" style="3" customWidth="1"/>
    <col min="6660" max="6660" width="52.5" style="3" customWidth="1"/>
    <col min="6661" max="6661" width="4.796875" style="3" customWidth="1"/>
    <col min="6662" max="6662" width="7" style="3" customWidth="1"/>
    <col min="6663" max="6664" width="9.296875" style="3" customWidth="1"/>
    <col min="6665" max="6665" width="10.5" style="3" customWidth="1"/>
    <col min="6666" max="6666" width="8.09765625" style="3" customWidth="1"/>
    <col min="6667" max="6670" width="9" style="3"/>
    <col min="6671" max="6671" width="8" style="3" customWidth="1"/>
    <col min="6672" max="6912" width="9" style="3"/>
    <col min="6913" max="6913" width="4.19921875" style="3" customWidth="1"/>
    <col min="6914" max="6914" width="6.19921875" style="3" customWidth="1"/>
    <col min="6915" max="6915" width="10.5" style="3" customWidth="1"/>
    <col min="6916" max="6916" width="52.5" style="3" customWidth="1"/>
    <col min="6917" max="6917" width="4.796875" style="3" customWidth="1"/>
    <col min="6918" max="6918" width="7" style="3" customWidth="1"/>
    <col min="6919" max="6920" width="9.296875" style="3" customWidth="1"/>
    <col min="6921" max="6921" width="10.5" style="3" customWidth="1"/>
    <col min="6922" max="6922" width="8.09765625" style="3" customWidth="1"/>
    <col min="6923" max="6926" width="9" style="3"/>
    <col min="6927" max="6927" width="8" style="3" customWidth="1"/>
    <col min="6928" max="7168" width="9" style="3"/>
    <col min="7169" max="7169" width="4.19921875" style="3" customWidth="1"/>
    <col min="7170" max="7170" width="6.19921875" style="3" customWidth="1"/>
    <col min="7171" max="7171" width="10.5" style="3" customWidth="1"/>
    <col min="7172" max="7172" width="52.5" style="3" customWidth="1"/>
    <col min="7173" max="7173" width="4.796875" style="3" customWidth="1"/>
    <col min="7174" max="7174" width="7" style="3" customWidth="1"/>
    <col min="7175" max="7176" width="9.296875" style="3" customWidth="1"/>
    <col min="7177" max="7177" width="10.5" style="3" customWidth="1"/>
    <col min="7178" max="7178" width="8.09765625" style="3" customWidth="1"/>
    <col min="7179" max="7182" width="9" style="3"/>
    <col min="7183" max="7183" width="8" style="3" customWidth="1"/>
    <col min="7184" max="7424" width="9" style="3"/>
    <col min="7425" max="7425" width="4.19921875" style="3" customWidth="1"/>
    <col min="7426" max="7426" width="6.19921875" style="3" customWidth="1"/>
    <col min="7427" max="7427" width="10.5" style="3" customWidth="1"/>
    <col min="7428" max="7428" width="52.5" style="3" customWidth="1"/>
    <col min="7429" max="7429" width="4.796875" style="3" customWidth="1"/>
    <col min="7430" max="7430" width="7" style="3" customWidth="1"/>
    <col min="7431" max="7432" width="9.296875" style="3" customWidth="1"/>
    <col min="7433" max="7433" width="10.5" style="3" customWidth="1"/>
    <col min="7434" max="7434" width="8.09765625" style="3" customWidth="1"/>
    <col min="7435" max="7438" width="9" style="3"/>
    <col min="7439" max="7439" width="8" style="3" customWidth="1"/>
    <col min="7440" max="7680" width="9" style="3"/>
    <col min="7681" max="7681" width="4.19921875" style="3" customWidth="1"/>
    <col min="7682" max="7682" width="6.19921875" style="3" customWidth="1"/>
    <col min="7683" max="7683" width="10.5" style="3" customWidth="1"/>
    <col min="7684" max="7684" width="52.5" style="3" customWidth="1"/>
    <col min="7685" max="7685" width="4.796875" style="3" customWidth="1"/>
    <col min="7686" max="7686" width="7" style="3" customWidth="1"/>
    <col min="7687" max="7688" width="9.296875" style="3" customWidth="1"/>
    <col min="7689" max="7689" width="10.5" style="3" customWidth="1"/>
    <col min="7690" max="7690" width="8.09765625" style="3" customWidth="1"/>
    <col min="7691" max="7694" width="9" style="3"/>
    <col min="7695" max="7695" width="8" style="3" customWidth="1"/>
    <col min="7696" max="7936" width="9" style="3"/>
    <col min="7937" max="7937" width="4.19921875" style="3" customWidth="1"/>
    <col min="7938" max="7938" width="6.19921875" style="3" customWidth="1"/>
    <col min="7939" max="7939" width="10.5" style="3" customWidth="1"/>
    <col min="7940" max="7940" width="52.5" style="3" customWidth="1"/>
    <col min="7941" max="7941" width="4.796875" style="3" customWidth="1"/>
    <col min="7942" max="7942" width="7" style="3" customWidth="1"/>
    <col min="7943" max="7944" width="9.296875" style="3" customWidth="1"/>
    <col min="7945" max="7945" width="10.5" style="3" customWidth="1"/>
    <col min="7946" max="7946" width="8.09765625" style="3" customWidth="1"/>
    <col min="7947" max="7950" width="9" style="3"/>
    <col min="7951" max="7951" width="8" style="3" customWidth="1"/>
    <col min="7952" max="8192" width="9" style="3"/>
    <col min="8193" max="8193" width="4.19921875" style="3" customWidth="1"/>
    <col min="8194" max="8194" width="6.19921875" style="3" customWidth="1"/>
    <col min="8195" max="8195" width="10.5" style="3" customWidth="1"/>
    <col min="8196" max="8196" width="52.5" style="3" customWidth="1"/>
    <col min="8197" max="8197" width="4.796875" style="3" customWidth="1"/>
    <col min="8198" max="8198" width="7" style="3" customWidth="1"/>
    <col min="8199" max="8200" width="9.296875" style="3" customWidth="1"/>
    <col min="8201" max="8201" width="10.5" style="3" customWidth="1"/>
    <col min="8202" max="8202" width="8.09765625" style="3" customWidth="1"/>
    <col min="8203" max="8206" width="9" style="3"/>
    <col min="8207" max="8207" width="8" style="3" customWidth="1"/>
    <col min="8208" max="8448" width="9" style="3"/>
    <col min="8449" max="8449" width="4.19921875" style="3" customWidth="1"/>
    <col min="8450" max="8450" width="6.19921875" style="3" customWidth="1"/>
    <col min="8451" max="8451" width="10.5" style="3" customWidth="1"/>
    <col min="8452" max="8452" width="52.5" style="3" customWidth="1"/>
    <col min="8453" max="8453" width="4.796875" style="3" customWidth="1"/>
    <col min="8454" max="8454" width="7" style="3" customWidth="1"/>
    <col min="8455" max="8456" width="9.296875" style="3" customWidth="1"/>
    <col min="8457" max="8457" width="10.5" style="3" customWidth="1"/>
    <col min="8458" max="8458" width="8.09765625" style="3" customWidth="1"/>
    <col min="8459" max="8462" width="9" style="3"/>
    <col min="8463" max="8463" width="8" style="3" customWidth="1"/>
    <col min="8464" max="8704" width="9" style="3"/>
    <col min="8705" max="8705" width="4.19921875" style="3" customWidth="1"/>
    <col min="8706" max="8706" width="6.19921875" style="3" customWidth="1"/>
    <col min="8707" max="8707" width="10.5" style="3" customWidth="1"/>
    <col min="8708" max="8708" width="52.5" style="3" customWidth="1"/>
    <col min="8709" max="8709" width="4.796875" style="3" customWidth="1"/>
    <col min="8710" max="8710" width="7" style="3" customWidth="1"/>
    <col min="8711" max="8712" width="9.296875" style="3" customWidth="1"/>
    <col min="8713" max="8713" width="10.5" style="3" customWidth="1"/>
    <col min="8714" max="8714" width="8.09765625" style="3" customWidth="1"/>
    <col min="8715" max="8718" width="9" style="3"/>
    <col min="8719" max="8719" width="8" style="3" customWidth="1"/>
    <col min="8720" max="8960" width="9" style="3"/>
    <col min="8961" max="8961" width="4.19921875" style="3" customWidth="1"/>
    <col min="8962" max="8962" width="6.19921875" style="3" customWidth="1"/>
    <col min="8963" max="8963" width="10.5" style="3" customWidth="1"/>
    <col min="8964" max="8964" width="52.5" style="3" customWidth="1"/>
    <col min="8965" max="8965" width="4.796875" style="3" customWidth="1"/>
    <col min="8966" max="8966" width="7" style="3" customWidth="1"/>
    <col min="8967" max="8968" width="9.296875" style="3" customWidth="1"/>
    <col min="8969" max="8969" width="10.5" style="3" customWidth="1"/>
    <col min="8970" max="8970" width="8.09765625" style="3" customWidth="1"/>
    <col min="8971" max="8974" width="9" style="3"/>
    <col min="8975" max="8975" width="8" style="3" customWidth="1"/>
    <col min="8976" max="9216" width="9" style="3"/>
    <col min="9217" max="9217" width="4.19921875" style="3" customWidth="1"/>
    <col min="9218" max="9218" width="6.19921875" style="3" customWidth="1"/>
    <col min="9219" max="9219" width="10.5" style="3" customWidth="1"/>
    <col min="9220" max="9220" width="52.5" style="3" customWidth="1"/>
    <col min="9221" max="9221" width="4.796875" style="3" customWidth="1"/>
    <col min="9222" max="9222" width="7" style="3" customWidth="1"/>
    <col min="9223" max="9224" width="9.296875" style="3" customWidth="1"/>
    <col min="9225" max="9225" width="10.5" style="3" customWidth="1"/>
    <col min="9226" max="9226" width="8.09765625" style="3" customWidth="1"/>
    <col min="9227" max="9230" width="9" style="3"/>
    <col min="9231" max="9231" width="8" style="3" customWidth="1"/>
    <col min="9232" max="9472" width="9" style="3"/>
    <col min="9473" max="9473" width="4.19921875" style="3" customWidth="1"/>
    <col min="9474" max="9474" width="6.19921875" style="3" customWidth="1"/>
    <col min="9475" max="9475" width="10.5" style="3" customWidth="1"/>
    <col min="9476" max="9476" width="52.5" style="3" customWidth="1"/>
    <col min="9477" max="9477" width="4.796875" style="3" customWidth="1"/>
    <col min="9478" max="9478" width="7" style="3" customWidth="1"/>
    <col min="9479" max="9480" width="9.296875" style="3" customWidth="1"/>
    <col min="9481" max="9481" width="10.5" style="3" customWidth="1"/>
    <col min="9482" max="9482" width="8.09765625" style="3" customWidth="1"/>
    <col min="9483" max="9486" width="9" style="3"/>
    <col min="9487" max="9487" width="8" style="3" customWidth="1"/>
    <col min="9488" max="9728" width="9" style="3"/>
    <col min="9729" max="9729" width="4.19921875" style="3" customWidth="1"/>
    <col min="9730" max="9730" width="6.19921875" style="3" customWidth="1"/>
    <col min="9731" max="9731" width="10.5" style="3" customWidth="1"/>
    <col min="9732" max="9732" width="52.5" style="3" customWidth="1"/>
    <col min="9733" max="9733" width="4.796875" style="3" customWidth="1"/>
    <col min="9734" max="9734" width="7" style="3" customWidth="1"/>
    <col min="9735" max="9736" width="9.296875" style="3" customWidth="1"/>
    <col min="9737" max="9737" width="10.5" style="3" customWidth="1"/>
    <col min="9738" max="9738" width="8.09765625" style="3" customWidth="1"/>
    <col min="9739" max="9742" width="9" style="3"/>
    <col min="9743" max="9743" width="8" style="3" customWidth="1"/>
    <col min="9744" max="9984" width="9" style="3"/>
    <col min="9985" max="9985" width="4.19921875" style="3" customWidth="1"/>
    <col min="9986" max="9986" width="6.19921875" style="3" customWidth="1"/>
    <col min="9987" max="9987" width="10.5" style="3" customWidth="1"/>
    <col min="9988" max="9988" width="52.5" style="3" customWidth="1"/>
    <col min="9989" max="9989" width="4.796875" style="3" customWidth="1"/>
    <col min="9990" max="9990" width="7" style="3" customWidth="1"/>
    <col min="9991" max="9992" width="9.296875" style="3" customWidth="1"/>
    <col min="9993" max="9993" width="10.5" style="3" customWidth="1"/>
    <col min="9994" max="9994" width="8.09765625" style="3" customWidth="1"/>
    <col min="9995" max="9998" width="9" style="3"/>
    <col min="9999" max="9999" width="8" style="3" customWidth="1"/>
    <col min="10000" max="10240" width="9" style="3"/>
    <col min="10241" max="10241" width="4.19921875" style="3" customWidth="1"/>
    <col min="10242" max="10242" width="6.19921875" style="3" customWidth="1"/>
    <col min="10243" max="10243" width="10.5" style="3" customWidth="1"/>
    <col min="10244" max="10244" width="52.5" style="3" customWidth="1"/>
    <col min="10245" max="10245" width="4.796875" style="3" customWidth="1"/>
    <col min="10246" max="10246" width="7" style="3" customWidth="1"/>
    <col min="10247" max="10248" width="9.296875" style="3" customWidth="1"/>
    <col min="10249" max="10249" width="10.5" style="3" customWidth="1"/>
    <col min="10250" max="10250" width="8.09765625" style="3" customWidth="1"/>
    <col min="10251" max="10254" width="9" style="3"/>
    <col min="10255" max="10255" width="8" style="3" customWidth="1"/>
    <col min="10256" max="10496" width="9" style="3"/>
    <col min="10497" max="10497" width="4.19921875" style="3" customWidth="1"/>
    <col min="10498" max="10498" width="6.19921875" style="3" customWidth="1"/>
    <col min="10499" max="10499" width="10.5" style="3" customWidth="1"/>
    <col min="10500" max="10500" width="52.5" style="3" customWidth="1"/>
    <col min="10501" max="10501" width="4.796875" style="3" customWidth="1"/>
    <col min="10502" max="10502" width="7" style="3" customWidth="1"/>
    <col min="10503" max="10504" width="9.296875" style="3" customWidth="1"/>
    <col min="10505" max="10505" width="10.5" style="3" customWidth="1"/>
    <col min="10506" max="10506" width="8.09765625" style="3" customWidth="1"/>
    <col min="10507" max="10510" width="9" style="3"/>
    <col min="10511" max="10511" width="8" style="3" customWidth="1"/>
    <col min="10512" max="10752" width="9" style="3"/>
    <col min="10753" max="10753" width="4.19921875" style="3" customWidth="1"/>
    <col min="10754" max="10754" width="6.19921875" style="3" customWidth="1"/>
    <col min="10755" max="10755" width="10.5" style="3" customWidth="1"/>
    <col min="10756" max="10756" width="52.5" style="3" customWidth="1"/>
    <col min="10757" max="10757" width="4.796875" style="3" customWidth="1"/>
    <col min="10758" max="10758" width="7" style="3" customWidth="1"/>
    <col min="10759" max="10760" width="9.296875" style="3" customWidth="1"/>
    <col min="10761" max="10761" width="10.5" style="3" customWidth="1"/>
    <col min="10762" max="10762" width="8.09765625" style="3" customWidth="1"/>
    <col min="10763" max="10766" width="9" style="3"/>
    <col min="10767" max="10767" width="8" style="3" customWidth="1"/>
    <col min="10768" max="11008" width="9" style="3"/>
    <col min="11009" max="11009" width="4.19921875" style="3" customWidth="1"/>
    <col min="11010" max="11010" width="6.19921875" style="3" customWidth="1"/>
    <col min="11011" max="11011" width="10.5" style="3" customWidth="1"/>
    <col min="11012" max="11012" width="52.5" style="3" customWidth="1"/>
    <col min="11013" max="11013" width="4.796875" style="3" customWidth="1"/>
    <col min="11014" max="11014" width="7" style="3" customWidth="1"/>
    <col min="11015" max="11016" width="9.296875" style="3" customWidth="1"/>
    <col min="11017" max="11017" width="10.5" style="3" customWidth="1"/>
    <col min="11018" max="11018" width="8.09765625" style="3" customWidth="1"/>
    <col min="11019" max="11022" width="9" style="3"/>
    <col min="11023" max="11023" width="8" style="3" customWidth="1"/>
    <col min="11024" max="11264" width="9" style="3"/>
    <col min="11265" max="11265" width="4.19921875" style="3" customWidth="1"/>
    <col min="11266" max="11266" width="6.19921875" style="3" customWidth="1"/>
    <col min="11267" max="11267" width="10.5" style="3" customWidth="1"/>
    <col min="11268" max="11268" width="52.5" style="3" customWidth="1"/>
    <col min="11269" max="11269" width="4.796875" style="3" customWidth="1"/>
    <col min="11270" max="11270" width="7" style="3" customWidth="1"/>
    <col min="11271" max="11272" width="9.296875" style="3" customWidth="1"/>
    <col min="11273" max="11273" width="10.5" style="3" customWidth="1"/>
    <col min="11274" max="11274" width="8.09765625" style="3" customWidth="1"/>
    <col min="11275" max="11278" width="9" style="3"/>
    <col min="11279" max="11279" width="8" style="3" customWidth="1"/>
    <col min="11280" max="11520" width="9" style="3"/>
    <col min="11521" max="11521" width="4.19921875" style="3" customWidth="1"/>
    <col min="11522" max="11522" width="6.19921875" style="3" customWidth="1"/>
    <col min="11523" max="11523" width="10.5" style="3" customWidth="1"/>
    <col min="11524" max="11524" width="52.5" style="3" customWidth="1"/>
    <col min="11525" max="11525" width="4.796875" style="3" customWidth="1"/>
    <col min="11526" max="11526" width="7" style="3" customWidth="1"/>
    <col min="11527" max="11528" width="9.296875" style="3" customWidth="1"/>
    <col min="11529" max="11529" width="10.5" style="3" customWidth="1"/>
    <col min="11530" max="11530" width="8.09765625" style="3" customWidth="1"/>
    <col min="11531" max="11534" width="9" style="3"/>
    <col min="11535" max="11535" width="8" style="3" customWidth="1"/>
    <col min="11536" max="11776" width="9" style="3"/>
    <col min="11777" max="11777" width="4.19921875" style="3" customWidth="1"/>
    <col min="11778" max="11778" width="6.19921875" style="3" customWidth="1"/>
    <col min="11779" max="11779" width="10.5" style="3" customWidth="1"/>
    <col min="11780" max="11780" width="52.5" style="3" customWidth="1"/>
    <col min="11781" max="11781" width="4.796875" style="3" customWidth="1"/>
    <col min="11782" max="11782" width="7" style="3" customWidth="1"/>
    <col min="11783" max="11784" width="9.296875" style="3" customWidth="1"/>
    <col min="11785" max="11785" width="10.5" style="3" customWidth="1"/>
    <col min="11786" max="11786" width="8.09765625" style="3" customWidth="1"/>
    <col min="11787" max="11790" width="9" style="3"/>
    <col min="11791" max="11791" width="8" style="3" customWidth="1"/>
    <col min="11792" max="12032" width="9" style="3"/>
    <col min="12033" max="12033" width="4.19921875" style="3" customWidth="1"/>
    <col min="12034" max="12034" width="6.19921875" style="3" customWidth="1"/>
    <col min="12035" max="12035" width="10.5" style="3" customWidth="1"/>
    <col min="12036" max="12036" width="52.5" style="3" customWidth="1"/>
    <col min="12037" max="12037" width="4.796875" style="3" customWidth="1"/>
    <col min="12038" max="12038" width="7" style="3" customWidth="1"/>
    <col min="12039" max="12040" width="9.296875" style="3" customWidth="1"/>
    <col min="12041" max="12041" width="10.5" style="3" customWidth="1"/>
    <col min="12042" max="12042" width="8.09765625" style="3" customWidth="1"/>
    <col min="12043" max="12046" width="9" style="3"/>
    <col min="12047" max="12047" width="8" style="3" customWidth="1"/>
    <col min="12048" max="12288" width="9" style="3"/>
    <col min="12289" max="12289" width="4.19921875" style="3" customWidth="1"/>
    <col min="12290" max="12290" width="6.19921875" style="3" customWidth="1"/>
    <col min="12291" max="12291" width="10.5" style="3" customWidth="1"/>
    <col min="12292" max="12292" width="52.5" style="3" customWidth="1"/>
    <col min="12293" max="12293" width="4.796875" style="3" customWidth="1"/>
    <col min="12294" max="12294" width="7" style="3" customWidth="1"/>
    <col min="12295" max="12296" width="9.296875" style="3" customWidth="1"/>
    <col min="12297" max="12297" width="10.5" style="3" customWidth="1"/>
    <col min="12298" max="12298" width="8.09765625" style="3" customWidth="1"/>
    <col min="12299" max="12302" width="9" style="3"/>
    <col min="12303" max="12303" width="8" style="3" customWidth="1"/>
    <col min="12304" max="12544" width="9" style="3"/>
    <col min="12545" max="12545" width="4.19921875" style="3" customWidth="1"/>
    <col min="12546" max="12546" width="6.19921875" style="3" customWidth="1"/>
    <col min="12547" max="12547" width="10.5" style="3" customWidth="1"/>
    <col min="12548" max="12548" width="52.5" style="3" customWidth="1"/>
    <col min="12549" max="12549" width="4.796875" style="3" customWidth="1"/>
    <col min="12550" max="12550" width="7" style="3" customWidth="1"/>
    <col min="12551" max="12552" width="9.296875" style="3" customWidth="1"/>
    <col min="12553" max="12553" width="10.5" style="3" customWidth="1"/>
    <col min="12554" max="12554" width="8.09765625" style="3" customWidth="1"/>
    <col min="12555" max="12558" width="9" style="3"/>
    <col min="12559" max="12559" width="8" style="3" customWidth="1"/>
    <col min="12560" max="12800" width="9" style="3"/>
    <col min="12801" max="12801" width="4.19921875" style="3" customWidth="1"/>
    <col min="12802" max="12802" width="6.19921875" style="3" customWidth="1"/>
    <col min="12803" max="12803" width="10.5" style="3" customWidth="1"/>
    <col min="12804" max="12804" width="52.5" style="3" customWidth="1"/>
    <col min="12805" max="12805" width="4.796875" style="3" customWidth="1"/>
    <col min="12806" max="12806" width="7" style="3" customWidth="1"/>
    <col min="12807" max="12808" width="9.296875" style="3" customWidth="1"/>
    <col min="12809" max="12809" width="10.5" style="3" customWidth="1"/>
    <col min="12810" max="12810" width="8.09765625" style="3" customWidth="1"/>
    <col min="12811" max="12814" width="9" style="3"/>
    <col min="12815" max="12815" width="8" style="3" customWidth="1"/>
    <col min="12816" max="13056" width="9" style="3"/>
    <col min="13057" max="13057" width="4.19921875" style="3" customWidth="1"/>
    <col min="13058" max="13058" width="6.19921875" style="3" customWidth="1"/>
    <col min="13059" max="13059" width="10.5" style="3" customWidth="1"/>
    <col min="13060" max="13060" width="52.5" style="3" customWidth="1"/>
    <col min="13061" max="13061" width="4.796875" style="3" customWidth="1"/>
    <col min="13062" max="13062" width="7" style="3" customWidth="1"/>
    <col min="13063" max="13064" width="9.296875" style="3" customWidth="1"/>
    <col min="13065" max="13065" width="10.5" style="3" customWidth="1"/>
    <col min="13066" max="13066" width="8.09765625" style="3" customWidth="1"/>
    <col min="13067" max="13070" width="9" style="3"/>
    <col min="13071" max="13071" width="8" style="3" customWidth="1"/>
    <col min="13072" max="13312" width="9" style="3"/>
    <col min="13313" max="13313" width="4.19921875" style="3" customWidth="1"/>
    <col min="13314" max="13314" width="6.19921875" style="3" customWidth="1"/>
    <col min="13315" max="13315" width="10.5" style="3" customWidth="1"/>
    <col min="13316" max="13316" width="52.5" style="3" customWidth="1"/>
    <col min="13317" max="13317" width="4.796875" style="3" customWidth="1"/>
    <col min="13318" max="13318" width="7" style="3" customWidth="1"/>
    <col min="13319" max="13320" width="9.296875" style="3" customWidth="1"/>
    <col min="13321" max="13321" width="10.5" style="3" customWidth="1"/>
    <col min="13322" max="13322" width="8.09765625" style="3" customWidth="1"/>
    <col min="13323" max="13326" width="9" style="3"/>
    <col min="13327" max="13327" width="8" style="3" customWidth="1"/>
    <col min="13328" max="13568" width="9" style="3"/>
    <col min="13569" max="13569" width="4.19921875" style="3" customWidth="1"/>
    <col min="13570" max="13570" width="6.19921875" style="3" customWidth="1"/>
    <col min="13571" max="13571" width="10.5" style="3" customWidth="1"/>
    <col min="13572" max="13572" width="52.5" style="3" customWidth="1"/>
    <col min="13573" max="13573" width="4.796875" style="3" customWidth="1"/>
    <col min="13574" max="13574" width="7" style="3" customWidth="1"/>
    <col min="13575" max="13576" width="9.296875" style="3" customWidth="1"/>
    <col min="13577" max="13577" width="10.5" style="3" customWidth="1"/>
    <col min="13578" max="13578" width="8.09765625" style="3" customWidth="1"/>
    <col min="13579" max="13582" width="9" style="3"/>
    <col min="13583" max="13583" width="8" style="3" customWidth="1"/>
    <col min="13584" max="13824" width="9" style="3"/>
    <col min="13825" max="13825" width="4.19921875" style="3" customWidth="1"/>
    <col min="13826" max="13826" width="6.19921875" style="3" customWidth="1"/>
    <col min="13827" max="13827" width="10.5" style="3" customWidth="1"/>
    <col min="13828" max="13828" width="52.5" style="3" customWidth="1"/>
    <col min="13829" max="13829" width="4.796875" style="3" customWidth="1"/>
    <col min="13830" max="13830" width="7" style="3" customWidth="1"/>
    <col min="13831" max="13832" width="9.296875" style="3" customWidth="1"/>
    <col min="13833" max="13833" width="10.5" style="3" customWidth="1"/>
    <col min="13834" max="13834" width="8.09765625" style="3" customWidth="1"/>
    <col min="13835" max="13838" width="9" style="3"/>
    <col min="13839" max="13839" width="8" style="3" customWidth="1"/>
    <col min="13840" max="14080" width="9" style="3"/>
    <col min="14081" max="14081" width="4.19921875" style="3" customWidth="1"/>
    <col min="14082" max="14082" width="6.19921875" style="3" customWidth="1"/>
    <col min="14083" max="14083" width="10.5" style="3" customWidth="1"/>
    <col min="14084" max="14084" width="52.5" style="3" customWidth="1"/>
    <col min="14085" max="14085" width="4.796875" style="3" customWidth="1"/>
    <col min="14086" max="14086" width="7" style="3" customWidth="1"/>
    <col min="14087" max="14088" width="9.296875" style="3" customWidth="1"/>
    <col min="14089" max="14089" width="10.5" style="3" customWidth="1"/>
    <col min="14090" max="14090" width="8.09765625" style="3" customWidth="1"/>
    <col min="14091" max="14094" width="9" style="3"/>
    <col min="14095" max="14095" width="8" style="3" customWidth="1"/>
    <col min="14096" max="14336" width="9" style="3"/>
    <col min="14337" max="14337" width="4.19921875" style="3" customWidth="1"/>
    <col min="14338" max="14338" width="6.19921875" style="3" customWidth="1"/>
    <col min="14339" max="14339" width="10.5" style="3" customWidth="1"/>
    <col min="14340" max="14340" width="52.5" style="3" customWidth="1"/>
    <col min="14341" max="14341" width="4.796875" style="3" customWidth="1"/>
    <col min="14342" max="14342" width="7" style="3" customWidth="1"/>
    <col min="14343" max="14344" width="9.296875" style="3" customWidth="1"/>
    <col min="14345" max="14345" width="10.5" style="3" customWidth="1"/>
    <col min="14346" max="14346" width="8.09765625" style="3" customWidth="1"/>
    <col min="14347" max="14350" width="9" style="3"/>
    <col min="14351" max="14351" width="8" style="3" customWidth="1"/>
    <col min="14352" max="14592" width="9" style="3"/>
    <col min="14593" max="14593" width="4.19921875" style="3" customWidth="1"/>
    <col min="14594" max="14594" width="6.19921875" style="3" customWidth="1"/>
    <col min="14595" max="14595" width="10.5" style="3" customWidth="1"/>
    <col min="14596" max="14596" width="52.5" style="3" customWidth="1"/>
    <col min="14597" max="14597" width="4.796875" style="3" customWidth="1"/>
    <col min="14598" max="14598" width="7" style="3" customWidth="1"/>
    <col min="14599" max="14600" width="9.296875" style="3" customWidth="1"/>
    <col min="14601" max="14601" width="10.5" style="3" customWidth="1"/>
    <col min="14602" max="14602" width="8.09765625" style="3" customWidth="1"/>
    <col min="14603" max="14606" width="9" style="3"/>
    <col min="14607" max="14607" width="8" style="3" customWidth="1"/>
    <col min="14608" max="14848" width="9" style="3"/>
    <col min="14849" max="14849" width="4.19921875" style="3" customWidth="1"/>
    <col min="14850" max="14850" width="6.19921875" style="3" customWidth="1"/>
    <col min="14851" max="14851" width="10.5" style="3" customWidth="1"/>
    <col min="14852" max="14852" width="52.5" style="3" customWidth="1"/>
    <col min="14853" max="14853" width="4.796875" style="3" customWidth="1"/>
    <col min="14854" max="14854" width="7" style="3" customWidth="1"/>
    <col min="14855" max="14856" width="9.296875" style="3" customWidth="1"/>
    <col min="14857" max="14857" width="10.5" style="3" customWidth="1"/>
    <col min="14858" max="14858" width="8.09765625" style="3" customWidth="1"/>
    <col min="14859" max="14862" width="9" style="3"/>
    <col min="14863" max="14863" width="8" style="3" customWidth="1"/>
    <col min="14864" max="15104" width="9" style="3"/>
    <col min="15105" max="15105" width="4.19921875" style="3" customWidth="1"/>
    <col min="15106" max="15106" width="6.19921875" style="3" customWidth="1"/>
    <col min="15107" max="15107" width="10.5" style="3" customWidth="1"/>
    <col min="15108" max="15108" width="52.5" style="3" customWidth="1"/>
    <col min="15109" max="15109" width="4.796875" style="3" customWidth="1"/>
    <col min="15110" max="15110" width="7" style="3" customWidth="1"/>
    <col min="15111" max="15112" width="9.296875" style="3" customWidth="1"/>
    <col min="15113" max="15113" width="10.5" style="3" customWidth="1"/>
    <col min="15114" max="15114" width="8.09765625" style="3" customWidth="1"/>
    <col min="15115" max="15118" width="9" style="3"/>
    <col min="15119" max="15119" width="8" style="3" customWidth="1"/>
    <col min="15120" max="15360" width="9" style="3"/>
    <col min="15361" max="15361" width="4.19921875" style="3" customWidth="1"/>
    <col min="15362" max="15362" width="6.19921875" style="3" customWidth="1"/>
    <col min="15363" max="15363" width="10.5" style="3" customWidth="1"/>
    <col min="15364" max="15364" width="52.5" style="3" customWidth="1"/>
    <col min="15365" max="15365" width="4.796875" style="3" customWidth="1"/>
    <col min="15366" max="15366" width="7" style="3" customWidth="1"/>
    <col min="15367" max="15368" width="9.296875" style="3" customWidth="1"/>
    <col min="15369" max="15369" width="10.5" style="3" customWidth="1"/>
    <col min="15370" max="15370" width="8.09765625" style="3" customWidth="1"/>
    <col min="15371" max="15374" width="9" style="3"/>
    <col min="15375" max="15375" width="8" style="3" customWidth="1"/>
    <col min="15376" max="15616" width="9" style="3"/>
    <col min="15617" max="15617" width="4.19921875" style="3" customWidth="1"/>
    <col min="15618" max="15618" width="6.19921875" style="3" customWidth="1"/>
    <col min="15619" max="15619" width="10.5" style="3" customWidth="1"/>
    <col min="15620" max="15620" width="52.5" style="3" customWidth="1"/>
    <col min="15621" max="15621" width="4.796875" style="3" customWidth="1"/>
    <col min="15622" max="15622" width="7" style="3" customWidth="1"/>
    <col min="15623" max="15624" width="9.296875" style="3" customWidth="1"/>
    <col min="15625" max="15625" width="10.5" style="3" customWidth="1"/>
    <col min="15626" max="15626" width="8.09765625" style="3" customWidth="1"/>
    <col min="15627" max="15630" width="9" style="3"/>
    <col min="15631" max="15631" width="8" style="3" customWidth="1"/>
    <col min="15632" max="15872" width="9" style="3"/>
    <col min="15873" max="15873" width="4.19921875" style="3" customWidth="1"/>
    <col min="15874" max="15874" width="6.19921875" style="3" customWidth="1"/>
    <col min="15875" max="15875" width="10.5" style="3" customWidth="1"/>
    <col min="15876" max="15876" width="52.5" style="3" customWidth="1"/>
    <col min="15877" max="15877" width="4.796875" style="3" customWidth="1"/>
    <col min="15878" max="15878" width="7" style="3" customWidth="1"/>
    <col min="15879" max="15880" width="9.296875" style="3" customWidth="1"/>
    <col min="15881" max="15881" width="10.5" style="3" customWidth="1"/>
    <col min="15882" max="15882" width="8.09765625" style="3" customWidth="1"/>
    <col min="15883" max="15886" width="9" style="3"/>
    <col min="15887" max="15887" width="8" style="3" customWidth="1"/>
    <col min="15888" max="16128" width="9" style="3"/>
    <col min="16129" max="16129" width="4.19921875" style="3" customWidth="1"/>
    <col min="16130" max="16130" width="6.19921875" style="3" customWidth="1"/>
    <col min="16131" max="16131" width="10.5" style="3" customWidth="1"/>
    <col min="16132" max="16132" width="52.5" style="3" customWidth="1"/>
    <col min="16133" max="16133" width="4.796875" style="3" customWidth="1"/>
    <col min="16134" max="16134" width="7" style="3" customWidth="1"/>
    <col min="16135" max="16136" width="9.296875" style="3" customWidth="1"/>
    <col min="16137" max="16137" width="10.5" style="3" customWidth="1"/>
    <col min="16138" max="16138" width="8.09765625" style="3" customWidth="1"/>
    <col min="16139" max="16142" width="9" style="3"/>
    <col min="16143" max="16143" width="8" style="3" customWidth="1"/>
    <col min="16144" max="16384" width="9" style="3"/>
  </cols>
  <sheetData>
    <row r="1" spans="1:11" ht="70.05" customHeight="1">
      <c r="A1" s="461" t="e" vm="1">
        <v>#VALUE!</v>
      </c>
      <c r="B1" s="462"/>
      <c r="C1" s="462"/>
      <c r="D1" s="462"/>
      <c r="E1" s="462"/>
      <c r="F1" s="462"/>
      <c r="G1" s="462"/>
      <c r="H1" s="462"/>
      <c r="I1" s="462"/>
      <c r="J1" s="463"/>
    </row>
    <row r="2" spans="1:11" ht="15">
      <c r="A2" s="479" t="s">
        <v>111</v>
      </c>
      <c r="B2" s="480"/>
      <c r="C2" s="480"/>
      <c r="D2" s="480"/>
      <c r="E2" s="480"/>
      <c r="F2" s="480"/>
      <c r="G2" s="480"/>
      <c r="H2" s="480"/>
      <c r="I2" s="480"/>
      <c r="J2" s="481"/>
    </row>
    <row r="3" spans="1:11" ht="18">
      <c r="A3" s="283"/>
      <c r="B3" s="284"/>
      <c r="C3" s="284"/>
      <c r="D3" s="284"/>
      <c r="E3" s="284"/>
      <c r="F3" s="284"/>
      <c r="G3" s="284"/>
      <c r="H3" s="284"/>
      <c r="I3" s="284"/>
      <c r="J3" s="285"/>
    </row>
    <row r="4" spans="1:11" ht="15.6">
      <c r="A4" s="286" t="s">
        <v>1276</v>
      </c>
      <c r="B4" s="201"/>
      <c r="C4" s="202"/>
      <c r="D4" s="287"/>
      <c r="E4" s="4"/>
      <c r="F4" s="5"/>
      <c r="G4" s="5"/>
      <c r="H4" s="288"/>
      <c r="I4" s="289" t="s">
        <v>108</v>
      </c>
      <c r="J4" s="290">
        <f>BDI!E34</f>
        <v>0.23380000000000001</v>
      </c>
    </row>
    <row r="5" spans="1:11" ht="15.6">
      <c r="A5" s="469" t="s">
        <v>203</v>
      </c>
      <c r="B5" s="470"/>
      <c r="C5" s="470"/>
      <c r="D5" s="470"/>
      <c r="E5" s="470"/>
      <c r="F5" s="470"/>
      <c r="G5" s="470"/>
      <c r="H5" s="291"/>
      <c r="I5" s="292" t="s">
        <v>109</v>
      </c>
      <c r="J5" s="293" t="s">
        <v>1056</v>
      </c>
    </row>
    <row r="6" spans="1:11" ht="15.6">
      <c r="A6" s="294" t="s">
        <v>1279</v>
      </c>
      <c r="B6" s="203"/>
      <c r="C6" s="202"/>
      <c r="D6" s="287"/>
      <c r="E6" s="4"/>
      <c r="F6" s="6"/>
      <c r="G6" s="7"/>
      <c r="H6" s="289" t="s">
        <v>107</v>
      </c>
      <c r="I6" s="464">
        <f>H101</f>
        <v>986235.41</v>
      </c>
      <c r="J6" s="465"/>
    </row>
    <row r="7" spans="1:11" ht="16.2" thickBot="1">
      <c r="A7" s="295"/>
      <c r="B7" s="203"/>
      <c r="C7" s="202"/>
      <c r="D7" s="287"/>
      <c r="E7" s="4"/>
      <c r="F7" s="6"/>
      <c r="G7" s="7"/>
      <c r="H7" s="289"/>
      <c r="I7" s="22"/>
      <c r="J7" s="296"/>
    </row>
    <row r="8" spans="1:11" ht="21.6" thickBot="1">
      <c r="A8" s="466" t="s">
        <v>2</v>
      </c>
      <c r="B8" s="467"/>
      <c r="C8" s="467"/>
      <c r="D8" s="467"/>
      <c r="E8" s="467"/>
      <c r="F8" s="467"/>
      <c r="G8" s="467"/>
      <c r="H8" s="467"/>
      <c r="I8" s="467"/>
      <c r="J8" s="468"/>
    </row>
    <row r="9" spans="1:11" s="8" customFormat="1" ht="29.4" thickBot="1">
      <c r="A9" s="297" t="s">
        <v>22</v>
      </c>
      <c r="B9" s="232" t="s">
        <v>27</v>
      </c>
      <c r="C9" s="232" t="s">
        <v>40</v>
      </c>
      <c r="D9" s="232" t="s">
        <v>41</v>
      </c>
      <c r="E9" s="232" t="s">
        <v>28</v>
      </c>
      <c r="F9" s="232" t="s">
        <v>42</v>
      </c>
      <c r="G9" s="232" t="s">
        <v>43</v>
      </c>
      <c r="H9" s="232" t="s">
        <v>44</v>
      </c>
      <c r="I9" s="232" t="s">
        <v>45</v>
      </c>
      <c r="J9" s="298" t="s">
        <v>46</v>
      </c>
      <c r="K9" s="9"/>
    </row>
    <row r="10" spans="1:11" s="8" customFormat="1" ht="15" thickBot="1">
      <c r="A10" s="418" t="s">
        <v>47</v>
      </c>
      <c r="B10" s="419" t="s">
        <v>189</v>
      </c>
      <c r="C10" s="419"/>
      <c r="D10" s="419" t="s">
        <v>1057</v>
      </c>
      <c r="E10" s="419"/>
      <c r="F10" s="419">
        <v>1</v>
      </c>
      <c r="G10" s="419" t="s">
        <v>190</v>
      </c>
      <c r="H10" s="419">
        <v>681669.64</v>
      </c>
      <c r="I10" s="420">
        <v>681669.64</v>
      </c>
      <c r="J10" s="433">
        <v>0.69118349745726526</v>
      </c>
      <c r="K10" s="9"/>
    </row>
    <row r="11" spans="1:11" s="8" customFormat="1" ht="13.2">
      <c r="A11" s="348" t="s">
        <v>48</v>
      </c>
      <c r="B11" s="349" t="s">
        <v>189</v>
      </c>
      <c r="C11" s="349"/>
      <c r="D11" s="349" t="s">
        <v>21</v>
      </c>
      <c r="E11" s="350"/>
      <c r="F11" s="351">
        <v>1</v>
      </c>
      <c r="G11" s="351" t="s">
        <v>190</v>
      </c>
      <c r="H11" s="352">
        <v>92275.72</v>
      </c>
      <c r="I11" s="352">
        <v>92275.72</v>
      </c>
      <c r="J11" s="434">
        <v>9.3563584377892084E-2</v>
      </c>
      <c r="K11" s="9"/>
    </row>
    <row r="12" spans="1:11" ht="13.2">
      <c r="A12" s="353" t="s">
        <v>1093</v>
      </c>
      <c r="B12" s="344" t="s">
        <v>204</v>
      </c>
      <c r="C12" s="344" t="s">
        <v>250</v>
      </c>
      <c r="D12" s="344" t="s">
        <v>252</v>
      </c>
      <c r="E12" s="345" t="s">
        <v>6</v>
      </c>
      <c r="F12" s="346">
        <v>6</v>
      </c>
      <c r="G12" s="347">
        <v>188.16</v>
      </c>
      <c r="H12" s="347">
        <v>232.15</v>
      </c>
      <c r="I12" s="347">
        <v>1392.9</v>
      </c>
      <c r="J12" s="354">
        <v>1.4123402849629989E-3</v>
      </c>
    </row>
    <row r="13" spans="1:11" ht="13.2">
      <c r="A13" s="353" t="s">
        <v>1094</v>
      </c>
      <c r="B13" s="344" t="s">
        <v>205</v>
      </c>
      <c r="C13" s="344" t="s">
        <v>250</v>
      </c>
      <c r="D13" s="344" t="s">
        <v>253</v>
      </c>
      <c r="E13" s="345" t="s">
        <v>6</v>
      </c>
      <c r="F13" s="346">
        <v>399.54</v>
      </c>
      <c r="G13" s="347">
        <v>175.81</v>
      </c>
      <c r="H13" s="347">
        <v>216.91</v>
      </c>
      <c r="I13" s="347">
        <v>86664.22</v>
      </c>
      <c r="J13" s="354">
        <v>8.7873766365780759E-2</v>
      </c>
    </row>
    <row r="14" spans="1:11" ht="13.2">
      <c r="A14" s="353" t="s">
        <v>1095</v>
      </c>
      <c r="B14" s="344" t="s">
        <v>206</v>
      </c>
      <c r="C14" s="344" t="s">
        <v>250</v>
      </c>
      <c r="D14" s="344" t="s">
        <v>254</v>
      </c>
      <c r="E14" s="345" t="s">
        <v>6</v>
      </c>
      <c r="F14" s="346">
        <v>6</v>
      </c>
      <c r="G14" s="347">
        <v>569.87</v>
      </c>
      <c r="H14" s="347">
        <v>703.1</v>
      </c>
      <c r="I14" s="347">
        <v>4218.6000000000004</v>
      </c>
      <c r="J14" s="354">
        <v>4.2774777271483285E-3</v>
      </c>
    </row>
    <row r="15" spans="1:11" ht="13.2">
      <c r="A15" s="355" t="s">
        <v>66</v>
      </c>
      <c r="B15" s="340" t="s">
        <v>189</v>
      </c>
      <c r="C15" s="340"/>
      <c r="D15" s="340" t="s">
        <v>255</v>
      </c>
      <c r="E15" s="341"/>
      <c r="F15" s="342">
        <v>1</v>
      </c>
      <c r="G15" s="342" t="s">
        <v>190</v>
      </c>
      <c r="H15" s="343">
        <v>79681.89</v>
      </c>
      <c r="I15" s="343">
        <v>79681.89</v>
      </c>
      <c r="J15" s="356">
        <v>8.0793986093036341E-2</v>
      </c>
    </row>
    <row r="16" spans="1:11" ht="52.8">
      <c r="A16" s="353" t="s">
        <v>1096</v>
      </c>
      <c r="B16" s="344" t="s">
        <v>72</v>
      </c>
      <c r="C16" s="344" t="s">
        <v>49</v>
      </c>
      <c r="D16" s="344" t="s">
        <v>191</v>
      </c>
      <c r="E16" s="345" t="s">
        <v>6</v>
      </c>
      <c r="F16" s="346">
        <v>1197</v>
      </c>
      <c r="G16" s="347">
        <v>0.67</v>
      </c>
      <c r="H16" s="347">
        <v>0.82</v>
      </c>
      <c r="I16" s="347">
        <v>981.54</v>
      </c>
      <c r="J16" s="354">
        <v>9.9523905757956913E-4</v>
      </c>
    </row>
    <row r="17" spans="1:10" ht="26.4">
      <c r="A17" s="353" t="s">
        <v>1097</v>
      </c>
      <c r="B17" s="344" t="s">
        <v>207</v>
      </c>
      <c r="C17" s="344" t="s">
        <v>54</v>
      </c>
      <c r="D17" s="344" t="s">
        <v>162</v>
      </c>
      <c r="E17" s="345" t="s">
        <v>20</v>
      </c>
      <c r="F17" s="346">
        <v>478.8</v>
      </c>
      <c r="G17" s="347">
        <v>126.6</v>
      </c>
      <c r="H17" s="347">
        <v>156.19</v>
      </c>
      <c r="I17" s="347">
        <v>74783.77</v>
      </c>
      <c r="J17" s="354">
        <v>7.5827504510307536E-2</v>
      </c>
    </row>
    <row r="18" spans="1:10" ht="66">
      <c r="A18" s="353" t="s">
        <v>1098</v>
      </c>
      <c r="B18" s="344" t="s">
        <v>163</v>
      </c>
      <c r="C18" s="344" t="s">
        <v>49</v>
      </c>
      <c r="D18" s="344" t="s">
        <v>193</v>
      </c>
      <c r="E18" s="345" t="s">
        <v>20</v>
      </c>
      <c r="F18" s="346">
        <v>478.8</v>
      </c>
      <c r="G18" s="347">
        <v>6.63</v>
      </c>
      <c r="H18" s="347">
        <v>8.18</v>
      </c>
      <c r="I18" s="347">
        <v>3916.58</v>
      </c>
      <c r="J18" s="354">
        <v>3.9712425251492442E-3</v>
      </c>
    </row>
    <row r="19" spans="1:10" ht="13.2">
      <c r="A19" s="355" t="s">
        <v>71</v>
      </c>
      <c r="B19" s="340" t="s">
        <v>189</v>
      </c>
      <c r="C19" s="340"/>
      <c r="D19" s="340" t="s">
        <v>256</v>
      </c>
      <c r="E19" s="341"/>
      <c r="F19" s="342">
        <v>1</v>
      </c>
      <c r="G19" s="342" t="s">
        <v>190</v>
      </c>
      <c r="H19" s="343">
        <v>14781.31</v>
      </c>
      <c r="I19" s="343">
        <v>14781.31</v>
      </c>
      <c r="J19" s="356">
        <v>1.4987608283097441E-2</v>
      </c>
    </row>
    <row r="20" spans="1:10" ht="52.8">
      <c r="A20" s="353" t="s">
        <v>1099</v>
      </c>
      <c r="B20" s="344" t="s">
        <v>208</v>
      </c>
      <c r="C20" s="344" t="s">
        <v>49</v>
      </c>
      <c r="D20" s="344" t="s">
        <v>931</v>
      </c>
      <c r="E20" s="345" t="s">
        <v>39</v>
      </c>
      <c r="F20" s="346">
        <v>159.11000000000001</v>
      </c>
      <c r="G20" s="347">
        <v>75.3</v>
      </c>
      <c r="H20" s="347">
        <v>92.9</v>
      </c>
      <c r="I20" s="347">
        <v>14781.31</v>
      </c>
      <c r="J20" s="354">
        <v>1.4987608283097441E-2</v>
      </c>
    </row>
    <row r="21" spans="1:10" ht="13.2">
      <c r="A21" s="355" t="s">
        <v>1100</v>
      </c>
      <c r="B21" s="340" t="s">
        <v>189</v>
      </c>
      <c r="C21" s="340"/>
      <c r="D21" s="340" t="s">
        <v>258</v>
      </c>
      <c r="E21" s="341"/>
      <c r="F21" s="342">
        <v>1</v>
      </c>
      <c r="G21" s="342" t="s">
        <v>190</v>
      </c>
      <c r="H21" s="343">
        <v>281667.05</v>
      </c>
      <c r="I21" s="343">
        <v>281667.05</v>
      </c>
      <c r="J21" s="356">
        <v>0.28559819201786724</v>
      </c>
    </row>
    <row r="22" spans="1:10" ht="13.2">
      <c r="A22" s="355" t="s">
        <v>1101</v>
      </c>
      <c r="B22" s="340" t="s">
        <v>189</v>
      </c>
      <c r="C22" s="340"/>
      <c r="D22" s="340" t="s">
        <v>259</v>
      </c>
      <c r="E22" s="341"/>
      <c r="F22" s="342">
        <v>1</v>
      </c>
      <c r="G22" s="342" t="s">
        <v>190</v>
      </c>
      <c r="H22" s="343">
        <v>81472</v>
      </c>
      <c r="I22" s="343">
        <v>81472</v>
      </c>
      <c r="J22" s="356">
        <v>8.2609080118102834E-2</v>
      </c>
    </row>
    <row r="23" spans="1:10" ht="52.8">
      <c r="A23" s="353" t="s">
        <v>1102</v>
      </c>
      <c r="B23" s="344" t="s">
        <v>209</v>
      </c>
      <c r="C23" s="344" t="s">
        <v>251</v>
      </c>
      <c r="D23" s="344" t="s">
        <v>260</v>
      </c>
      <c r="E23" s="345" t="s">
        <v>6</v>
      </c>
      <c r="F23" s="346">
        <v>475</v>
      </c>
      <c r="G23" s="347">
        <v>61.9</v>
      </c>
      <c r="H23" s="347">
        <v>76.37</v>
      </c>
      <c r="I23" s="347">
        <v>36275.75</v>
      </c>
      <c r="J23" s="354">
        <v>3.6782039695776085E-2</v>
      </c>
    </row>
    <row r="24" spans="1:10" ht="39.6">
      <c r="A24" s="353" t="s">
        <v>1103</v>
      </c>
      <c r="B24" s="344" t="s">
        <v>210</v>
      </c>
      <c r="C24" s="344" t="s">
        <v>49</v>
      </c>
      <c r="D24" s="344" t="s">
        <v>261</v>
      </c>
      <c r="E24" s="345" t="s">
        <v>20</v>
      </c>
      <c r="F24" s="346">
        <v>28.5</v>
      </c>
      <c r="G24" s="347">
        <v>361.08</v>
      </c>
      <c r="H24" s="347">
        <v>445.5</v>
      </c>
      <c r="I24" s="347">
        <v>12696.75</v>
      </c>
      <c r="J24" s="354">
        <v>1.2873954708237458E-2</v>
      </c>
    </row>
    <row r="25" spans="1:10" ht="39.6">
      <c r="A25" s="353" t="s">
        <v>1104</v>
      </c>
      <c r="B25" s="344" t="s">
        <v>211</v>
      </c>
      <c r="C25" s="344" t="s">
        <v>251</v>
      </c>
      <c r="D25" s="344" t="s">
        <v>262</v>
      </c>
      <c r="E25" s="345" t="s">
        <v>6</v>
      </c>
      <c r="F25" s="346">
        <v>475</v>
      </c>
      <c r="G25" s="347">
        <v>55.46</v>
      </c>
      <c r="H25" s="347">
        <v>68.42</v>
      </c>
      <c r="I25" s="347">
        <v>32499.5</v>
      </c>
      <c r="J25" s="354">
        <v>3.2953085714089295E-2</v>
      </c>
    </row>
    <row r="26" spans="1:10" ht="13.2">
      <c r="A26" s="355" t="s">
        <v>1105</v>
      </c>
      <c r="B26" s="340" t="s">
        <v>189</v>
      </c>
      <c r="C26" s="340"/>
      <c r="D26" s="340" t="s">
        <v>263</v>
      </c>
      <c r="E26" s="341"/>
      <c r="F26" s="342">
        <v>1</v>
      </c>
      <c r="G26" s="342" t="s">
        <v>190</v>
      </c>
      <c r="H26" s="343">
        <v>38865.26</v>
      </c>
      <c r="I26" s="343">
        <v>38865.26</v>
      </c>
      <c r="J26" s="356">
        <v>3.9407690705406735E-2</v>
      </c>
    </row>
    <row r="27" spans="1:10" ht="39.6">
      <c r="A27" s="353" t="s">
        <v>1106</v>
      </c>
      <c r="B27" s="344" t="s">
        <v>212</v>
      </c>
      <c r="C27" s="344" t="s">
        <v>49</v>
      </c>
      <c r="D27" s="344" t="s">
        <v>264</v>
      </c>
      <c r="E27" s="345" t="s">
        <v>39</v>
      </c>
      <c r="F27" s="346">
        <v>48</v>
      </c>
      <c r="G27" s="347">
        <v>79.38</v>
      </c>
      <c r="H27" s="347">
        <v>97.93</v>
      </c>
      <c r="I27" s="347">
        <v>4700.6400000000003</v>
      </c>
      <c r="J27" s="354">
        <v>4.7662454139625748E-3</v>
      </c>
    </row>
    <row r="28" spans="1:10" ht="39.6">
      <c r="A28" s="353" t="s">
        <v>1107</v>
      </c>
      <c r="B28" s="344" t="s">
        <v>210</v>
      </c>
      <c r="C28" s="344" t="s">
        <v>49</v>
      </c>
      <c r="D28" s="344" t="s">
        <v>261</v>
      </c>
      <c r="E28" s="345" t="s">
        <v>20</v>
      </c>
      <c r="F28" s="346">
        <v>41.6</v>
      </c>
      <c r="G28" s="347">
        <v>361.08</v>
      </c>
      <c r="H28" s="347">
        <v>445.5</v>
      </c>
      <c r="I28" s="347">
        <v>18532.8</v>
      </c>
      <c r="J28" s="354">
        <v>1.879145669693608E-2</v>
      </c>
    </row>
    <row r="29" spans="1:10" ht="39.6">
      <c r="A29" s="353" t="s">
        <v>1108</v>
      </c>
      <c r="B29" s="344" t="s">
        <v>74</v>
      </c>
      <c r="C29" s="344" t="s">
        <v>49</v>
      </c>
      <c r="D29" s="344" t="s">
        <v>194</v>
      </c>
      <c r="E29" s="345" t="s">
        <v>20</v>
      </c>
      <c r="F29" s="346">
        <v>62.4</v>
      </c>
      <c r="G29" s="347">
        <v>203.04</v>
      </c>
      <c r="H29" s="347">
        <v>250.51</v>
      </c>
      <c r="I29" s="347">
        <v>15631.82</v>
      </c>
      <c r="J29" s="354">
        <v>1.5849988594508081E-2</v>
      </c>
    </row>
    <row r="30" spans="1:10" ht="13.2">
      <c r="A30" s="355" t="s">
        <v>1109</v>
      </c>
      <c r="B30" s="340" t="s">
        <v>189</v>
      </c>
      <c r="C30" s="340"/>
      <c r="D30" s="340" t="s">
        <v>265</v>
      </c>
      <c r="E30" s="341"/>
      <c r="F30" s="342">
        <v>1</v>
      </c>
      <c r="G30" s="342" t="s">
        <v>190</v>
      </c>
      <c r="H30" s="343">
        <v>161329.79</v>
      </c>
      <c r="I30" s="343">
        <v>161329.79</v>
      </c>
      <c r="J30" s="356">
        <v>0.16358142119435765</v>
      </c>
    </row>
    <row r="31" spans="1:10" ht="39.6">
      <c r="A31" s="353" t="s">
        <v>1110</v>
      </c>
      <c r="B31" s="344" t="s">
        <v>181</v>
      </c>
      <c r="C31" s="344" t="s">
        <v>49</v>
      </c>
      <c r="D31" s="344" t="s">
        <v>202</v>
      </c>
      <c r="E31" s="345" t="s">
        <v>20</v>
      </c>
      <c r="F31" s="346">
        <v>2.97</v>
      </c>
      <c r="G31" s="347">
        <v>92.88</v>
      </c>
      <c r="H31" s="347">
        <v>114.59</v>
      </c>
      <c r="I31" s="347">
        <v>340.33</v>
      </c>
      <c r="J31" s="354">
        <v>3.4507988310823273E-4</v>
      </c>
    </row>
    <row r="32" spans="1:10" ht="39.6">
      <c r="A32" s="353" t="s">
        <v>1111</v>
      </c>
      <c r="B32" s="344" t="s">
        <v>213</v>
      </c>
      <c r="C32" s="344" t="s">
        <v>250</v>
      </c>
      <c r="D32" s="344" t="s">
        <v>266</v>
      </c>
      <c r="E32" s="345" t="s">
        <v>20</v>
      </c>
      <c r="F32" s="346">
        <v>7.1</v>
      </c>
      <c r="G32" s="347">
        <v>1969.23</v>
      </c>
      <c r="H32" s="347">
        <v>2429.63</v>
      </c>
      <c r="I32" s="347">
        <v>17250.37</v>
      </c>
      <c r="J32" s="354">
        <v>1.7491128208426424E-2</v>
      </c>
    </row>
    <row r="33" spans="1:10" ht="39.6">
      <c r="A33" s="353" t="s">
        <v>1112</v>
      </c>
      <c r="B33" s="344" t="s">
        <v>214</v>
      </c>
      <c r="C33" s="344" t="s">
        <v>250</v>
      </c>
      <c r="D33" s="344" t="s">
        <v>267</v>
      </c>
      <c r="E33" s="345" t="s">
        <v>20</v>
      </c>
      <c r="F33" s="346">
        <v>0.74</v>
      </c>
      <c r="G33" s="347">
        <v>3735.42</v>
      </c>
      <c r="H33" s="347">
        <v>4608.76</v>
      </c>
      <c r="I33" s="347">
        <v>3410.48</v>
      </c>
      <c r="J33" s="354">
        <v>3.4580790401756109E-3</v>
      </c>
    </row>
    <row r="34" spans="1:10" ht="52.8">
      <c r="A34" s="353" t="s">
        <v>1113</v>
      </c>
      <c r="B34" s="344" t="s">
        <v>215</v>
      </c>
      <c r="C34" s="344" t="s">
        <v>49</v>
      </c>
      <c r="D34" s="344" t="s">
        <v>268</v>
      </c>
      <c r="E34" s="345" t="s">
        <v>6</v>
      </c>
      <c r="F34" s="346">
        <v>43.14</v>
      </c>
      <c r="G34" s="347">
        <v>158.07</v>
      </c>
      <c r="H34" s="347">
        <v>195.02</v>
      </c>
      <c r="I34" s="347">
        <v>8413.16</v>
      </c>
      <c r="J34" s="354">
        <v>8.5305799352712354E-3</v>
      </c>
    </row>
    <row r="35" spans="1:10" ht="52.8">
      <c r="A35" s="353" t="s">
        <v>1114</v>
      </c>
      <c r="B35" s="344" t="s">
        <v>216</v>
      </c>
      <c r="C35" s="344" t="s">
        <v>49</v>
      </c>
      <c r="D35" s="344" t="s">
        <v>932</v>
      </c>
      <c r="E35" s="345" t="s">
        <v>6</v>
      </c>
      <c r="F35" s="346">
        <v>86.28</v>
      </c>
      <c r="G35" s="347">
        <v>5.73</v>
      </c>
      <c r="H35" s="347">
        <v>7.06</v>
      </c>
      <c r="I35" s="347">
        <v>609.13</v>
      </c>
      <c r="J35" s="354">
        <v>6.1763144359215411E-4</v>
      </c>
    </row>
    <row r="36" spans="1:10" ht="52.8">
      <c r="A36" s="353" t="s">
        <v>1115</v>
      </c>
      <c r="B36" s="344" t="s">
        <v>217</v>
      </c>
      <c r="C36" s="344" t="s">
        <v>49</v>
      </c>
      <c r="D36" s="344" t="s">
        <v>270</v>
      </c>
      <c r="E36" s="345" t="s">
        <v>6</v>
      </c>
      <c r="F36" s="346">
        <v>86.28</v>
      </c>
      <c r="G36" s="347">
        <v>48.33</v>
      </c>
      <c r="H36" s="347">
        <v>59.62</v>
      </c>
      <c r="I36" s="347">
        <v>5144.01</v>
      </c>
      <c r="J36" s="354">
        <v>5.2158033952563109E-3</v>
      </c>
    </row>
    <row r="37" spans="1:10" ht="79.2">
      <c r="A37" s="353" t="s">
        <v>1116</v>
      </c>
      <c r="B37" s="344" t="s">
        <v>218</v>
      </c>
      <c r="C37" s="344" t="s">
        <v>49</v>
      </c>
      <c r="D37" s="344" t="s">
        <v>271</v>
      </c>
      <c r="E37" s="345" t="s">
        <v>6</v>
      </c>
      <c r="F37" s="346">
        <v>358.26</v>
      </c>
      <c r="G37" s="347">
        <v>187.87</v>
      </c>
      <c r="H37" s="347">
        <v>231.79</v>
      </c>
      <c r="I37" s="347">
        <v>83041.08</v>
      </c>
      <c r="J37" s="354">
        <v>8.4200059294159801E-2</v>
      </c>
    </row>
    <row r="38" spans="1:10" ht="39.6">
      <c r="A38" s="353" t="s">
        <v>1117</v>
      </c>
      <c r="B38" s="344" t="s">
        <v>219</v>
      </c>
      <c r="C38" s="344" t="s">
        <v>49</v>
      </c>
      <c r="D38" s="344" t="s">
        <v>272</v>
      </c>
      <c r="E38" s="345" t="s">
        <v>6</v>
      </c>
      <c r="F38" s="346">
        <v>86.28</v>
      </c>
      <c r="G38" s="347">
        <v>14.04</v>
      </c>
      <c r="H38" s="347">
        <v>17.32</v>
      </c>
      <c r="I38" s="347">
        <v>1494.36</v>
      </c>
      <c r="J38" s="354">
        <v>1.5152163315653004E-3</v>
      </c>
    </row>
    <row r="39" spans="1:10" ht="52.8">
      <c r="A39" s="353" t="s">
        <v>1118</v>
      </c>
      <c r="B39" s="344" t="s">
        <v>220</v>
      </c>
      <c r="C39" s="344" t="s">
        <v>49</v>
      </c>
      <c r="D39" s="344" t="s">
        <v>273</v>
      </c>
      <c r="E39" s="345" t="s">
        <v>6</v>
      </c>
      <c r="F39" s="346">
        <v>358.26</v>
      </c>
      <c r="G39" s="347">
        <v>51.5</v>
      </c>
      <c r="H39" s="347">
        <v>63.54</v>
      </c>
      <c r="I39" s="347">
        <v>22763.84</v>
      </c>
      <c r="J39" s="354">
        <v>2.3081548045410374E-2</v>
      </c>
    </row>
    <row r="40" spans="1:10" ht="39.6">
      <c r="A40" s="353" t="s">
        <v>1119</v>
      </c>
      <c r="B40" s="344" t="s">
        <v>221</v>
      </c>
      <c r="C40" s="344" t="s">
        <v>251</v>
      </c>
      <c r="D40" s="344" t="s">
        <v>274</v>
      </c>
      <c r="E40" s="345" t="s">
        <v>6</v>
      </c>
      <c r="F40" s="346">
        <v>698.83</v>
      </c>
      <c r="G40" s="347">
        <v>20</v>
      </c>
      <c r="H40" s="347">
        <v>24.67</v>
      </c>
      <c r="I40" s="347">
        <v>17240.13</v>
      </c>
      <c r="J40" s="354">
        <v>1.7480745291836561E-2</v>
      </c>
    </row>
    <row r="41" spans="1:10" ht="39.6">
      <c r="A41" s="353" t="s">
        <v>1120</v>
      </c>
      <c r="B41" s="344" t="s">
        <v>222</v>
      </c>
      <c r="C41" s="344" t="s">
        <v>251</v>
      </c>
      <c r="D41" s="344" t="s">
        <v>275</v>
      </c>
      <c r="E41" s="345" t="s">
        <v>309</v>
      </c>
      <c r="F41" s="346">
        <v>8</v>
      </c>
      <c r="G41" s="347">
        <v>1.65</v>
      </c>
      <c r="H41" s="347">
        <v>2.0299999999999998</v>
      </c>
      <c r="I41" s="347">
        <v>16.239999999999998</v>
      </c>
      <c r="J41" s="354">
        <v>1.6466656779236917E-5</v>
      </c>
    </row>
    <row r="42" spans="1:10" ht="39.6">
      <c r="A42" s="353" t="s">
        <v>1121</v>
      </c>
      <c r="B42" s="344" t="s">
        <v>223</v>
      </c>
      <c r="C42" s="344" t="s">
        <v>251</v>
      </c>
      <c r="D42" s="344" t="s">
        <v>276</v>
      </c>
      <c r="E42" s="345" t="s">
        <v>310</v>
      </c>
      <c r="F42" s="346">
        <v>114.68</v>
      </c>
      <c r="G42" s="347">
        <v>11.36</v>
      </c>
      <c r="H42" s="347">
        <v>14.01</v>
      </c>
      <c r="I42" s="347">
        <v>1606.66</v>
      </c>
      <c r="J42" s="354">
        <v>1.6290836687764029E-3</v>
      </c>
    </row>
    <row r="43" spans="1:10" ht="13.2">
      <c r="A43" s="355" t="s">
        <v>1122</v>
      </c>
      <c r="B43" s="340" t="s">
        <v>189</v>
      </c>
      <c r="C43" s="340"/>
      <c r="D43" s="340" t="s">
        <v>277</v>
      </c>
      <c r="E43" s="341"/>
      <c r="F43" s="342">
        <v>1</v>
      </c>
      <c r="G43" s="342" t="s">
        <v>190</v>
      </c>
      <c r="H43" s="343">
        <v>66955.520000000004</v>
      </c>
      <c r="I43" s="343">
        <v>66955.520000000004</v>
      </c>
      <c r="J43" s="356">
        <v>6.7889997987397352E-2</v>
      </c>
    </row>
    <row r="44" spans="1:10" ht="39.6">
      <c r="A44" s="353" t="s">
        <v>1123</v>
      </c>
      <c r="B44" s="344" t="s">
        <v>224</v>
      </c>
      <c r="C44" s="344" t="s">
        <v>49</v>
      </c>
      <c r="D44" s="344" t="s">
        <v>278</v>
      </c>
      <c r="E44" s="345" t="s">
        <v>6</v>
      </c>
      <c r="F44" s="346">
        <v>395</v>
      </c>
      <c r="G44" s="347">
        <v>109.97</v>
      </c>
      <c r="H44" s="347">
        <v>135.68</v>
      </c>
      <c r="I44" s="347">
        <v>53593.599999999999</v>
      </c>
      <c r="J44" s="354">
        <v>5.4341589702198989E-2</v>
      </c>
    </row>
    <row r="45" spans="1:10" ht="26.4">
      <c r="A45" s="353" t="s">
        <v>1124</v>
      </c>
      <c r="B45" s="344" t="s">
        <v>225</v>
      </c>
      <c r="C45" s="344" t="s">
        <v>49</v>
      </c>
      <c r="D45" s="344" t="s">
        <v>632</v>
      </c>
      <c r="E45" s="345" t="s">
        <v>6</v>
      </c>
      <c r="F45" s="346">
        <v>53</v>
      </c>
      <c r="G45" s="347">
        <v>98.63</v>
      </c>
      <c r="H45" s="347">
        <v>121.68</v>
      </c>
      <c r="I45" s="347">
        <v>6449.04</v>
      </c>
      <c r="J45" s="354">
        <v>6.539047305145939E-3</v>
      </c>
    </row>
    <row r="46" spans="1:10" ht="39.6">
      <c r="A46" s="353" t="s">
        <v>1125</v>
      </c>
      <c r="B46" s="344" t="s">
        <v>933</v>
      </c>
      <c r="C46" s="344" t="s">
        <v>49</v>
      </c>
      <c r="D46" s="344" t="s">
        <v>934</v>
      </c>
      <c r="E46" s="345" t="s">
        <v>6</v>
      </c>
      <c r="F46" s="346">
        <v>33.9</v>
      </c>
      <c r="G46" s="347">
        <v>165.28</v>
      </c>
      <c r="H46" s="347">
        <v>203.92</v>
      </c>
      <c r="I46" s="347">
        <v>6912.88</v>
      </c>
      <c r="J46" s="354">
        <v>7.0093609800524195E-3</v>
      </c>
    </row>
    <row r="47" spans="1:10" ht="13.2">
      <c r="A47" s="355" t="s">
        <v>1126</v>
      </c>
      <c r="B47" s="340" t="s">
        <v>189</v>
      </c>
      <c r="C47" s="340"/>
      <c r="D47" s="340" t="s">
        <v>280</v>
      </c>
      <c r="E47" s="341"/>
      <c r="F47" s="342">
        <v>1</v>
      </c>
      <c r="G47" s="342" t="s">
        <v>190</v>
      </c>
      <c r="H47" s="343">
        <v>91550.24</v>
      </c>
      <c r="I47" s="343">
        <v>91550.24</v>
      </c>
      <c r="J47" s="356">
        <v>9.2827979072461E-2</v>
      </c>
    </row>
    <row r="48" spans="1:10" ht="52.8">
      <c r="A48" s="353" t="s">
        <v>1127</v>
      </c>
      <c r="B48" s="344" t="s">
        <v>226</v>
      </c>
      <c r="C48" s="344" t="s">
        <v>49</v>
      </c>
      <c r="D48" s="344" t="s">
        <v>281</v>
      </c>
      <c r="E48" s="345" t="s">
        <v>33</v>
      </c>
      <c r="F48" s="346">
        <v>1</v>
      </c>
      <c r="G48" s="347">
        <v>869.42</v>
      </c>
      <c r="H48" s="347">
        <v>1072.69</v>
      </c>
      <c r="I48" s="347">
        <v>1072.69</v>
      </c>
      <c r="J48" s="354">
        <v>1.0876612106231311E-3</v>
      </c>
    </row>
    <row r="49" spans="1:10" ht="26.4">
      <c r="A49" s="353" t="s">
        <v>1128</v>
      </c>
      <c r="B49" s="344" t="s">
        <v>227</v>
      </c>
      <c r="C49" s="344" t="s">
        <v>251</v>
      </c>
      <c r="D49" s="344" t="s">
        <v>282</v>
      </c>
      <c r="E49" s="345" t="s">
        <v>309</v>
      </c>
      <c r="F49" s="346">
        <v>4</v>
      </c>
      <c r="G49" s="347">
        <v>73.42</v>
      </c>
      <c r="H49" s="347">
        <v>90.58</v>
      </c>
      <c r="I49" s="347">
        <v>362.32</v>
      </c>
      <c r="J49" s="354">
        <v>3.6737679090228571E-4</v>
      </c>
    </row>
    <row r="50" spans="1:10" ht="13.2">
      <c r="A50" s="353" t="s">
        <v>1129</v>
      </c>
      <c r="B50" s="344" t="s">
        <v>228</v>
      </c>
      <c r="C50" s="344" t="s">
        <v>250</v>
      </c>
      <c r="D50" s="344" t="s">
        <v>283</v>
      </c>
      <c r="E50" s="345" t="s">
        <v>309</v>
      </c>
      <c r="F50" s="346">
        <v>1</v>
      </c>
      <c r="G50" s="347">
        <v>301.60000000000002</v>
      </c>
      <c r="H50" s="347">
        <v>372.11</v>
      </c>
      <c r="I50" s="347">
        <v>372.11</v>
      </c>
      <c r="J50" s="354">
        <v>3.7730342697794638E-4</v>
      </c>
    </row>
    <row r="51" spans="1:10" ht="13.2">
      <c r="A51" s="353" t="s">
        <v>1130</v>
      </c>
      <c r="B51" s="344" t="s">
        <v>229</v>
      </c>
      <c r="C51" s="344" t="s">
        <v>250</v>
      </c>
      <c r="D51" s="344" t="s">
        <v>284</v>
      </c>
      <c r="E51" s="345" t="s">
        <v>309</v>
      </c>
      <c r="F51" s="346">
        <v>27</v>
      </c>
      <c r="G51" s="347">
        <v>26.44</v>
      </c>
      <c r="H51" s="347">
        <v>32.619999999999997</v>
      </c>
      <c r="I51" s="347">
        <v>880.74</v>
      </c>
      <c r="J51" s="354">
        <v>8.9303222239809862E-4</v>
      </c>
    </row>
    <row r="52" spans="1:10" ht="26.4">
      <c r="A52" s="353" t="s">
        <v>1131</v>
      </c>
      <c r="B52" s="344" t="s">
        <v>230</v>
      </c>
      <c r="C52" s="344" t="s">
        <v>251</v>
      </c>
      <c r="D52" s="344" t="s">
        <v>285</v>
      </c>
      <c r="E52" s="345" t="s">
        <v>309</v>
      </c>
      <c r="F52" s="346">
        <v>12</v>
      </c>
      <c r="G52" s="347">
        <v>125.9</v>
      </c>
      <c r="H52" s="347">
        <v>155.33000000000001</v>
      </c>
      <c r="I52" s="347">
        <v>1863.96</v>
      </c>
      <c r="J52" s="354">
        <v>1.8899747272306923E-3</v>
      </c>
    </row>
    <row r="53" spans="1:10" ht="26.4">
      <c r="A53" s="353" t="s">
        <v>1132</v>
      </c>
      <c r="B53" s="344" t="s">
        <v>231</v>
      </c>
      <c r="C53" s="344" t="s">
        <v>49</v>
      </c>
      <c r="D53" s="344" t="s">
        <v>286</v>
      </c>
      <c r="E53" s="345" t="s">
        <v>33</v>
      </c>
      <c r="F53" s="346">
        <v>6</v>
      </c>
      <c r="G53" s="347">
        <v>80.52</v>
      </c>
      <c r="H53" s="347">
        <v>99.34</v>
      </c>
      <c r="I53" s="347">
        <v>596.04</v>
      </c>
      <c r="J53" s="354">
        <v>6.0435875041233821E-4</v>
      </c>
    </row>
    <row r="54" spans="1:10" ht="26.4">
      <c r="A54" s="353" t="s">
        <v>1133</v>
      </c>
      <c r="B54" s="344" t="s">
        <v>232</v>
      </c>
      <c r="C54" s="344" t="s">
        <v>49</v>
      </c>
      <c r="D54" s="344" t="s">
        <v>287</v>
      </c>
      <c r="E54" s="345" t="s">
        <v>39</v>
      </c>
      <c r="F54" s="346">
        <v>25</v>
      </c>
      <c r="G54" s="347">
        <v>54.9</v>
      </c>
      <c r="H54" s="347">
        <v>67.73</v>
      </c>
      <c r="I54" s="347">
        <v>1693.25</v>
      </c>
      <c r="J54" s="354">
        <v>1.7168821792760411E-3</v>
      </c>
    </row>
    <row r="55" spans="1:10" ht="39.6">
      <c r="A55" s="353" t="s">
        <v>1134</v>
      </c>
      <c r="B55" s="344" t="s">
        <v>233</v>
      </c>
      <c r="C55" s="344" t="s">
        <v>49</v>
      </c>
      <c r="D55" s="344" t="s">
        <v>288</v>
      </c>
      <c r="E55" s="345" t="s">
        <v>39</v>
      </c>
      <c r="F55" s="346">
        <v>300</v>
      </c>
      <c r="G55" s="347">
        <v>14.03</v>
      </c>
      <c r="H55" s="347">
        <v>17.309999999999999</v>
      </c>
      <c r="I55" s="347">
        <v>5193</v>
      </c>
      <c r="J55" s="354">
        <v>5.2654771339025437E-3</v>
      </c>
    </row>
    <row r="56" spans="1:10" ht="13.2">
      <c r="A56" s="353" t="s">
        <v>1135</v>
      </c>
      <c r="B56" s="344" t="s">
        <v>234</v>
      </c>
      <c r="C56" s="344" t="s">
        <v>250</v>
      </c>
      <c r="D56" s="344" t="s">
        <v>289</v>
      </c>
      <c r="E56" s="345" t="s">
        <v>310</v>
      </c>
      <c r="F56" s="346">
        <v>81</v>
      </c>
      <c r="G56" s="347">
        <v>19.45</v>
      </c>
      <c r="H56" s="347">
        <v>23.99</v>
      </c>
      <c r="I56" s="347">
        <v>1943.19</v>
      </c>
      <c r="J56" s="354">
        <v>1.9703105164313658E-3</v>
      </c>
    </row>
    <row r="57" spans="1:10" ht="39.6">
      <c r="A57" s="353" t="s">
        <v>1136</v>
      </c>
      <c r="B57" s="344" t="s">
        <v>235</v>
      </c>
      <c r="C57" s="344" t="s">
        <v>251</v>
      </c>
      <c r="D57" s="344" t="s">
        <v>290</v>
      </c>
      <c r="E57" s="345" t="s">
        <v>309</v>
      </c>
      <c r="F57" s="346">
        <v>15</v>
      </c>
      <c r="G57" s="347">
        <v>9.7100000000000009</v>
      </c>
      <c r="H57" s="347">
        <v>11.98</v>
      </c>
      <c r="I57" s="347">
        <v>179.7</v>
      </c>
      <c r="J57" s="354">
        <v>1.8220801867172869E-4</v>
      </c>
    </row>
    <row r="58" spans="1:10" ht="39.6">
      <c r="A58" s="353" t="s">
        <v>1137</v>
      </c>
      <c r="B58" s="344" t="s">
        <v>236</v>
      </c>
      <c r="C58" s="344" t="s">
        <v>49</v>
      </c>
      <c r="D58" s="344" t="s">
        <v>291</v>
      </c>
      <c r="E58" s="345" t="s">
        <v>39</v>
      </c>
      <c r="F58" s="346">
        <v>1400</v>
      </c>
      <c r="G58" s="347">
        <v>10.45</v>
      </c>
      <c r="H58" s="347">
        <v>12.89</v>
      </c>
      <c r="I58" s="347">
        <v>18046</v>
      </c>
      <c r="J58" s="354">
        <v>1.8297862576238264E-2</v>
      </c>
    </row>
    <row r="59" spans="1:10" ht="39.6">
      <c r="A59" s="353" t="s">
        <v>1138</v>
      </c>
      <c r="B59" s="344" t="s">
        <v>237</v>
      </c>
      <c r="C59" s="344" t="s">
        <v>49</v>
      </c>
      <c r="D59" s="344" t="s">
        <v>292</v>
      </c>
      <c r="E59" s="345" t="s">
        <v>39</v>
      </c>
      <c r="F59" s="346">
        <v>400</v>
      </c>
      <c r="G59" s="347">
        <v>7.46</v>
      </c>
      <c r="H59" s="347">
        <v>9.1999999999999993</v>
      </c>
      <c r="I59" s="347">
        <v>3680</v>
      </c>
      <c r="J59" s="354">
        <v>3.731360649482257E-3</v>
      </c>
    </row>
    <row r="60" spans="1:10" ht="39.6">
      <c r="A60" s="353" t="s">
        <v>1139</v>
      </c>
      <c r="B60" s="344" t="s">
        <v>238</v>
      </c>
      <c r="C60" s="344" t="s">
        <v>49</v>
      </c>
      <c r="D60" s="344" t="s">
        <v>293</v>
      </c>
      <c r="E60" s="345" t="s">
        <v>33</v>
      </c>
      <c r="F60" s="346">
        <v>24</v>
      </c>
      <c r="G60" s="347">
        <v>780.02</v>
      </c>
      <c r="H60" s="347">
        <v>962.38</v>
      </c>
      <c r="I60" s="347">
        <v>23097.119999999999</v>
      </c>
      <c r="J60" s="354">
        <v>2.3419479533796094E-2</v>
      </c>
    </row>
    <row r="61" spans="1:10" ht="39.6">
      <c r="A61" s="353" t="s">
        <v>1140</v>
      </c>
      <c r="B61" s="344" t="s">
        <v>239</v>
      </c>
      <c r="C61" s="344" t="s">
        <v>49</v>
      </c>
      <c r="D61" s="344" t="s">
        <v>935</v>
      </c>
      <c r="E61" s="345" t="s">
        <v>33</v>
      </c>
      <c r="F61" s="346">
        <v>10</v>
      </c>
      <c r="G61" s="347">
        <v>2251.31</v>
      </c>
      <c r="H61" s="347">
        <v>2777.66</v>
      </c>
      <c r="I61" s="347">
        <v>27776.6</v>
      </c>
      <c r="J61" s="354">
        <v>2.8164269624024147E-2</v>
      </c>
    </row>
    <row r="62" spans="1:10" ht="39.6">
      <c r="A62" s="353" t="s">
        <v>1141</v>
      </c>
      <c r="B62" s="344" t="s">
        <v>239</v>
      </c>
      <c r="C62" s="344" t="s">
        <v>49</v>
      </c>
      <c r="D62" s="344" t="s">
        <v>935</v>
      </c>
      <c r="E62" s="345" t="s">
        <v>33</v>
      </c>
      <c r="F62" s="346">
        <v>1</v>
      </c>
      <c r="G62" s="347">
        <v>2251.31</v>
      </c>
      <c r="H62" s="347">
        <v>2777.66</v>
      </c>
      <c r="I62" s="347">
        <v>2777.66</v>
      </c>
      <c r="J62" s="354">
        <v>2.8164269624024146E-3</v>
      </c>
    </row>
    <row r="63" spans="1:10" ht="39.6">
      <c r="A63" s="353" t="s">
        <v>1142</v>
      </c>
      <c r="B63" s="344" t="s">
        <v>240</v>
      </c>
      <c r="C63" s="344" t="s">
        <v>250</v>
      </c>
      <c r="D63" s="344" t="s">
        <v>296</v>
      </c>
      <c r="E63" s="345" t="s">
        <v>309</v>
      </c>
      <c r="F63" s="346">
        <v>11</v>
      </c>
      <c r="G63" s="347">
        <v>21.9</v>
      </c>
      <c r="H63" s="347">
        <v>27.02</v>
      </c>
      <c r="I63" s="347">
        <v>297.22000000000003</v>
      </c>
      <c r="J63" s="354">
        <v>3.0136820984758597E-4</v>
      </c>
    </row>
    <row r="64" spans="1:10" ht="39.6">
      <c r="A64" s="353" t="s">
        <v>1143</v>
      </c>
      <c r="B64" s="344" t="s">
        <v>241</v>
      </c>
      <c r="C64" s="344" t="s">
        <v>250</v>
      </c>
      <c r="D64" s="344" t="s">
        <v>297</v>
      </c>
      <c r="E64" s="345" t="s">
        <v>309</v>
      </c>
      <c r="F64" s="346">
        <v>11</v>
      </c>
      <c r="G64" s="347">
        <v>126.64</v>
      </c>
      <c r="H64" s="347">
        <v>156.24</v>
      </c>
      <c r="I64" s="347">
        <v>1718.64</v>
      </c>
      <c r="J64" s="354">
        <v>1.7426265398440724E-3</v>
      </c>
    </row>
    <row r="65" spans="1:17" ht="13.2">
      <c r="A65" s="355" t="s">
        <v>1144</v>
      </c>
      <c r="B65" s="340" t="s">
        <v>189</v>
      </c>
      <c r="C65" s="340"/>
      <c r="D65" s="340" t="s">
        <v>298</v>
      </c>
      <c r="E65" s="341"/>
      <c r="F65" s="342">
        <v>1</v>
      </c>
      <c r="G65" s="342" t="s">
        <v>190</v>
      </c>
      <c r="H65" s="343">
        <v>24152.3</v>
      </c>
      <c r="I65" s="343">
        <v>24152.3</v>
      </c>
      <c r="J65" s="356">
        <v>2.4489386362633238E-2</v>
      </c>
    </row>
    <row r="66" spans="1:17" ht="39.6">
      <c r="A66" s="353" t="s">
        <v>1145</v>
      </c>
      <c r="B66" s="344" t="s">
        <v>242</v>
      </c>
      <c r="C66" s="344" t="s">
        <v>49</v>
      </c>
      <c r="D66" s="344" t="s">
        <v>299</v>
      </c>
      <c r="E66" s="345" t="s">
        <v>6</v>
      </c>
      <c r="F66" s="346">
        <v>66</v>
      </c>
      <c r="G66" s="347">
        <v>19.170000000000002</v>
      </c>
      <c r="H66" s="347">
        <v>23.65</v>
      </c>
      <c r="I66" s="347">
        <v>1560.9</v>
      </c>
      <c r="J66" s="354">
        <v>1.5826850102654496E-3</v>
      </c>
    </row>
    <row r="67" spans="1:17" ht="26.4">
      <c r="A67" s="353" t="s">
        <v>1146</v>
      </c>
      <c r="B67" s="344" t="s">
        <v>243</v>
      </c>
      <c r="C67" s="344" t="s">
        <v>251</v>
      </c>
      <c r="D67" s="344" t="s">
        <v>300</v>
      </c>
      <c r="E67" s="345" t="s">
        <v>309</v>
      </c>
      <c r="F67" s="346">
        <v>1</v>
      </c>
      <c r="G67" s="347">
        <v>1760</v>
      </c>
      <c r="H67" s="347">
        <v>2171.48</v>
      </c>
      <c r="I67" s="347">
        <v>2171.48</v>
      </c>
      <c r="J67" s="354">
        <v>2.2017866910700357E-3</v>
      </c>
    </row>
    <row r="68" spans="1:17" ht="26.4">
      <c r="A68" s="353" t="s">
        <v>1147</v>
      </c>
      <c r="B68" s="344" t="s">
        <v>244</v>
      </c>
      <c r="C68" s="344" t="s">
        <v>251</v>
      </c>
      <c r="D68" s="344" t="s">
        <v>301</v>
      </c>
      <c r="E68" s="345" t="s">
        <v>309</v>
      </c>
      <c r="F68" s="346">
        <v>2</v>
      </c>
      <c r="G68" s="347">
        <v>8275.2199999999993</v>
      </c>
      <c r="H68" s="347">
        <v>10209.959999999999</v>
      </c>
      <c r="I68" s="347">
        <v>20419.919999999998</v>
      </c>
      <c r="J68" s="354">
        <v>2.0704914661297754E-2</v>
      </c>
    </row>
    <row r="69" spans="1:17" ht="13.2">
      <c r="A69" s="355" t="s">
        <v>1148</v>
      </c>
      <c r="B69" s="340" t="s">
        <v>189</v>
      </c>
      <c r="C69" s="340"/>
      <c r="D69" s="340" t="s">
        <v>302</v>
      </c>
      <c r="E69" s="341"/>
      <c r="F69" s="342">
        <v>1</v>
      </c>
      <c r="G69" s="342" t="s">
        <v>190</v>
      </c>
      <c r="H69" s="343">
        <v>25888.080000000002</v>
      </c>
      <c r="I69" s="343">
        <v>25888.080000000002</v>
      </c>
      <c r="J69" s="356">
        <v>2.6249392120284952E-2</v>
      </c>
    </row>
    <row r="70" spans="1:17" ht="13.2">
      <c r="A70" s="353" t="s">
        <v>1149</v>
      </c>
      <c r="B70" s="344" t="s">
        <v>245</v>
      </c>
      <c r="C70" s="344" t="s">
        <v>251</v>
      </c>
      <c r="D70" s="344" t="s">
        <v>303</v>
      </c>
      <c r="E70" s="345" t="s">
        <v>311</v>
      </c>
      <c r="F70" s="346">
        <v>1</v>
      </c>
      <c r="G70" s="347">
        <v>2610.06</v>
      </c>
      <c r="H70" s="347">
        <v>3220.29</v>
      </c>
      <c r="I70" s="347">
        <v>3220.29</v>
      </c>
      <c r="J70" s="354">
        <v>3.2652346157394613E-3</v>
      </c>
    </row>
    <row r="71" spans="1:17" ht="26.4">
      <c r="A71" s="353" t="s">
        <v>1150</v>
      </c>
      <c r="B71" s="344" t="s">
        <v>246</v>
      </c>
      <c r="C71" s="344" t="s">
        <v>49</v>
      </c>
      <c r="D71" s="344" t="s">
        <v>304</v>
      </c>
      <c r="E71" s="345" t="s">
        <v>33</v>
      </c>
      <c r="F71" s="346">
        <v>1</v>
      </c>
      <c r="G71" s="347">
        <v>2420.5</v>
      </c>
      <c r="H71" s="347">
        <v>2986.41</v>
      </c>
      <c r="I71" s="347">
        <v>2986.41</v>
      </c>
      <c r="J71" s="354">
        <v>3.0280904231576923E-3</v>
      </c>
    </row>
    <row r="72" spans="1:17" ht="26.4">
      <c r="A72" s="353" t="s">
        <v>1151</v>
      </c>
      <c r="B72" s="344" t="s">
        <v>247</v>
      </c>
      <c r="C72" s="344" t="s">
        <v>49</v>
      </c>
      <c r="D72" s="344" t="s">
        <v>305</v>
      </c>
      <c r="E72" s="345" t="s">
        <v>33</v>
      </c>
      <c r="F72" s="346">
        <v>4</v>
      </c>
      <c r="G72" s="347">
        <v>233.5</v>
      </c>
      <c r="H72" s="347">
        <v>288.08999999999997</v>
      </c>
      <c r="I72" s="347">
        <v>1152.3599999999999</v>
      </c>
      <c r="J72" s="354">
        <v>1.1684431407710254E-3</v>
      </c>
    </row>
    <row r="73" spans="1:17" ht="26.4">
      <c r="A73" s="353" t="s">
        <v>1152</v>
      </c>
      <c r="B73" s="344" t="s">
        <v>248</v>
      </c>
      <c r="C73" s="344" t="s">
        <v>54</v>
      </c>
      <c r="D73" s="344" t="s">
        <v>306</v>
      </c>
      <c r="E73" s="345" t="s">
        <v>309</v>
      </c>
      <c r="F73" s="346">
        <v>4</v>
      </c>
      <c r="G73" s="347">
        <v>2000</v>
      </c>
      <c r="H73" s="347">
        <v>2467.6</v>
      </c>
      <c r="I73" s="347">
        <v>9870.4</v>
      </c>
      <c r="J73" s="354">
        <v>1.000815819419828E-2</v>
      </c>
    </row>
    <row r="74" spans="1:17" ht="39.6">
      <c r="A74" s="353" t="s">
        <v>1153</v>
      </c>
      <c r="B74" s="344" t="s">
        <v>249</v>
      </c>
      <c r="C74" s="344" t="s">
        <v>251</v>
      </c>
      <c r="D74" s="344" t="s">
        <v>307</v>
      </c>
      <c r="E74" s="345" t="s">
        <v>310</v>
      </c>
      <c r="F74" s="346">
        <v>33.770000000000003</v>
      </c>
      <c r="G74" s="347">
        <v>207.82</v>
      </c>
      <c r="H74" s="347">
        <v>256.39999999999998</v>
      </c>
      <c r="I74" s="347">
        <v>8658.6200000000008</v>
      </c>
      <c r="J74" s="354">
        <v>8.7794657464184949E-3</v>
      </c>
    </row>
    <row r="75" spans="1:17" ht="14.4">
      <c r="A75" s="355" t="s">
        <v>1154</v>
      </c>
      <c r="B75" s="340" t="s">
        <v>189</v>
      </c>
      <c r="C75" s="340"/>
      <c r="D75" s="340" t="s">
        <v>308</v>
      </c>
      <c r="E75" s="341"/>
      <c r="F75" s="342">
        <v>1</v>
      </c>
      <c r="G75" s="342" t="s">
        <v>190</v>
      </c>
      <c r="H75" s="343">
        <v>4717.53</v>
      </c>
      <c r="I75" s="343">
        <v>4717.53</v>
      </c>
      <c r="J75" s="356">
        <v>4.7833711425956608E-3</v>
      </c>
      <c r="L75" s="23"/>
      <c r="M75" s="23"/>
      <c r="N75" s="23"/>
      <c r="O75" s="23"/>
      <c r="P75" s="23"/>
      <c r="Q75" s="23"/>
    </row>
    <row r="76" spans="1:17" ht="27" thickBot="1">
      <c r="A76" s="353" t="s">
        <v>1155</v>
      </c>
      <c r="B76" s="344" t="s">
        <v>75</v>
      </c>
      <c r="C76" s="344" t="s">
        <v>49</v>
      </c>
      <c r="D76" s="344" t="s">
        <v>76</v>
      </c>
      <c r="E76" s="345" t="s">
        <v>6</v>
      </c>
      <c r="F76" s="346">
        <v>989</v>
      </c>
      <c r="G76" s="347">
        <v>3.87</v>
      </c>
      <c r="H76" s="347">
        <v>4.7699999999999996</v>
      </c>
      <c r="I76" s="347">
        <v>4717.53</v>
      </c>
      <c r="J76" s="354">
        <v>4.7833711425956608E-3</v>
      </c>
      <c r="L76" s="23"/>
      <c r="M76" s="23"/>
      <c r="N76" s="23"/>
      <c r="O76" s="23"/>
      <c r="P76" s="23"/>
      <c r="Q76" s="23"/>
    </row>
    <row r="77" spans="1:17" ht="14.4">
      <c r="A77" s="418" t="s">
        <v>50</v>
      </c>
      <c r="B77" s="419" t="s">
        <v>189</v>
      </c>
      <c r="C77" s="419"/>
      <c r="D77" s="419" t="s">
        <v>1092</v>
      </c>
      <c r="E77" s="419"/>
      <c r="F77" s="419">
        <v>1</v>
      </c>
      <c r="G77" s="419" t="s">
        <v>190</v>
      </c>
      <c r="H77" s="419">
        <v>304565.77</v>
      </c>
      <c r="I77" s="420">
        <v>304565.77</v>
      </c>
      <c r="J77" s="433">
        <v>0.30881650254273468</v>
      </c>
      <c r="L77" s="23"/>
      <c r="M77" s="23"/>
      <c r="N77" s="23"/>
      <c r="O77" s="23"/>
      <c r="P77" s="23"/>
      <c r="Q77" s="23"/>
    </row>
    <row r="78" spans="1:17" ht="14.4">
      <c r="A78" s="421" t="s">
        <v>51</v>
      </c>
      <c r="B78" s="422" t="s">
        <v>189</v>
      </c>
      <c r="C78" s="422"/>
      <c r="D78" s="422" t="s">
        <v>21</v>
      </c>
      <c r="E78" s="423"/>
      <c r="F78" s="424">
        <v>1</v>
      </c>
      <c r="G78" s="424" t="s">
        <v>190</v>
      </c>
      <c r="H78" s="425">
        <v>3959.61</v>
      </c>
      <c r="I78" s="425">
        <v>3959.61</v>
      </c>
      <c r="J78" s="426">
        <v>4.0148730818740323E-3</v>
      </c>
      <c r="L78" s="23"/>
      <c r="M78" s="23"/>
      <c r="N78" s="23"/>
      <c r="O78" s="23"/>
      <c r="P78" s="23"/>
      <c r="Q78" s="23"/>
    </row>
    <row r="79" spans="1:17" ht="39.6">
      <c r="A79" s="427" t="s">
        <v>1156</v>
      </c>
      <c r="B79" s="428" t="s">
        <v>1058</v>
      </c>
      <c r="C79" s="428" t="s">
        <v>49</v>
      </c>
      <c r="D79" s="428" t="s">
        <v>1059</v>
      </c>
      <c r="E79" s="429" t="s">
        <v>6</v>
      </c>
      <c r="F79" s="430">
        <v>4.5</v>
      </c>
      <c r="G79" s="431">
        <v>468.64</v>
      </c>
      <c r="H79" s="431">
        <v>578.20000000000005</v>
      </c>
      <c r="I79" s="431">
        <v>2601.9</v>
      </c>
      <c r="J79" s="432">
        <v>2.6382139331217079E-3</v>
      </c>
      <c r="L79" s="23"/>
      <c r="M79" s="23"/>
      <c r="N79" s="23"/>
      <c r="O79" s="23"/>
      <c r="P79" s="23"/>
      <c r="Q79" s="23"/>
    </row>
    <row r="80" spans="1:17" ht="52.8">
      <c r="A80" s="427" t="s">
        <v>1157</v>
      </c>
      <c r="B80" s="428" t="s">
        <v>72</v>
      </c>
      <c r="C80" s="428" t="s">
        <v>49</v>
      </c>
      <c r="D80" s="428" t="s">
        <v>191</v>
      </c>
      <c r="E80" s="429" t="s">
        <v>6</v>
      </c>
      <c r="F80" s="430">
        <v>1507.17</v>
      </c>
      <c r="G80" s="431">
        <v>0.67</v>
      </c>
      <c r="H80" s="431">
        <v>0.82</v>
      </c>
      <c r="I80" s="431">
        <v>1235.8699999999999</v>
      </c>
      <c r="J80" s="432">
        <v>1.2531186646401187E-3</v>
      </c>
      <c r="L80" s="23"/>
      <c r="M80" s="23"/>
      <c r="N80" s="23"/>
      <c r="O80" s="23"/>
      <c r="P80" s="23"/>
      <c r="Q80" s="23"/>
    </row>
    <row r="81" spans="1:17" ht="14.4">
      <c r="A81" s="427" t="s">
        <v>1158</v>
      </c>
      <c r="B81" s="428" t="s">
        <v>1060</v>
      </c>
      <c r="C81" s="428" t="s">
        <v>49</v>
      </c>
      <c r="D81" s="428" t="s">
        <v>1061</v>
      </c>
      <c r="E81" s="429" t="s">
        <v>39</v>
      </c>
      <c r="F81" s="430">
        <v>229.89</v>
      </c>
      <c r="G81" s="431">
        <v>0.43</v>
      </c>
      <c r="H81" s="431">
        <v>0.53</v>
      </c>
      <c r="I81" s="431">
        <v>121.84</v>
      </c>
      <c r="J81" s="432">
        <v>1.2354048411220602E-4</v>
      </c>
      <c r="L81" s="23"/>
      <c r="M81" s="23"/>
      <c r="N81" s="23"/>
      <c r="O81" s="23"/>
      <c r="P81" s="23"/>
      <c r="Q81" s="23"/>
    </row>
    <row r="82" spans="1:17" ht="14.4">
      <c r="A82" s="421" t="s">
        <v>52</v>
      </c>
      <c r="B82" s="422" t="s">
        <v>189</v>
      </c>
      <c r="C82" s="422"/>
      <c r="D82" s="422" t="s">
        <v>1062</v>
      </c>
      <c r="E82" s="423"/>
      <c r="F82" s="424">
        <v>1</v>
      </c>
      <c r="G82" s="424" t="s">
        <v>190</v>
      </c>
      <c r="H82" s="425">
        <v>37714.46</v>
      </c>
      <c r="I82" s="425">
        <v>37714.46</v>
      </c>
      <c r="J82" s="426">
        <v>3.8240829337084947E-2</v>
      </c>
      <c r="L82" s="23"/>
      <c r="M82" s="23"/>
      <c r="N82" s="23"/>
      <c r="O82" s="23"/>
      <c r="P82" s="23"/>
      <c r="Q82" s="23"/>
    </row>
    <row r="83" spans="1:17" ht="79.2">
      <c r="A83" s="427" t="s">
        <v>1159</v>
      </c>
      <c r="B83" s="428" t="s">
        <v>73</v>
      </c>
      <c r="C83" s="428" t="s">
        <v>49</v>
      </c>
      <c r="D83" s="428" t="s">
        <v>192</v>
      </c>
      <c r="E83" s="429" t="s">
        <v>20</v>
      </c>
      <c r="F83" s="430">
        <v>20.399999999999999</v>
      </c>
      <c r="G83" s="431">
        <v>8.3800000000000008</v>
      </c>
      <c r="H83" s="431">
        <v>10.33</v>
      </c>
      <c r="I83" s="431">
        <v>210.73</v>
      </c>
      <c r="J83" s="432">
        <v>2.1367109501777066E-4</v>
      </c>
      <c r="L83" s="23"/>
      <c r="M83" s="23"/>
      <c r="N83" s="23"/>
      <c r="O83" s="23"/>
      <c r="P83" s="23"/>
      <c r="Q83" s="23"/>
    </row>
    <row r="84" spans="1:17" ht="79.2">
      <c r="A84" s="427" t="s">
        <v>1160</v>
      </c>
      <c r="B84" s="428" t="s">
        <v>1063</v>
      </c>
      <c r="C84" s="428" t="s">
        <v>49</v>
      </c>
      <c r="D84" s="428" t="s">
        <v>1161</v>
      </c>
      <c r="E84" s="429" t="s">
        <v>20</v>
      </c>
      <c r="F84" s="430">
        <v>15.25</v>
      </c>
      <c r="G84" s="431">
        <v>18.23</v>
      </c>
      <c r="H84" s="431">
        <v>22.49</v>
      </c>
      <c r="I84" s="431">
        <v>342.97</v>
      </c>
      <c r="J84" s="432">
        <v>3.4775672879155695E-4</v>
      </c>
      <c r="L84" s="23"/>
      <c r="M84" s="23"/>
      <c r="N84" s="23"/>
      <c r="O84" s="23"/>
      <c r="P84" s="23"/>
      <c r="Q84" s="23"/>
    </row>
    <row r="85" spans="1:17" ht="14.4">
      <c r="A85" s="427" t="s">
        <v>1162</v>
      </c>
      <c r="B85" s="428" t="s">
        <v>1065</v>
      </c>
      <c r="C85" s="428" t="s">
        <v>54</v>
      </c>
      <c r="D85" s="428" t="s">
        <v>162</v>
      </c>
      <c r="E85" s="429" t="s">
        <v>20</v>
      </c>
      <c r="F85" s="430">
        <v>226.08</v>
      </c>
      <c r="G85" s="431">
        <v>126.6</v>
      </c>
      <c r="H85" s="431">
        <v>156.19</v>
      </c>
      <c r="I85" s="431">
        <v>35311.43</v>
      </c>
      <c r="J85" s="432">
        <v>3.5804260972540011E-2</v>
      </c>
      <c r="L85" s="23"/>
      <c r="M85" s="23"/>
      <c r="N85" s="23"/>
      <c r="O85" s="23"/>
      <c r="P85" s="23"/>
      <c r="Q85" s="23"/>
    </row>
    <row r="86" spans="1:17" ht="66">
      <c r="A86" s="427" t="s">
        <v>1163</v>
      </c>
      <c r="B86" s="428" t="s">
        <v>163</v>
      </c>
      <c r="C86" s="428" t="s">
        <v>49</v>
      </c>
      <c r="D86" s="428" t="s">
        <v>193</v>
      </c>
      <c r="E86" s="429" t="s">
        <v>20</v>
      </c>
      <c r="F86" s="430">
        <v>226.08</v>
      </c>
      <c r="G86" s="431">
        <v>6.63</v>
      </c>
      <c r="H86" s="431">
        <v>8.18</v>
      </c>
      <c r="I86" s="431">
        <v>1849.33</v>
      </c>
      <c r="J86" s="432">
        <v>1.8751405407356038E-3</v>
      </c>
      <c r="L86" s="23"/>
      <c r="M86" s="23"/>
      <c r="N86" s="23"/>
      <c r="O86" s="23"/>
      <c r="P86" s="23"/>
      <c r="Q86" s="23"/>
    </row>
    <row r="87" spans="1:17" ht="14.4">
      <c r="A87" s="421" t="s">
        <v>53</v>
      </c>
      <c r="B87" s="422" t="s">
        <v>189</v>
      </c>
      <c r="C87" s="422"/>
      <c r="D87" s="422" t="s">
        <v>1067</v>
      </c>
      <c r="E87" s="423"/>
      <c r="F87" s="424">
        <v>1</v>
      </c>
      <c r="G87" s="424" t="s">
        <v>190</v>
      </c>
      <c r="H87" s="425">
        <v>58163</v>
      </c>
      <c r="I87" s="425">
        <v>58163</v>
      </c>
      <c r="J87" s="426">
        <v>5.897476343908601E-2</v>
      </c>
      <c r="L87" s="23"/>
      <c r="M87" s="23"/>
      <c r="N87" s="23"/>
      <c r="O87" s="23"/>
      <c r="P87" s="23"/>
      <c r="Q87" s="23"/>
    </row>
    <row r="88" spans="1:17" ht="39.6">
      <c r="A88" s="427" t="s">
        <v>1164</v>
      </c>
      <c r="B88" s="428" t="s">
        <v>74</v>
      </c>
      <c r="C88" s="428" t="s">
        <v>49</v>
      </c>
      <c r="D88" s="428" t="s">
        <v>194</v>
      </c>
      <c r="E88" s="429" t="s">
        <v>20</v>
      </c>
      <c r="F88" s="430">
        <v>1.04</v>
      </c>
      <c r="G88" s="431">
        <v>203.04</v>
      </c>
      <c r="H88" s="431">
        <v>250.51</v>
      </c>
      <c r="I88" s="431">
        <v>260.52999999999997</v>
      </c>
      <c r="J88" s="432">
        <v>2.6416613858956856E-4</v>
      </c>
      <c r="L88" s="23"/>
      <c r="M88" s="23"/>
      <c r="N88" s="23"/>
      <c r="O88" s="23"/>
      <c r="P88" s="23"/>
      <c r="Q88" s="23"/>
    </row>
    <row r="89" spans="1:17" ht="52.8">
      <c r="A89" s="427" t="s">
        <v>1165</v>
      </c>
      <c r="B89" s="428" t="s">
        <v>1068</v>
      </c>
      <c r="C89" s="428" t="s">
        <v>49</v>
      </c>
      <c r="D89" s="428" t="s">
        <v>1166</v>
      </c>
      <c r="E89" s="429" t="s">
        <v>39</v>
      </c>
      <c r="F89" s="430">
        <v>459.78</v>
      </c>
      <c r="G89" s="431">
        <v>69.2</v>
      </c>
      <c r="H89" s="431">
        <v>85.37</v>
      </c>
      <c r="I89" s="431">
        <v>39251.410000000003</v>
      </c>
      <c r="J89" s="432">
        <v>3.9799230084427817E-2</v>
      </c>
      <c r="L89" s="23"/>
      <c r="M89" s="23"/>
      <c r="N89" s="23"/>
      <c r="O89" s="23"/>
      <c r="P89" s="23"/>
      <c r="Q89" s="23"/>
    </row>
    <row r="90" spans="1:17" ht="66">
      <c r="A90" s="427" t="s">
        <v>1167</v>
      </c>
      <c r="B90" s="428" t="s">
        <v>1070</v>
      </c>
      <c r="C90" s="428" t="s">
        <v>49</v>
      </c>
      <c r="D90" s="428" t="s">
        <v>1071</v>
      </c>
      <c r="E90" s="429" t="s">
        <v>39</v>
      </c>
      <c r="F90" s="430">
        <v>8</v>
      </c>
      <c r="G90" s="431">
        <v>469.8</v>
      </c>
      <c r="H90" s="431">
        <v>579.63</v>
      </c>
      <c r="I90" s="431">
        <v>4637.04</v>
      </c>
      <c r="J90" s="432">
        <v>4.7017577679552185E-3</v>
      </c>
      <c r="L90" s="23"/>
      <c r="M90" s="23"/>
      <c r="N90" s="23"/>
      <c r="O90" s="23"/>
      <c r="P90" s="23"/>
      <c r="Q90" s="23"/>
    </row>
    <row r="91" spans="1:17" ht="66">
      <c r="A91" s="427" t="s">
        <v>1168</v>
      </c>
      <c r="B91" s="428" t="s">
        <v>1072</v>
      </c>
      <c r="C91" s="428" t="s">
        <v>49</v>
      </c>
      <c r="D91" s="428" t="s">
        <v>1073</v>
      </c>
      <c r="E91" s="429" t="s">
        <v>39</v>
      </c>
      <c r="F91" s="430">
        <v>16</v>
      </c>
      <c r="G91" s="431">
        <v>94.41</v>
      </c>
      <c r="H91" s="431">
        <v>116.48</v>
      </c>
      <c r="I91" s="431">
        <v>1863.68</v>
      </c>
      <c r="J91" s="432">
        <v>1.8896908193551882E-3</v>
      </c>
      <c r="L91" s="23"/>
      <c r="M91" s="23"/>
      <c r="N91" s="23"/>
      <c r="O91" s="23"/>
      <c r="P91" s="23"/>
      <c r="Q91" s="23"/>
    </row>
    <row r="92" spans="1:17" ht="26.4">
      <c r="A92" s="427" t="s">
        <v>1169</v>
      </c>
      <c r="B92" s="428" t="s">
        <v>1074</v>
      </c>
      <c r="C92" s="428" t="s">
        <v>54</v>
      </c>
      <c r="D92" s="428" t="s">
        <v>1075</v>
      </c>
      <c r="E92" s="429" t="s">
        <v>1076</v>
      </c>
      <c r="F92" s="430">
        <v>2</v>
      </c>
      <c r="G92" s="431">
        <v>3094.16</v>
      </c>
      <c r="H92" s="431">
        <v>3817.57</v>
      </c>
      <c r="I92" s="431">
        <v>7635.14</v>
      </c>
      <c r="J92" s="432">
        <v>7.7417013449152068E-3</v>
      </c>
      <c r="L92" s="23"/>
      <c r="M92" s="23"/>
      <c r="N92" s="23"/>
      <c r="O92" s="23"/>
      <c r="P92" s="23"/>
      <c r="Q92" s="23"/>
    </row>
    <row r="93" spans="1:17" ht="39.6">
      <c r="A93" s="427" t="s">
        <v>1170</v>
      </c>
      <c r="B93" s="428" t="s">
        <v>1077</v>
      </c>
      <c r="C93" s="428" t="s">
        <v>49</v>
      </c>
      <c r="D93" s="428" t="s">
        <v>1171</v>
      </c>
      <c r="E93" s="429" t="s">
        <v>33</v>
      </c>
      <c r="F93" s="430">
        <v>4</v>
      </c>
      <c r="G93" s="431">
        <v>914.9</v>
      </c>
      <c r="H93" s="431">
        <v>1128.8</v>
      </c>
      <c r="I93" s="431">
        <v>4515.2</v>
      </c>
      <c r="J93" s="432">
        <v>4.5782172838430123E-3</v>
      </c>
      <c r="L93" s="23"/>
      <c r="M93" s="23"/>
      <c r="N93" s="23"/>
      <c r="O93" s="23"/>
      <c r="P93" s="23"/>
      <c r="Q93" s="23"/>
    </row>
    <row r="94" spans="1:17" ht="14.4">
      <c r="A94" s="421" t="s">
        <v>1066</v>
      </c>
      <c r="B94" s="422" t="s">
        <v>189</v>
      </c>
      <c r="C94" s="422"/>
      <c r="D94" s="422" t="s">
        <v>1079</v>
      </c>
      <c r="E94" s="423"/>
      <c r="F94" s="424">
        <v>1</v>
      </c>
      <c r="G94" s="424" t="s">
        <v>190</v>
      </c>
      <c r="H94" s="425">
        <v>191485.94</v>
      </c>
      <c r="I94" s="425">
        <v>191485.94</v>
      </c>
      <c r="J94" s="426">
        <v>0.1941584514796523</v>
      </c>
      <c r="L94" s="23"/>
      <c r="M94" s="23"/>
      <c r="N94" s="23"/>
      <c r="O94" s="23"/>
      <c r="P94" s="23"/>
      <c r="Q94" s="23"/>
    </row>
    <row r="95" spans="1:17" ht="39.6">
      <c r="A95" s="427" t="s">
        <v>1172</v>
      </c>
      <c r="B95" s="428" t="s">
        <v>1080</v>
      </c>
      <c r="C95" s="428" t="s">
        <v>49</v>
      </c>
      <c r="D95" s="428" t="s">
        <v>1081</v>
      </c>
      <c r="E95" s="429" t="s">
        <v>6</v>
      </c>
      <c r="F95" s="430">
        <v>1507.17</v>
      </c>
      <c r="G95" s="431">
        <v>102.98</v>
      </c>
      <c r="H95" s="431">
        <v>127.05</v>
      </c>
      <c r="I95" s="431">
        <v>191485.94</v>
      </c>
      <c r="J95" s="432">
        <v>0.1941584514796523</v>
      </c>
      <c r="L95" s="23"/>
      <c r="M95" s="23"/>
      <c r="N95" s="23"/>
      <c r="O95" s="23"/>
      <c r="P95" s="23"/>
      <c r="Q95" s="23"/>
    </row>
    <row r="96" spans="1:17" ht="14.4">
      <c r="A96" s="421" t="s">
        <v>1173</v>
      </c>
      <c r="B96" s="422" t="s">
        <v>189</v>
      </c>
      <c r="C96" s="422"/>
      <c r="D96" s="422" t="s">
        <v>1082</v>
      </c>
      <c r="E96" s="423"/>
      <c r="F96" s="424">
        <v>1</v>
      </c>
      <c r="G96" s="424" t="s">
        <v>190</v>
      </c>
      <c r="H96" s="425">
        <v>6053.56</v>
      </c>
      <c r="I96" s="425">
        <v>6053.56</v>
      </c>
      <c r="J96" s="426">
        <v>6.138047710130384E-3</v>
      </c>
      <c r="L96" s="23"/>
      <c r="M96" s="23"/>
      <c r="N96" s="23"/>
      <c r="O96" s="23"/>
      <c r="P96" s="23"/>
      <c r="Q96" s="23"/>
    </row>
    <row r="97" spans="1:17" ht="26.4">
      <c r="A97" s="427" t="s">
        <v>1174</v>
      </c>
      <c r="B97" s="428" t="s">
        <v>1083</v>
      </c>
      <c r="C97" s="428" t="s">
        <v>54</v>
      </c>
      <c r="D97" s="428" t="s">
        <v>1084</v>
      </c>
      <c r="E97" s="429" t="s">
        <v>1085</v>
      </c>
      <c r="F97" s="430">
        <v>4</v>
      </c>
      <c r="G97" s="431">
        <v>596.80999999999995</v>
      </c>
      <c r="H97" s="431">
        <v>736.34</v>
      </c>
      <c r="I97" s="431">
        <v>2945.36</v>
      </c>
      <c r="J97" s="432">
        <v>2.9864675006953971E-3</v>
      </c>
      <c r="L97" s="23"/>
      <c r="M97" s="23"/>
      <c r="N97" s="23"/>
      <c r="O97" s="23"/>
      <c r="P97" s="23"/>
      <c r="Q97" s="23"/>
    </row>
    <row r="98" spans="1:17" ht="14.4">
      <c r="A98" s="427" t="s">
        <v>1175</v>
      </c>
      <c r="B98" s="428" t="s">
        <v>1086</v>
      </c>
      <c r="C98" s="428" t="s">
        <v>54</v>
      </c>
      <c r="D98" s="428" t="s">
        <v>1087</v>
      </c>
      <c r="E98" s="429" t="s">
        <v>1085</v>
      </c>
      <c r="F98" s="430">
        <v>4</v>
      </c>
      <c r="G98" s="431">
        <v>629.80999999999995</v>
      </c>
      <c r="H98" s="431">
        <v>777.05</v>
      </c>
      <c r="I98" s="431">
        <v>3108.2</v>
      </c>
      <c r="J98" s="432">
        <v>3.1515802094349869E-3</v>
      </c>
      <c r="L98" s="23"/>
      <c r="M98" s="23"/>
      <c r="N98" s="23"/>
      <c r="O98" s="23"/>
      <c r="P98" s="23"/>
      <c r="Q98" s="23"/>
    </row>
    <row r="99" spans="1:17" ht="14.4">
      <c r="A99" s="421" t="s">
        <v>1176</v>
      </c>
      <c r="B99" s="422" t="s">
        <v>189</v>
      </c>
      <c r="C99" s="422"/>
      <c r="D99" s="422" t="s">
        <v>1088</v>
      </c>
      <c r="E99" s="423"/>
      <c r="F99" s="424">
        <v>1</v>
      </c>
      <c r="G99" s="424" t="s">
        <v>190</v>
      </c>
      <c r="H99" s="425">
        <v>7189.2</v>
      </c>
      <c r="I99" s="425">
        <v>7189.2</v>
      </c>
      <c r="J99" s="426">
        <v>7.2895374949070221E-3</v>
      </c>
      <c r="L99" s="23"/>
      <c r="M99" s="23"/>
      <c r="N99" s="23"/>
      <c r="O99" s="23"/>
      <c r="P99" s="23"/>
      <c r="Q99" s="23"/>
    </row>
    <row r="100" spans="1:17" ht="26.4">
      <c r="A100" s="427" t="s">
        <v>1177</v>
      </c>
      <c r="B100" s="428" t="s">
        <v>75</v>
      </c>
      <c r="C100" s="428" t="s">
        <v>49</v>
      </c>
      <c r="D100" s="428" t="s">
        <v>76</v>
      </c>
      <c r="E100" s="429" t="s">
        <v>6</v>
      </c>
      <c r="F100" s="430">
        <v>1507.17</v>
      </c>
      <c r="G100" s="431">
        <v>3.87</v>
      </c>
      <c r="H100" s="431">
        <v>4.7699999999999996</v>
      </c>
      <c r="I100" s="431">
        <v>7189.2</v>
      </c>
      <c r="J100" s="432">
        <v>7.2895374949070221E-3</v>
      </c>
      <c r="L100" s="23"/>
      <c r="M100" s="23"/>
      <c r="N100" s="23"/>
      <c r="O100" s="23"/>
      <c r="P100" s="23"/>
      <c r="Q100" s="23"/>
    </row>
    <row r="101" spans="1:17" ht="21" customHeight="1" thickBot="1">
      <c r="A101" s="357"/>
      <c r="B101" s="358"/>
      <c r="C101" s="358"/>
      <c r="D101" s="478" t="s">
        <v>24</v>
      </c>
      <c r="E101" s="478"/>
      <c r="F101" s="478"/>
      <c r="G101" s="478"/>
      <c r="H101" s="477">
        <f>SUM(I10,I77)</f>
        <v>986235.41</v>
      </c>
      <c r="I101" s="477"/>
      <c r="J101" s="359">
        <f>SUM(J10,J77)</f>
        <v>1</v>
      </c>
      <c r="K101" s="10"/>
      <c r="L101" s="23"/>
      <c r="M101" s="23"/>
      <c r="N101" s="23"/>
      <c r="O101" s="23"/>
      <c r="P101" s="23"/>
      <c r="Q101" s="23"/>
    </row>
    <row r="102" spans="1:17" ht="21" customHeight="1" thickBot="1">
      <c r="A102" s="474" t="s">
        <v>1277</v>
      </c>
      <c r="B102" s="475"/>
      <c r="C102" s="475"/>
      <c r="D102" s="475"/>
      <c r="E102" s="475"/>
      <c r="F102" s="475"/>
      <c r="G102" s="475"/>
      <c r="H102" s="475"/>
      <c r="I102" s="475"/>
      <c r="J102" s="476"/>
      <c r="L102" s="23"/>
      <c r="M102" s="23"/>
      <c r="N102" s="23"/>
      <c r="O102" s="23"/>
      <c r="P102" s="23"/>
      <c r="Q102" s="23"/>
    </row>
    <row r="103" spans="1:17" ht="21" customHeight="1" thickBot="1">
      <c r="A103" s="471" t="s">
        <v>1278</v>
      </c>
      <c r="B103" s="472"/>
      <c r="C103" s="472"/>
      <c r="D103" s="472"/>
      <c r="E103" s="472"/>
      <c r="F103" s="472"/>
      <c r="G103" s="472"/>
      <c r="H103" s="472"/>
      <c r="I103" s="472"/>
      <c r="J103" s="473"/>
      <c r="L103" s="23"/>
      <c r="M103" s="23"/>
      <c r="N103" s="23"/>
      <c r="O103" s="23"/>
      <c r="P103" s="23"/>
      <c r="Q103" s="23"/>
    </row>
    <row r="104" spans="1:17" ht="14.4">
      <c r="A104" s="11"/>
      <c r="B104" s="11"/>
      <c r="C104" s="11"/>
      <c r="D104" s="24"/>
      <c r="E104" s="12"/>
      <c r="F104" s="13"/>
      <c r="G104" s="13"/>
      <c r="H104" s="14"/>
      <c r="I104" s="13"/>
      <c r="J104" s="15"/>
      <c r="L104" s="23"/>
      <c r="M104" s="23"/>
      <c r="N104" s="23"/>
      <c r="O104" s="23"/>
      <c r="P104" s="23"/>
      <c r="Q104" s="23"/>
    </row>
    <row r="105" spans="1:17" ht="14.4">
      <c r="L105" s="23"/>
      <c r="M105" s="23"/>
      <c r="N105" s="23"/>
      <c r="O105" s="23"/>
      <c r="P105" s="23"/>
      <c r="Q105" s="23"/>
    </row>
    <row r="106" spans="1:17" ht="14.4">
      <c r="L106" s="23"/>
      <c r="M106" s="23"/>
      <c r="N106" s="23"/>
      <c r="O106" s="23"/>
      <c r="P106" s="23"/>
      <c r="Q106" s="23"/>
    </row>
    <row r="107" spans="1:17" ht="14.4">
      <c r="F107" s="26"/>
      <c r="G107" s="26"/>
      <c r="H107" s="18"/>
      <c r="I107" s="26"/>
    </row>
  </sheetData>
  <mergeCells count="9">
    <mergeCell ref="A1:J1"/>
    <mergeCell ref="I6:J6"/>
    <mergeCell ref="A8:J8"/>
    <mergeCell ref="A5:G5"/>
    <mergeCell ref="A103:J103"/>
    <mergeCell ref="A102:J102"/>
    <mergeCell ref="H101:I101"/>
    <mergeCell ref="D101:G101"/>
    <mergeCell ref="A2:J2"/>
  </mergeCells>
  <phoneticPr fontId="13" type="noConversion"/>
  <printOptions horizontalCentered="1"/>
  <pageMargins left="0.25" right="0.25" top="0.75" bottom="0.75" header="0.3" footer="0.3"/>
  <pageSetup paperSize="9" scale="65" fitToHeight="0" orientation="portrait" r:id="rId1"/>
  <ignoredErrors>
    <ignoredError sqref="A10:J10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45"/>
  <sheetViews>
    <sheetView view="pageBreakPreview" topLeftCell="A14" zoomScale="90" zoomScaleNormal="90" zoomScaleSheetLayoutView="90" workbookViewId="0">
      <selection activeCell="C7" sqref="C7"/>
    </sheetView>
  </sheetViews>
  <sheetFormatPr defaultRowHeight="14.4"/>
  <cols>
    <col min="1" max="1" width="7.796875" style="21" bestFit="1" customWidth="1"/>
    <col min="2" max="2" width="33.09765625" style="21" customWidth="1"/>
    <col min="3" max="3" width="7.796875" style="21" bestFit="1" customWidth="1"/>
    <col min="4" max="4" width="16" style="21" bestFit="1" customWidth="1"/>
    <col min="5" max="5" width="8.59765625" style="21" customWidth="1"/>
    <col min="6" max="6" width="18.59765625" style="21" customWidth="1"/>
    <col min="7" max="7" width="7.19921875" style="21" bestFit="1" customWidth="1"/>
    <col min="8" max="8" width="18.59765625" style="21" customWidth="1"/>
    <col min="9" max="9" width="7" style="21" bestFit="1" customWidth="1"/>
    <col min="10" max="10" width="18.59765625" style="21" customWidth="1"/>
    <col min="11" max="11" width="8.59765625" style="21" customWidth="1"/>
    <col min="12" max="12" width="18.59765625" style="21" customWidth="1"/>
    <col min="13" max="13" width="8.59765625" style="21" customWidth="1"/>
    <col min="14" max="14" width="18.59765625" style="21" customWidth="1"/>
    <col min="15" max="15" width="9.19921875" style="21" customWidth="1"/>
    <col min="16" max="16" width="16.09765625" style="21" customWidth="1"/>
    <col min="17" max="255" width="9" style="21"/>
    <col min="256" max="256" width="2.09765625" style="21" customWidth="1"/>
    <col min="257" max="257" width="7.796875" style="21" bestFit="1" customWidth="1"/>
    <col min="258" max="258" width="40" style="21" customWidth="1"/>
    <col min="259" max="259" width="9.19921875" style="21" bestFit="1" customWidth="1"/>
    <col min="260" max="260" width="14.19921875" style="21" customWidth="1"/>
    <col min="261" max="261" width="7.69921875" style="21" bestFit="1" customWidth="1"/>
    <col min="262" max="262" width="21" style="21" customWidth="1"/>
    <col min="263" max="263" width="8" style="21" bestFit="1" customWidth="1"/>
    <col min="264" max="264" width="24.296875" style="21" customWidth="1"/>
    <col min="265" max="511" width="9" style="21"/>
    <col min="512" max="512" width="2.09765625" style="21" customWidth="1"/>
    <col min="513" max="513" width="7.796875" style="21" bestFit="1" customWidth="1"/>
    <col min="514" max="514" width="40" style="21" customWidth="1"/>
    <col min="515" max="515" width="9.19921875" style="21" bestFit="1" customWidth="1"/>
    <col min="516" max="516" width="14.19921875" style="21" customWidth="1"/>
    <col min="517" max="517" width="7.69921875" style="21" bestFit="1" customWidth="1"/>
    <col min="518" max="518" width="21" style="21" customWidth="1"/>
    <col min="519" max="519" width="8" style="21" bestFit="1" customWidth="1"/>
    <col min="520" max="520" width="24.296875" style="21" customWidth="1"/>
    <col min="521" max="767" width="9" style="21"/>
    <col min="768" max="768" width="2.09765625" style="21" customWidth="1"/>
    <col min="769" max="769" width="7.796875" style="21" bestFit="1" customWidth="1"/>
    <col min="770" max="770" width="40" style="21" customWidth="1"/>
    <col min="771" max="771" width="9.19921875" style="21" bestFit="1" customWidth="1"/>
    <col min="772" max="772" width="14.19921875" style="21" customWidth="1"/>
    <col min="773" max="773" width="7.69921875" style="21" bestFit="1" customWidth="1"/>
    <col min="774" max="774" width="21" style="21" customWidth="1"/>
    <col min="775" max="775" width="8" style="21" bestFit="1" customWidth="1"/>
    <col min="776" max="776" width="24.296875" style="21" customWidth="1"/>
    <col min="777" max="1023" width="9" style="21"/>
    <col min="1024" max="1024" width="2.09765625" style="21" customWidth="1"/>
    <col min="1025" max="1025" width="7.796875" style="21" bestFit="1" customWidth="1"/>
    <col min="1026" max="1026" width="40" style="21" customWidth="1"/>
    <col min="1027" max="1027" width="9.19921875" style="21" bestFit="1" customWidth="1"/>
    <col min="1028" max="1028" width="14.19921875" style="21" customWidth="1"/>
    <col min="1029" max="1029" width="7.69921875" style="21" bestFit="1" customWidth="1"/>
    <col min="1030" max="1030" width="21" style="21" customWidth="1"/>
    <col min="1031" max="1031" width="8" style="21" bestFit="1" customWidth="1"/>
    <col min="1032" max="1032" width="24.296875" style="21" customWidth="1"/>
    <col min="1033" max="1279" width="9" style="21"/>
    <col min="1280" max="1280" width="2.09765625" style="21" customWidth="1"/>
    <col min="1281" max="1281" width="7.796875" style="21" bestFit="1" customWidth="1"/>
    <col min="1282" max="1282" width="40" style="21" customWidth="1"/>
    <col min="1283" max="1283" width="9.19921875" style="21" bestFit="1" customWidth="1"/>
    <col min="1284" max="1284" width="14.19921875" style="21" customWidth="1"/>
    <col min="1285" max="1285" width="7.69921875" style="21" bestFit="1" customWidth="1"/>
    <col min="1286" max="1286" width="21" style="21" customWidth="1"/>
    <col min="1287" max="1287" width="8" style="21" bestFit="1" customWidth="1"/>
    <col min="1288" max="1288" width="24.296875" style="21" customWidth="1"/>
    <col min="1289" max="1535" width="9" style="21"/>
    <col min="1536" max="1536" width="2.09765625" style="21" customWidth="1"/>
    <col min="1537" max="1537" width="7.796875" style="21" bestFit="1" customWidth="1"/>
    <col min="1538" max="1538" width="40" style="21" customWidth="1"/>
    <col min="1539" max="1539" width="9.19921875" style="21" bestFit="1" customWidth="1"/>
    <col min="1540" max="1540" width="14.19921875" style="21" customWidth="1"/>
    <col min="1541" max="1541" width="7.69921875" style="21" bestFit="1" customWidth="1"/>
    <col min="1542" max="1542" width="21" style="21" customWidth="1"/>
    <col min="1543" max="1543" width="8" style="21" bestFit="1" customWidth="1"/>
    <col min="1544" max="1544" width="24.296875" style="21" customWidth="1"/>
    <col min="1545" max="1791" width="9" style="21"/>
    <col min="1792" max="1792" width="2.09765625" style="21" customWidth="1"/>
    <col min="1793" max="1793" width="7.796875" style="21" bestFit="1" customWidth="1"/>
    <col min="1794" max="1794" width="40" style="21" customWidth="1"/>
    <col min="1795" max="1795" width="9.19921875" style="21" bestFit="1" customWidth="1"/>
    <col min="1796" max="1796" width="14.19921875" style="21" customWidth="1"/>
    <col min="1797" max="1797" width="7.69921875" style="21" bestFit="1" customWidth="1"/>
    <col min="1798" max="1798" width="21" style="21" customWidth="1"/>
    <col min="1799" max="1799" width="8" style="21" bestFit="1" customWidth="1"/>
    <col min="1800" max="1800" width="24.296875" style="21" customWidth="1"/>
    <col min="1801" max="2047" width="9" style="21"/>
    <col min="2048" max="2048" width="2.09765625" style="21" customWidth="1"/>
    <col min="2049" max="2049" width="7.796875" style="21" bestFit="1" customWidth="1"/>
    <col min="2050" max="2050" width="40" style="21" customWidth="1"/>
    <col min="2051" max="2051" width="9.19921875" style="21" bestFit="1" customWidth="1"/>
    <col min="2052" max="2052" width="14.19921875" style="21" customWidth="1"/>
    <col min="2053" max="2053" width="7.69921875" style="21" bestFit="1" customWidth="1"/>
    <col min="2054" max="2054" width="21" style="21" customWidth="1"/>
    <col min="2055" max="2055" width="8" style="21" bestFit="1" customWidth="1"/>
    <col min="2056" max="2056" width="24.296875" style="21" customWidth="1"/>
    <col min="2057" max="2303" width="9" style="21"/>
    <col min="2304" max="2304" width="2.09765625" style="21" customWidth="1"/>
    <col min="2305" max="2305" width="7.796875" style="21" bestFit="1" customWidth="1"/>
    <col min="2306" max="2306" width="40" style="21" customWidth="1"/>
    <col min="2307" max="2307" width="9.19921875" style="21" bestFit="1" customWidth="1"/>
    <col min="2308" max="2308" width="14.19921875" style="21" customWidth="1"/>
    <col min="2309" max="2309" width="7.69921875" style="21" bestFit="1" customWidth="1"/>
    <col min="2310" max="2310" width="21" style="21" customWidth="1"/>
    <col min="2311" max="2311" width="8" style="21" bestFit="1" customWidth="1"/>
    <col min="2312" max="2312" width="24.296875" style="21" customWidth="1"/>
    <col min="2313" max="2559" width="9" style="21"/>
    <col min="2560" max="2560" width="2.09765625" style="21" customWidth="1"/>
    <col min="2561" max="2561" width="7.796875" style="21" bestFit="1" customWidth="1"/>
    <col min="2562" max="2562" width="40" style="21" customWidth="1"/>
    <col min="2563" max="2563" width="9.19921875" style="21" bestFit="1" customWidth="1"/>
    <col min="2564" max="2564" width="14.19921875" style="21" customWidth="1"/>
    <col min="2565" max="2565" width="7.69921875" style="21" bestFit="1" customWidth="1"/>
    <col min="2566" max="2566" width="21" style="21" customWidth="1"/>
    <col min="2567" max="2567" width="8" style="21" bestFit="1" customWidth="1"/>
    <col min="2568" max="2568" width="24.296875" style="21" customWidth="1"/>
    <col min="2569" max="2815" width="9" style="21"/>
    <col min="2816" max="2816" width="2.09765625" style="21" customWidth="1"/>
    <col min="2817" max="2817" width="7.796875" style="21" bestFit="1" customWidth="1"/>
    <col min="2818" max="2818" width="40" style="21" customWidth="1"/>
    <col min="2819" max="2819" width="9.19921875" style="21" bestFit="1" customWidth="1"/>
    <col min="2820" max="2820" width="14.19921875" style="21" customWidth="1"/>
    <col min="2821" max="2821" width="7.69921875" style="21" bestFit="1" customWidth="1"/>
    <col min="2822" max="2822" width="21" style="21" customWidth="1"/>
    <col min="2823" max="2823" width="8" style="21" bestFit="1" customWidth="1"/>
    <col min="2824" max="2824" width="24.296875" style="21" customWidth="1"/>
    <col min="2825" max="3071" width="9" style="21"/>
    <col min="3072" max="3072" width="2.09765625" style="21" customWidth="1"/>
    <col min="3073" max="3073" width="7.796875" style="21" bestFit="1" customWidth="1"/>
    <col min="3074" max="3074" width="40" style="21" customWidth="1"/>
    <col min="3075" max="3075" width="9.19921875" style="21" bestFit="1" customWidth="1"/>
    <col min="3076" max="3076" width="14.19921875" style="21" customWidth="1"/>
    <col min="3077" max="3077" width="7.69921875" style="21" bestFit="1" customWidth="1"/>
    <col min="3078" max="3078" width="21" style="21" customWidth="1"/>
    <col min="3079" max="3079" width="8" style="21" bestFit="1" customWidth="1"/>
    <col min="3080" max="3080" width="24.296875" style="21" customWidth="1"/>
    <col min="3081" max="3327" width="9" style="21"/>
    <col min="3328" max="3328" width="2.09765625" style="21" customWidth="1"/>
    <col min="3329" max="3329" width="7.796875" style="21" bestFit="1" customWidth="1"/>
    <col min="3330" max="3330" width="40" style="21" customWidth="1"/>
    <col min="3331" max="3331" width="9.19921875" style="21" bestFit="1" customWidth="1"/>
    <col min="3332" max="3332" width="14.19921875" style="21" customWidth="1"/>
    <col min="3333" max="3333" width="7.69921875" style="21" bestFit="1" customWidth="1"/>
    <col min="3334" max="3334" width="21" style="21" customWidth="1"/>
    <col min="3335" max="3335" width="8" style="21" bestFit="1" customWidth="1"/>
    <col min="3336" max="3336" width="24.296875" style="21" customWidth="1"/>
    <col min="3337" max="3583" width="9" style="21"/>
    <col min="3584" max="3584" width="2.09765625" style="21" customWidth="1"/>
    <col min="3585" max="3585" width="7.796875" style="21" bestFit="1" customWidth="1"/>
    <col min="3586" max="3586" width="40" style="21" customWidth="1"/>
    <col min="3587" max="3587" width="9.19921875" style="21" bestFit="1" customWidth="1"/>
    <col min="3588" max="3588" width="14.19921875" style="21" customWidth="1"/>
    <col min="3589" max="3589" width="7.69921875" style="21" bestFit="1" customWidth="1"/>
    <col min="3590" max="3590" width="21" style="21" customWidth="1"/>
    <col min="3591" max="3591" width="8" style="21" bestFit="1" customWidth="1"/>
    <col min="3592" max="3592" width="24.296875" style="21" customWidth="1"/>
    <col min="3593" max="3839" width="9" style="21"/>
    <col min="3840" max="3840" width="2.09765625" style="21" customWidth="1"/>
    <col min="3841" max="3841" width="7.796875" style="21" bestFit="1" customWidth="1"/>
    <col min="3842" max="3842" width="40" style="21" customWidth="1"/>
    <col min="3843" max="3843" width="9.19921875" style="21" bestFit="1" customWidth="1"/>
    <col min="3844" max="3844" width="14.19921875" style="21" customWidth="1"/>
    <col min="3845" max="3845" width="7.69921875" style="21" bestFit="1" customWidth="1"/>
    <col min="3846" max="3846" width="21" style="21" customWidth="1"/>
    <col min="3847" max="3847" width="8" style="21" bestFit="1" customWidth="1"/>
    <col min="3848" max="3848" width="24.296875" style="21" customWidth="1"/>
    <col min="3849" max="4095" width="9" style="21"/>
    <col min="4096" max="4096" width="2.09765625" style="21" customWidth="1"/>
    <col min="4097" max="4097" width="7.796875" style="21" bestFit="1" customWidth="1"/>
    <col min="4098" max="4098" width="40" style="21" customWidth="1"/>
    <col min="4099" max="4099" width="9.19921875" style="21" bestFit="1" customWidth="1"/>
    <col min="4100" max="4100" width="14.19921875" style="21" customWidth="1"/>
    <col min="4101" max="4101" width="7.69921875" style="21" bestFit="1" customWidth="1"/>
    <col min="4102" max="4102" width="21" style="21" customWidth="1"/>
    <col min="4103" max="4103" width="8" style="21" bestFit="1" customWidth="1"/>
    <col min="4104" max="4104" width="24.296875" style="21" customWidth="1"/>
    <col min="4105" max="4351" width="9" style="21"/>
    <col min="4352" max="4352" width="2.09765625" style="21" customWidth="1"/>
    <col min="4353" max="4353" width="7.796875" style="21" bestFit="1" customWidth="1"/>
    <col min="4354" max="4354" width="40" style="21" customWidth="1"/>
    <col min="4355" max="4355" width="9.19921875" style="21" bestFit="1" customWidth="1"/>
    <col min="4356" max="4356" width="14.19921875" style="21" customWidth="1"/>
    <col min="4357" max="4357" width="7.69921875" style="21" bestFit="1" customWidth="1"/>
    <col min="4358" max="4358" width="21" style="21" customWidth="1"/>
    <col min="4359" max="4359" width="8" style="21" bestFit="1" customWidth="1"/>
    <col min="4360" max="4360" width="24.296875" style="21" customWidth="1"/>
    <col min="4361" max="4607" width="9" style="21"/>
    <col min="4608" max="4608" width="2.09765625" style="21" customWidth="1"/>
    <col min="4609" max="4609" width="7.796875" style="21" bestFit="1" customWidth="1"/>
    <col min="4610" max="4610" width="40" style="21" customWidth="1"/>
    <col min="4611" max="4611" width="9.19921875" style="21" bestFit="1" customWidth="1"/>
    <col min="4612" max="4612" width="14.19921875" style="21" customWidth="1"/>
    <col min="4613" max="4613" width="7.69921875" style="21" bestFit="1" customWidth="1"/>
    <col min="4614" max="4614" width="21" style="21" customWidth="1"/>
    <col min="4615" max="4615" width="8" style="21" bestFit="1" customWidth="1"/>
    <col min="4616" max="4616" width="24.296875" style="21" customWidth="1"/>
    <col min="4617" max="4863" width="9" style="21"/>
    <col min="4864" max="4864" width="2.09765625" style="21" customWidth="1"/>
    <col min="4865" max="4865" width="7.796875" style="21" bestFit="1" customWidth="1"/>
    <col min="4866" max="4866" width="40" style="21" customWidth="1"/>
    <col min="4867" max="4867" width="9.19921875" style="21" bestFit="1" customWidth="1"/>
    <col min="4868" max="4868" width="14.19921875" style="21" customWidth="1"/>
    <col min="4869" max="4869" width="7.69921875" style="21" bestFit="1" customWidth="1"/>
    <col min="4870" max="4870" width="21" style="21" customWidth="1"/>
    <col min="4871" max="4871" width="8" style="21" bestFit="1" customWidth="1"/>
    <col min="4872" max="4872" width="24.296875" style="21" customWidth="1"/>
    <col min="4873" max="5119" width="9" style="21"/>
    <col min="5120" max="5120" width="2.09765625" style="21" customWidth="1"/>
    <col min="5121" max="5121" width="7.796875" style="21" bestFit="1" customWidth="1"/>
    <col min="5122" max="5122" width="40" style="21" customWidth="1"/>
    <col min="5123" max="5123" width="9.19921875" style="21" bestFit="1" customWidth="1"/>
    <col min="5124" max="5124" width="14.19921875" style="21" customWidth="1"/>
    <col min="5125" max="5125" width="7.69921875" style="21" bestFit="1" customWidth="1"/>
    <col min="5126" max="5126" width="21" style="21" customWidth="1"/>
    <col min="5127" max="5127" width="8" style="21" bestFit="1" customWidth="1"/>
    <col min="5128" max="5128" width="24.296875" style="21" customWidth="1"/>
    <col min="5129" max="5375" width="9" style="21"/>
    <col min="5376" max="5376" width="2.09765625" style="21" customWidth="1"/>
    <col min="5377" max="5377" width="7.796875" style="21" bestFit="1" customWidth="1"/>
    <col min="5378" max="5378" width="40" style="21" customWidth="1"/>
    <col min="5379" max="5379" width="9.19921875" style="21" bestFit="1" customWidth="1"/>
    <col min="5380" max="5380" width="14.19921875" style="21" customWidth="1"/>
    <col min="5381" max="5381" width="7.69921875" style="21" bestFit="1" customWidth="1"/>
    <col min="5382" max="5382" width="21" style="21" customWidth="1"/>
    <col min="5383" max="5383" width="8" style="21" bestFit="1" customWidth="1"/>
    <col min="5384" max="5384" width="24.296875" style="21" customWidth="1"/>
    <col min="5385" max="5631" width="9" style="21"/>
    <col min="5632" max="5632" width="2.09765625" style="21" customWidth="1"/>
    <col min="5633" max="5633" width="7.796875" style="21" bestFit="1" customWidth="1"/>
    <col min="5634" max="5634" width="40" style="21" customWidth="1"/>
    <col min="5635" max="5635" width="9.19921875" style="21" bestFit="1" customWidth="1"/>
    <col min="5636" max="5636" width="14.19921875" style="21" customWidth="1"/>
    <col min="5637" max="5637" width="7.69921875" style="21" bestFit="1" customWidth="1"/>
    <col min="5638" max="5638" width="21" style="21" customWidth="1"/>
    <col min="5639" max="5639" width="8" style="21" bestFit="1" customWidth="1"/>
    <col min="5640" max="5640" width="24.296875" style="21" customWidth="1"/>
    <col min="5641" max="5887" width="9" style="21"/>
    <col min="5888" max="5888" width="2.09765625" style="21" customWidth="1"/>
    <col min="5889" max="5889" width="7.796875" style="21" bestFit="1" customWidth="1"/>
    <col min="5890" max="5890" width="40" style="21" customWidth="1"/>
    <col min="5891" max="5891" width="9.19921875" style="21" bestFit="1" customWidth="1"/>
    <col min="5892" max="5892" width="14.19921875" style="21" customWidth="1"/>
    <col min="5893" max="5893" width="7.69921875" style="21" bestFit="1" customWidth="1"/>
    <col min="5894" max="5894" width="21" style="21" customWidth="1"/>
    <col min="5895" max="5895" width="8" style="21" bestFit="1" customWidth="1"/>
    <col min="5896" max="5896" width="24.296875" style="21" customWidth="1"/>
    <col min="5897" max="6143" width="9" style="21"/>
    <col min="6144" max="6144" width="2.09765625" style="21" customWidth="1"/>
    <col min="6145" max="6145" width="7.796875" style="21" bestFit="1" customWidth="1"/>
    <col min="6146" max="6146" width="40" style="21" customWidth="1"/>
    <col min="6147" max="6147" width="9.19921875" style="21" bestFit="1" customWidth="1"/>
    <col min="6148" max="6148" width="14.19921875" style="21" customWidth="1"/>
    <col min="6149" max="6149" width="7.69921875" style="21" bestFit="1" customWidth="1"/>
    <col min="6150" max="6150" width="21" style="21" customWidth="1"/>
    <col min="6151" max="6151" width="8" style="21" bestFit="1" customWidth="1"/>
    <col min="6152" max="6152" width="24.296875" style="21" customWidth="1"/>
    <col min="6153" max="6399" width="9" style="21"/>
    <col min="6400" max="6400" width="2.09765625" style="21" customWidth="1"/>
    <col min="6401" max="6401" width="7.796875" style="21" bestFit="1" customWidth="1"/>
    <col min="6402" max="6402" width="40" style="21" customWidth="1"/>
    <col min="6403" max="6403" width="9.19921875" style="21" bestFit="1" customWidth="1"/>
    <col min="6404" max="6404" width="14.19921875" style="21" customWidth="1"/>
    <col min="6405" max="6405" width="7.69921875" style="21" bestFit="1" customWidth="1"/>
    <col min="6406" max="6406" width="21" style="21" customWidth="1"/>
    <col min="6407" max="6407" width="8" style="21" bestFit="1" customWidth="1"/>
    <col min="6408" max="6408" width="24.296875" style="21" customWidth="1"/>
    <col min="6409" max="6655" width="9" style="21"/>
    <col min="6656" max="6656" width="2.09765625" style="21" customWidth="1"/>
    <col min="6657" max="6657" width="7.796875" style="21" bestFit="1" customWidth="1"/>
    <col min="6658" max="6658" width="40" style="21" customWidth="1"/>
    <col min="6659" max="6659" width="9.19921875" style="21" bestFit="1" customWidth="1"/>
    <col min="6660" max="6660" width="14.19921875" style="21" customWidth="1"/>
    <col min="6661" max="6661" width="7.69921875" style="21" bestFit="1" customWidth="1"/>
    <col min="6662" max="6662" width="21" style="21" customWidth="1"/>
    <col min="6663" max="6663" width="8" style="21" bestFit="1" customWidth="1"/>
    <col min="6664" max="6664" width="24.296875" style="21" customWidth="1"/>
    <col min="6665" max="6911" width="9" style="21"/>
    <col min="6912" max="6912" width="2.09765625" style="21" customWidth="1"/>
    <col min="6913" max="6913" width="7.796875" style="21" bestFit="1" customWidth="1"/>
    <col min="6914" max="6914" width="40" style="21" customWidth="1"/>
    <col min="6915" max="6915" width="9.19921875" style="21" bestFit="1" customWidth="1"/>
    <col min="6916" max="6916" width="14.19921875" style="21" customWidth="1"/>
    <col min="6917" max="6917" width="7.69921875" style="21" bestFit="1" customWidth="1"/>
    <col min="6918" max="6918" width="21" style="21" customWidth="1"/>
    <col min="6919" max="6919" width="8" style="21" bestFit="1" customWidth="1"/>
    <col min="6920" max="6920" width="24.296875" style="21" customWidth="1"/>
    <col min="6921" max="7167" width="9" style="21"/>
    <col min="7168" max="7168" width="2.09765625" style="21" customWidth="1"/>
    <col min="7169" max="7169" width="7.796875" style="21" bestFit="1" customWidth="1"/>
    <col min="7170" max="7170" width="40" style="21" customWidth="1"/>
    <col min="7171" max="7171" width="9.19921875" style="21" bestFit="1" customWidth="1"/>
    <col min="7172" max="7172" width="14.19921875" style="21" customWidth="1"/>
    <col min="7173" max="7173" width="7.69921875" style="21" bestFit="1" customWidth="1"/>
    <col min="7174" max="7174" width="21" style="21" customWidth="1"/>
    <col min="7175" max="7175" width="8" style="21" bestFit="1" customWidth="1"/>
    <col min="7176" max="7176" width="24.296875" style="21" customWidth="1"/>
    <col min="7177" max="7423" width="9" style="21"/>
    <col min="7424" max="7424" width="2.09765625" style="21" customWidth="1"/>
    <col min="7425" max="7425" width="7.796875" style="21" bestFit="1" customWidth="1"/>
    <col min="7426" max="7426" width="40" style="21" customWidth="1"/>
    <col min="7427" max="7427" width="9.19921875" style="21" bestFit="1" customWidth="1"/>
    <col min="7428" max="7428" width="14.19921875" style="21" customWidth="1"/>
    <col min="7429" max="7429" width="7.69921875" style="21" bestFit="1" customWidth="1"/>
    <col min="7430" max="7430" width="21" style="21" customWidth="1"/>
    <col min="7431" max="7431" width="8" style="21" bestFit="1" customWidth="1"/>
    <col min="7432" max="7432" width="24.296875" style="21" customWidth="1"/>
    <col min="7433" max="7679" width="9" style="21"/>
    <col min="7680" max="7680" width="2.09765625" style="21" customWidth="1"/>
    <col min="7681" max="7681" width="7.796875" style="21" bestFit="1" customWidth="1"/>
    <col min="7682" max="7682" width="40" style="21" customWidth="1"/>
    <col min="7683" max="7683" width="9.19921875" style="21" bestFit="1" customWidth="1"/>
    <col min="7684" max="7684" width="14.19921875" style="21" customWidth="1"/>
    <col min="7685" max="7685" width="7.69921875" style="21" bestFit="1" customWidth="1"/>
    <col min="7686" max="7686" width="21" style="21" customWidth="1"/>
    <col min="7687" max="7687" width="8" style="21" bestFit="1" customWidth="1"/>
    <col min="7688" max="7688" width="24.296875" style="21" customWidth="1"/>
    <col min="7689" max="7935" width="9" style="21"/>
    <col min="7936" max="7936" width="2.09765625" style="21" customWidth="1"/>
    <col min="7937" max="7937" width="7.796875" style="21" bestFit="1" customWidth="1"/>
    <col min="7938" max="7938" width="40" style="21" customWidth="1"/>
    <col min="7939" max="7939" width="9.19921875" style="21" bestFit="1" customWidth="1"/>
    <col min="7940" max="7940" width="14.19921875" style="21" customWidth="1"/>
    <col min="7941" max="7941" width="7.69921875" style="21" bestFit="1" customWidth="1"/>
    <col min="7942" max="7942" width="21" style="21" customWidth="1"/>
    <col min="7943" max="7943" width="8" style="21" bestFit="1" customWidth="1"/>
    <col min="7944" max="7944" width="24.296875" style="21" customWidth="1"/>
    <col min="7945" max="8191" width="9" style="21"/>
    <col min="8192" max="8192" width="2.09765625" style="21" customWidth="1"/>
    <col min="8193" max="8193" width="7.796875" style="21" bestFit="1" customWidth="1"/>
    <col min="8194" max="8194" width="40" style="21" customWidth="1"/>
    <col min="8195" max="8195" width="9.19921875" style="21" bestFit="1" customWidth="1"/>
    <col min="8196" max="8196" width="14.19921875" style="21" customWidth="1"/>
    <col min="8197" max="8197" width="7.69921875" style="21" bestFit="1" customWidth="1"/>
    <col min="8198" max="8198" width="21" style="21" customWidth="1"/>
    <col min="8199" max="8199" width="8" style="21" bestFit="1" customWidth="1"/>
    <col min="8200" max="8200" width="24.296875" style="21" customWidth="1"/>
    <col min="8201" max="8447" width="9" style="21"/>
    <col min="8448" max="8448" width="2.09765625" style="21" customWidth="1"/>
    <col min="8449" max="8449" width="7.796875" style="21" bestFit="1" customWidth="1"/>
    <col min="8450" max="8450" width="40" style="21" customWidth="1"/>
    <col min="8451" max="8451" width="9.19921875" style="21" bestFit="1" customWidth="1"/>
    <col min="8452" max="8452" width="14.19921875" style="21" customWidth="1"/>
    <col min="8453" max="8453" width="7.69921875" style="21" bestFit="1" customWidth="1"/>
    <col min="8454" max="8454" width="21" style="21" customWidth="1"/>
    <col min="8455" max="8455" width="8" style="21" bestFit="1" customWidth="1"/>
    <col min="8456" max="8456" width="24.296875" style="21" customWidth="1"/>
    <col min="8457" max="8703" width="9" style="21"/>
    <col min="8704" max="8704" width="2.09765625" style="21" customWidth="1"/>
    <col min="8705" max="8705" width="7.796875" style="21" bestFit="1" customWidth="1"/>
    <col min="8706" max="8706" width="40" style="21" customWidth="1"/>
    <col min="8707" max="8707" width="9.19921875" style="21" bestFit="1" customWidth="1"/>
    <col min="8708" max="8708" width="14.19921875" style="21" customWidth="1"/>
    <col min="8709" max="8709" width="7.69921875" style="21" bestFit="1" customWidth="1"/>
    <col min="8710" max="8710" width="21" style="21" customWidth="1"/>
    <col min="8711" max="8711" width="8" style="21" bestFit="1" customWidth="1"/>
    <col min="8712" max="8712" width="24.296875" style="21" customWidth="1"/>
    <col min="8713" max="8959" width="9" style="21"/>
    <col min="8960" max="8960" width="2.09765625" style="21" customWidth="1"/>
    <col min="8961" max="8961" width="7.796875" style="21" bestFit="1" customWidth="1"/>
    <col min="8962" max="8962" width="40" style="21" customWidth="1"/>
    <col min="8963" max="8963" width="9.19921875" style="21" bestFit="1" customWidth="1"/>
    <col min="8964" max="8964" width="14.19921875" style="21" customWidth="1"/>
    <col min="8965" max="8965" width="7.69921875" style="21" bestFit="1" customWidth="1"/>
    <col min="8966" max="8966" width="21" style="21" customWidth="1"/>
    <col min="8967" max="8967" width="8" style="21" bestFit="1" customWidth="1"/>
    <col min="8968" max="8968" width="24.296875" style="21" customWidth="1"/>
    <col min="8969" max="9215" width="9" style="21"/>
    <col min="9216" max="9216" width="2.09765625" style="21" customWidth="1"/>
    <col min="9217" max="9217" width="7.796875" style="21" bestFit="1" customWidth="1"/>
    <col min="9218" max="9218" width="40" style="21" customWidth="1"/>
    <col min="9219" max="9219" width="9.19921875" style="21" bestFit="1" customWidth="1"/>
    <col min="9220" max="9220" width="14.19921875" style="21" customWidth="1"/>
    <col min="9221" max="9221" width="7.69921875" style="21" bestFit="1" customWidth="1"/>
    <col min="9222" max="9222" width="21" style="21" customWidth="1"/>
    <col min="9223" max="9223" width="8" style="21" bestFit="1" customWidth="1"/>
    <col min="9224" max="9224" width="24.296875" style="21" customWidth="1"/>
    <col min="9225" max="9471" width="9" style="21"/>
    <col min="9472" max="9472" width="2.09765625" style="21" customWidth="1"/>
    <col min="9473" max="9473" width="7.796875" style="21" bestFit="1" customWidth="1"/>
    <col min="9474" max="9474" width="40" style="21" customWidth="1"/>
    <col min="9475" max="9475" width="9.19921875" style="21" bestFit="1" customWidth="1"/>
    <col min="9476" max="9476" width="14.19921875" style="21" customWidth="1"/>
    <col min="9477" max="9477" width="7.69921875" style="21" bestFit="1" customWidth="1"/>
    <col min="9478" max="9478" width="21" style="21" customWidth="1"/>
    <col min="9479" max="9479" width="8" style="21" bestFit="1" customWidth="1"/>
    <col min="9480" max="9480" width="24.296875" style="21" customWidth="1"/>
    <col min="9481" max="9727" width="9" style="21"/>
    <col min="9728" max="9728" width="2.09765625" style="21" customWidth="1"/>
    <col min="9729" max="9729" width="7.796875" style="21" bestFit="1" customWidth="1"/>
    <col min="9730" max="9730" width="40" style="21" customWidth="1"/>
    <col min="9731" max="9731" width="9.19921875" style="21" bestFit="1" customWidth="1"/>
    <col min="9732" max="9732" width="14.19921875" style="21" customWidth="1"/>
    <col min="9733" max="9733" width="7.69921875" style="21" bestFit="1" customWidth="1"/>
    <col min="9734" max="9734" width="21" style="21" customWidth="1"/>
    <col min="9735" max="9735" width="8" style="21" bestFit="1" customWidth="1"/>
    <col min="9736" max="9736" width="24.296875" style="21" customWidth="1"/>
    <col min="9737" max="9983" width="9" style="21"/>
    <col min="9984" max="9984" width="2.09765625" style="21" customWidth="1"/>
    <col min="9985" max="9985" width="7.796875" style="21" bestFit="1" customWidth="1"/>
    <col min="9986" max="9986" width="40" style="21" customWidth="1"/>
    <col min="9987" max="9987" width="9.19921875" style="21" bestFit="1" customWidth="1"/>
    <col min="9988" max="9988" width="14.19921875" style="21" customWidth="1"/>
    <col min="9989" max="9989" width="7.69921875" style="21" bestFit="1" customWidth="1"/>
    <col min="9990" max="9990" width="21" style="21" customWidth="1"/>
    <col min="9991" max="9991" width="8" style="21" bestFit="1" customWidth="1"/>
    <col min="9992" max="9992" width="24.296875" style="21" customWidth="1"/>
    <col min="9993" max="10239" width="9" style="21"/>
    <col min="10240" max="10240" width="2.09765625" style="21" customWidth="1"/>
    <col min="10241" max="10241" width="7.796875" style="21" bestFit="1" customWidth="1"/>
    <col min="10242" max="10242" width="40" style="21" customWidth="1"/>
    <col min="10243" max="10243" width="9.19921875" style="21" bestFit="1" customWidth="1"/>
    <col min="10244" max="10244" width="14.19921875" style="21" customWidth="1"/>
    <col min="10245" max="10245" width="7.69921875" style="21" bestFit="1" customWidth="1"/>
    <col min="10246" max="10246" width="21" style="21" customWidth="1"/>
    <col min="10247" max="10247" width="8" style="21" bestFit="1" customWidth="1"/>
    <col min="10248" max="10248" width="24.296875" style="21" customWidth="1"/>
    <col min="10249" max="10495" width="9" style="21"/>
    <col min="10496" max="10496" width="2.09765625" style="21" customWidth="1"/>
    <col min="10497" max="10497" width="7.796875" style="21" bestFit="1" customWidth="1"/>
    <col min="10498" max="10498" width="40" style="21" customWidth="1"/>
    <col min="10499" max="10499" width="9.19921875" style="21" bestFit="1" customWidth="1"/>
    <col min="10500" max="10500" width="14.19921875" style="21" customWidth="1"/>
    <col min="10501" max="10501" width="7.69921875" style="21" bestFit="1" customWidth="1"/>
    <col min="10502" max="10502" width="21" style="21" customWidth="1"/>
    <col min="10503" max="10503" width="8" style="21" bestFit="1" customWidth="1"/>
    <col min="10504" max="10504" width="24.296875" style="21" customWidth="1"/>
    <col min="10505" max="10751" width="9" style="21"/>
    <col min="10752" max="10752" width="2.09765625" style="21" customWidth="1"/>
    <col min="10753" max="10753" width="7.796875" style="21" bestFit="1" customWidth="1"/>
    <col min="10754" max="10754" width="40" style="21" customWidth="1"/>
    <col min="10755" max="10755" width="9.19921875" style="21" bestFit="1" customWidth="1"/>
    <col min="10756" max="10756" width="14.19921875" style="21" customWidth="1"/>
    <col min="10757" max="10757" width="7.69921875" style="21" bestFit="1" customWidth="1"/>
    <col min="10758" max="10758" width="21" style="21" customWidth="1"/>
    <col min="10759" max="10759" width="8" style="21" bestFit="1" customWidth="1"/>
    <col min="10760" max="10760" width="24.296875" style="21" customWidth="1"/>
    <col min="10761" max="11007" width="9" style="21"/>
    <col min="11008" max="11008" width="2.09765625" style="21" customWidth="1"/>
    <col min="11009" max="11009" width="7.796875" style="21" bestFit="1" customWidth="1"/>
    <col min="11010" max="11010" width="40" style="21" customWidth="1"/>
    <col min="11011" max="11011" width="9.19921875" style="21" bestFit="1" customWidth="1"/>
    <col min="11012" max="11012" width="14.19921875" style="21" customWidth="1"/>
    <col min="11013" max="11013" width="7.69921875" style="21" bestFit="1" customWidth="1"/>
    <col min="11014" max="11014" width="21" style="21" customWidth="1"/>
    <col min="11015" max="11015" width="8" style="21" bestFit="1" customWidth="1"/>
    <col min="11016" max="11016" width="24.296875" style="21" customWidth="1"/>
    <col min="11017" max="11263" width="9" style="21"/>
    <col min="11264" max="11264" width="2.09765625" style="21" customWidth="1"/>
    <col min="11265" max="11265" width="7.796875" style="21" bestFit="1" customWidth="1"/>
    <col min="11266" max="11266" width="40" style="21" customWidth="1"/>
    <col min="11267" max="11267" width="9.19921875" style="21" bestFit="1" customWidth="1"/>
    <col min="11268" max="11268" width="14.19921875" style="21" customWidth="1"/>
    <col min="11269" max="11269" width="7.69921875" style="21" bestFit="1" customWidth="1"/>
    <col min="11270" max="11270" width="21" style="21" customWidth="1"/>
    <col min="11271" max="11271" width="8" style="21" bestFit="1" customWidth="1"/>
    <col min="11272" max="11272" width="24.296875" style="21" customWidth="1"/>
    <col min="11273" max="11519" width="9" style="21"/>
    <col min="11520" max="11520" width="2.09765625" style="21" customWidth="1"/>
    <col min="11521" max="11521" width="7.796875" style="21" bestFit="1" customWidth="1"/>
    <col min="11522" max="11522" width="40" style="21" customWidth="1"/>
    <col min="11523" max="11523" width="9.19921875" style="21" bestFit="1" customWidth="1"/>
    <col min="11524" max="11524" width="14.19921875" style="21" customWidth="1"/>
    <col min="11525" max="11525" width="7.69921875" style="21" bestFit="1" customWidth="1"/>
    <col min="11526" max="11526" width="21" style="21" customWidth="1"/>
    <col min="11527" max="11527" width="8" style="21" bestFit="1" customWidth="1"/>
    <col min="11528" max="11528" width="24.296875" style="21" customWidth="1"/>
    <col min="11529" max="11775" width="9" style="21"/>
    <col min="11776" max="11776" width="2.09765625" style="21" customWidth="1"/>
    <col min="11777" max="11777" width="7.796875" style="21" bestFit="1" customWidth="1"/>
    <col min="11778" max="11778" width="40" style="21" customWidth="1"/>
    <col min="11779" max="11779" width="9.19921875" style="21" bestFit="1" customWidth="1"/>
    <col min="11780" max="11780" width="14.19921875" style="21" customWidth="1"/>
    <col min="11781" max="11781" width="7.69921875" style="21" bestFit="1" customWidth="1"/>
    <col min="11782" max="11782" width="21" style="21" customWidth="1"/>
    <col min="11783" max="11783" width="8" style="21" bestFit="1" customWidth="1"/>
    <col min="11784" max="11784" width="24.296875" style="21" customWidth="1"/>
    <col min="11785" max="12031" width="9" style="21"/>
    <col min="12032" max="12032" width="2.09765625" style="21" customWidth="1"/>
    <col min="12033" max="12033" width="7.796875" style="21" bestFit="1" customWidth="1"/>
    <col min="12034" max="12034" width="40" style="21" customWidth="1"/>
    <col min="12035" max="12035" width="9.19921875" style="21" bestFit="1" customWidth="1"/>
    <col min="12036" max="12036" width="14.19921875" style="21" customWidth="1"/>
    <col min="12037" max="12037" width="7.69921875" style="21" bestFit="1" customWidth="1"/>
    <col min="12038" max="12038" width="21" style="21" customWidth="1"/>
    <col min="12039" max="12039" width="8" style="21" bestFit="1" customWidth="1"/>
    <col min="12040" max="12040" width="24.296875" style="21" customWidth="1"/>
    <col min="12041" max="12287" width="9" style="21"/>
    <col min="12288" max="12288" width="2.09765625" style="21" customWidth="1"/>
    <col min="12289" max="12289" width="7.796875" style="21" bestFit="1" customWidth="1"/>
    <col min="12290" max="12290" width="40" style="21" customWidth="1"/>
    <col min="12291" max="12291" width="9.19921875" style="21" bestFit="1" customWidth="1"/>
    <col min="12292" max="12292" width="14.19921875" style="21" customWidth="1"/>
    <col min="12293" max="12293" width="7.69921875" style="21" bestFit="1" customWidth="1"/>
    <col min="12294" max="12294" width="21" style="21" customWidth="1"/>
    <col min="12295" max="12295" width="8" style="21" bestFit="1" customWidth="1"/>
    <col min="12296" max="12296" width="24.296875" style="21" customWidth="1"/>
    <col min="12297" max="12543" width="9" style="21"/>
    <col min="12544" max="12544" width="2.09765625" style="21" customWidth="1"/>
    <col min="12545" max="12545" width="7.796875" style="21" bestFit="1" customWidth="1"/>
    <col min="12546" max="12546" width="40" style="21" customWidth="1"/>
    <col min="12547" max="12547" width="9.19921875" style="21" bestFit="1" customWidth="1"/>
    <col min="12548" max="12548" width="14.19921875" style="21" customWidth="1"/>
    <col min="12549" max="12549" width="7.69921875" style="21" bestFit="1" customWidth="1"/>
    <col min="12550" max="12550" width="21" style="21" customWidth="1"/>
    <col min="12551" max="12551" width="8" style="21" bestFit="1" customWidth="1"/>
    <col min="12552" max="12552" width="24.296875" style="21" customWidth="1"/>
    <col min="12553" max="12799" width="9" style="21"/>
    <col min="12800" max="12800" width="2.09765625" style="21" customWidth="1"/>
    <col min="12801" max="12801" width="7.796875" style="21" bestFit="1" customWidth="1"/>
    <col min="12802" max="12802" width="40" style="21" customWidth="1"/>
    <col min="12803" max="12803" width="9.19921875" style="21" bestFit="1" customWidth="1"/>
    <col min="12804" max="12804" width="14.19921875" style="21" customWidth="1"/>
    <col min="12805" max="12805" width="7.69921875" style="21" bestFit="1" customWidth="1"/>
    <col min="12806" max="12806" width="21" style="21" customWidth="1"/>
    <col min="12807" max="12807" width="8" style="21" bestFit="1" customWidth="1"/>
    <col min="12808" max="12808" width="24.296875" style="21" customWidth="1"/>
    <col min="12809" max="13055" width="9" style="21"/>
    <col min="13056" max="13056" width="2.09765625" style="21" customWidth="1"/>
    <col min="13057" max="13057" width="7.796875" style="21" bestFit="1" customWidth="1"/>
    <col min="13058" max="13058" width="40" style="21" customWidth="1"/>
    <col min="13059" max="13059" width="9.19921875" style="21" bestFit="1" customWidth="1"/>
    <col min="13060" max="13060" width="14.19921875" style="21" customWidth="1"/>
    <col min="13061" max="13061" width="7.69921875" style="21" bestFit="1" customWidth="1"/>
    <col min="13062" max="13062" width="21" style="21" customWidth="1"/>
    <col min="13063" max="13063" width="8" style="21" bestFit="1" customWidth="1"/>
    <col min="13064" max="13064" width="24.296875" style="21" customWidth="1"/>
    <col min="13065" max="13311" width="9" style="21"/>
    <col min="13312" max="13312" width="2.09765625" style="21" customWidth="1"/>
    <col min="13313" max="13313" width="7.796875" style="21" bestFit="1" customWidth="1"/>
    <col min="13314" max="13314" width="40" style="21" customWidth="1"/>
    <col min="13315" max="13315" width="9.19921875" style="21" bestFit="1" customWidth="1"/>
    <col min="13316" max="13316" width="14.19921875" style="21" customWidth="1"/>
    <col min="13317" max="13317" width="7.69921875" style="21" bestFit="1" customWidth="1"/>
    <col min="13318" max="13318" width="21" style="21" customWidth="1"/>
    <col min="13319" max="13319" width="8" style="21" bestFit="1" customWidth="1"/>
    <col min="13320" max="13320" width="24.296875" style="21" customWidth="1"/>
    <col min="13321" max="13567" width="9" style="21"/>
    <col min="13568" max="13568" width="2.09765625" style="21" customWidth="1"/>
    <col min="13569" max="13569" width="7.796875" style="21" bestFit="1" customWidth="1"/>
    <col min="13570" max="13570" width="40" style="21" customWidth="1"/>
    <col min="13571" max="13571" width="9.19921875" style="21" bestFit="1" customWidth="1"/>
    <col min="13572" max="13572" width="14.19921875" style="21" customWidth="1"/>
    <col min="13573" max="13573" width="7.69921875" style="21" bestFit="1" customWidth="1"/>
    <col min="13574" max="13574" width="21" style="21" customWidth="1"/>
    <col min="13575" max="13575" width="8" style="21" bestFit="1" customWidth="1"/>
    <col min="13576" max="13576" width="24.296875" style="21" customWidth="1"/>
    <col min="13577" max="13823" width="9" style="21"/>
    <col min="13824" max="13824" width="2.09765625" style="21" customWidth="1"/>
    <col min="13825" max="13825" width="7.796875" style="21" bestFit="1" customWidth="1"/>
    <col min="13826" max="13826" width="40" style="21" customWidth="1"/>
    <col min="13827" max="13827" width="9.19921875" style="21" bestFit="1" customWidth="1"/>
    <col min="13828" max="13828" width="14.19921875" style="21" customWidth="1"/>
    <col min="13829" max="13829" width="7.69921875" style="21" bestFit="1" customWidth="1"/>
    <col min="13830" max="13830" width="21" style="21" customWidth="1"/>
    <col min="13831" max="13831" width="8" style="21" bestFit="1" customWidth="1"/>
    <col min="13832" max="13832" width="24.296875" style="21" customWidth="1"/>
    <col min="13833" max="14079" width="9" style="21"/>
    <col min="14080" max="14080" width="2.09765625" style="21" customWidth="1"/>
    <col min="14081" max="14081" width="7.796875" style="21" bestFit="1" customWidth="1"/>
    <col min="14082" max="14082" width="40" style="21" customWidth="1"/>
    <col min="14083" max="14083" width="9.19921875" style="21" bestFit="1" customWidth="1"/>
    <col min="14084" max="14084" width="14.19921875" style="21" customWidth="1"/>
    <col min="14085" max="14085" width="7.69921875" style="21" bestFit="1" customWidth="1"/>
    <col min="14086" max="14086" width="21" style="21" customWidth="1"/>
    <col min="14087" max="14087" width="8" style="21" bestFit="1" customWidth="1"/>
    <col min="14088" max="14088" width="24.296875" style="21" customWidth="1"/>
    <col min="14089" max="14335" width="9" style="21"/>
    <col min="14336" max="14336" width="2.09765625" style="21" customWidth="1"/>
    <col min="14337" max="14337" width="7.796875" style="21" bestFit="1" customWidth="1"/>
    <col min="14338" max="14338" width="40" style="21" customWidth="1"/>
    <col min="14339" max="14339" width="9.19921875" style="21" bestFit="1" customWidth="1"/>
    <col min="14340" max="14340" width="14.19921875" style="21" customWidth="1"/>
    <col min="14341" max="14341" width="7.69921875" style="21" bestFit="1" customWidth="1"/>
    <col min="14342" max="14342" width="21" style="21" customWidth="1"/>
    <col min="14343" max="14343" width="8" style="21" bestFit="1" customWidth="1"/>
    <col min="14344" max="14344" width="24.296875" style="21" customWidth="1"/>
    <col min="14345" max="14591" width="9" style="21"/>
    <col min="14592" max="14592" width="2.09765625" style="21" customWidth="1"/>
    <col min="14593" max="14593" width="7.796875" style="21" bestFit="1" customWidth="1"/>
    <col min="14594" max="14594" width="40" style="21" customWidth="1"/>
    <col min="14595" max="14595" width="9.19921875" style="21" bestFit="1" customWidth="1"/>
    <col min="14596" max="14596" width="14.19921875" style="21" customWidth="1"/>
    <col min="14597" max="14597" width="7.69921875" style="21" bestFit="1" customWidth="1"/>
    <col min="14598" max="14598" width="21" style="21" customWidth="1"/>
    <col min="14599" max="14599" width="8" style="21" bestFit="1" customWidth="1"/>
    <col min="14600" max="14600" width="24.296875" style="21" customWidth="1"/>
    <col min="14601" max="14847" width="9" style="21"/>
    <col min="14848" max="14848" width="2.09765625" style="21" customWidth="1"/>
    <col min="14849" max="14849" width="7.796875" style="21" bestFit="1" customWidth="1"/>
    <col min="14850" max="14850" width="40" style="21" customWidth="1"/>
    <col min="14851" max="14851" width="9.19921875" style="21" bestFit="1" customWidth="1"/>
    <col min="14852" max="14852" width="14.19921875" style="21" customWidth="1"/>
    <col min="14853" max="14853" width="7.69921875" style="21" bestFit="1" customWidth="1"/>
    <col min="14854" max="14854" width="21" style="21" customWidth="1"/>
    <col min="14855" max="14855" width="8" style="21" bestFit="1" customWidth="1"/>
    <col min="14856" max="14856" width="24.296875" style="21" customWidth="1"/>
    <col min="14857" max="15103" width="9" style="21"/>
    <col min="15104" max="15104" width="2.09765625" style="21" customWidth="1"/>
    <col min="15105" max="15105" width="7.796875" style="21" bestFit="1" customWidth="1"/>
    <col min="15106" max="15106" width="40" style="21" customWidth="1"/>
    <col min="15107" max="15107" width="9.19921875" style="21" bestFit="1" customWidth="1"/>
    <col min="15108" max="15108" width="14.19921875" style="21" customWidth="1"/>
    <col min="15109" max="15109" width="7.69921875" style="21" bestFit="1" customWidth="1"/>
    <col min="15110" max="15110" width="21" style="21" customWidth="1"/>
    <col min="15111" max="15111" width="8" style="21" bestFit="1" customWidth="1"/>
    <col min="15112" max="15112" width="24.296875" style="21" customWidth="1"/>
    <col min="15113" max="15359" width="9" style="21"/>
    <col min="15360" max="15360" width="2.09765625" style="21" customWidth="1"/>
    <col min="15361" max="15361" width="7.796875" style="21" bestFit="1" customWidth="1"/>
    <col min="15362" max="15362" width="40" style="21" customWidth="1"/>
    <col min="15363" max="15363" width="9.19921875" style="21" bestFit="1" customWidth="1"/>
    <col min="15364" max="15364" width="14.19921875" style="21" customWidth="1"/>
    <col min="15365" max="15365" width="7.69921875" style="21" bestFit="1" customWidth="1"/>
    <col min="15366" max="15366" width="21" style="21" customWidth="1"/>
    <col min="15367" max="15367" width="8" style="21" bestFit="1" customWidth="1"/>
    <col min="15368" max="15368" width="24.296875" style="21" customWidth="1"/>
    <col min="15369" max="15615" width="9" style="21"/>
    <col min="15616" max="15616" width="2.09765625" style="21" customWidth="1"/>
    <col min="15617" max="15617" width="7.796875" style="21" bestFit="1" customWidth="1"/>
    <col min="15618" max="15618" width="40" style="21" customWidth="1"/>
    <col min="15619" max="15619" width="9.19921875" style="21" bestFit="1" customWidth="1"/>
    <col min="15620" max="15620" width="14.19921875" style="21" customWidth="1"/>
    <col min="15621" max="15621" width="7.69921875" style="21" bestFit="1" customWidth="1"/>
    <col min="15622" max="15622" width="21" style="21" customWidth="1"/>
    <col min="15623" max="15623" width="8" style="21" bestFit="1" customWidth="1"/>
    <col min="15624" max="15624" width="24.296875" style="21" customWidth="1"/>
    <col min="15625" max="15871" width="9" style="21"/>
    <col min="15872" max="15872" width="2.09765625" style="21" customWidth="1"/>
    <col min="15873" max="15873" width="7.796875" style="21" bestFit="1" customWidth="1"/>
    <col min="15874" max="15874" width="40" style="21" customWidth="1"/>
    <col min="15875" max="15875" width="9.19921875" style="21" bestFit="1" customWidth="1"/>
    <col min="15876" max="15876" width="14.19921875" style="21" customWidth="1"/>
    <col min="15877" max="15877" width="7.69921875" style="21" bestFit="1" customWidth="1"/>
    <col min="15878" max="15878" width="21" style="21" customWidth="1"/>
    <col min="15879" max="15879" width="8" style="21" bestFit="1" customWidth="1"/>
    <col min="15880" max="15880" width="24.296875" style="21" customWidth="1"/>
    <col min="15881" max="16127" width="9" style="21"/>
    <col min="16128" max="16128" width="2.09765625" style="21" customWidth="1"/>
    <col min="16129" max="16129" width="7.796875" style="21" bestFit="1" customWidth="1"/>
    <col min="16130" max="16130" width="40" style="21" customWidth="1"/>
    <col min="16131" max="16131" width="9.19921875" style="21" bestFit="1" customWidth="1"/>
    <col min="16132" max="16132" width="14.19921875" style="21" customWidth="1"/>
    <col min="16133" max="16133" width="7.69921875" style="21" bestFit="1" customWidth="1"/>
    <col min="16134" max="16134" width="21" style="21" customWidth="1"/>
    <col min="16135" max="16135" width="8" style="21" bestFit="1" customWidth="1"/>
    <col min="16136" max="16136" width="24.296875" style="21" customWidth="1"/>
    <col min="16137" max="16382" width="9" style="21"/>
    <col min="16383" max="16384" width="9" style="21" customWidth="1"/>
  </cols>
  <sheetData>
    <row r="1" spans="1:16" ht="70.05" customHeight="1">
      <c r="A1" s="482" t="e" vm="2">
        <v>#VALUE!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4"/>
      <c r="O1" s="32"/>
      <c r="P1" s="32"/>
    </row>
    <row r="2" spans="1:16" ht="21" customHeight="1">
      <c r="A2" s="513" t="s">
        <v>111</v>
      </c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5"/>
      <c r="N2" s="516"/>
      <c r="O2" s="32"/>
      <c r="P2" s="32"/>
    </row>
    <row r="3" spans="1:16" ht="21" customHeight="1">
      <c r="A3" s="253"/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5"/>
      <c r="O3" s="32"/>
      <c r="P3" s="32"/>
    </row>
    <row r="4" spans="1:16" ht="21" customHeight="1">
      <c r="A4" s="244" t="s">
        <v>1276</v>
      </c>
      <c r="B4" s="207"/>
      <c r="C4" s="208"/>
      <c r="D4" s="216"/>
      <c r="E4" s="256"/>
      <c r="F4" s="257"/>
      <c r="G4" s="257"/>
      <c r="H4" s="257"/>
      <c r="I4" s="257"/>
      <c r="J4" s="257"/>
      <c r="K4" s="257"/>
      <c r="L4" s="257"/>
      <c r="M4" s="258" t="s">
        <v>108</v>
      </c>
      <c r="N4" s="259">
        <f>BDI!E34</f>
        <v>0.23380000000000001</v>
      </c>
    </row>
    <row r="5" spans="1:16" ht="21" customHeight="1">
      <c r="A5" s="246" t="s">
        <v>203</v>
      </c>
      <c r="B5" s="209"/>
      <c r="C5" s="223"/>
      <c r="D5" s="223"/>
      <c r="E5" s="223"/>
      <c r="F5" s="223"/>
      <c r="G5" s="223"/>
      <c r="H5" s="223"/>
      <c r="I5" s="223"/>
      <c r="J5" s="223"/>
      <c r="K5" s="223"/>
      <c r="L5" s="210"/>
      <c r="M5" s="260" t="s">
        <v>109</v>
      </c>
      <c r="N5" s="261" t="s">
        <v>1056</v>
      </c>
    </row>
    <row r="6" spans="1:16" ht="21" customHeight="1">
      <c r="A6" s="248" t="s">
        <v>1279</v>
      </c>
      <c r="B6" s="212"/>
      <c r="C6" s="208"/>
      <c r="D6" s="216"/>
      <c r="E6" s="256"/>
      <c r="F6" s="262"/>
      <c r="G6" s="262"/>
      <c r="H6" s="262"/>
      <c r="I6" s="262"/>
      <c r="J6" s="262"/>
      <c r="K6" s="262"/>
      <c r="L6" s="262"/>
      <c r="M6" s="258" t="s">
        <v>110</v>
      </c>
      <c r="N6" s="263">
        <f>SUM(N43)</f>
        <v>986235.40999999992</v>
      </c>
      <c r="O6" s="33"/>
    </row>
    <row r="7" spans="1:16" ht="10.050000000000001" customHeight="1" thickBot="1">
      <c r="A7" s="264"/>
      <c r="B7" s="217"/>
      <c r="C7" s="218"/>
      <c r="D7" s="219"/>
      <c r="E7" s="220"/>
      <c r="F7" s="221"/>
      <c r="G7" s="221"/>
      <c r="H7" s="221"/>
      <c r="I7" s="221"/>
      <c r="J7" s="221"/>
      <c r="K7" s="221"/>
      <c r="L7" s="221"/>
      <c r="M7" s="222"/>
      <c r="N7" s="265"/>
      <c r="O7" s="33"/>
      <c r="P7" s="33"/>
    </row>
    <row r="8" spans="1:16" ht="21" customHeight="1" thickBot="1">
      <c r="A8" s="510" t="s">
        <v>10</v>
      </c>
      <c r="B8" s="511"/>
      <c r="C8" s="511"/>
      <c r="D8" s="511"/>
      <c r="E8" s="511"/>
      <c r="F8" s="511"/>
      <c r="G8" s="511"/>
      <c r="H8" s="511"/>
      <c r="I8" s="511"/>
      <c r="J8" s="511"/>
      <c r="K8" s="511"/>
      <c r="L8" s="511"/>
      <c r="M8" s="511"/>
      <c r="N8" s="512"/>
      <c r="P8" s="34"/>
    </row>
    <row r="9" spans="1:16" ht="21" customHeight="1">
      <c r="A9" s="500" t="s">
        <v>0</v>
      </c>
      <c r="B9" s="502" t="s">
        <v>11</v>
      </c>
      <c r="C9" s="504" t="s">
        <v>12</v>
      </c>
      <c r="D9" s="506" t="s">
        <v>13</v>
      </c>
      <c r="E9" s="498" t="s">
        <v>14</v>
      </c>
      <c r="F9" s="499"/>
      <c r="G9" s="498" t="s">
        <v>15</v>
      </c>
      <c r="H9" s="499"/>
      <c r="I9" s="498" t="s">
        <v>928</v>
      </c>
      <c r="J9" s="499"/>
      <c r="K9" s="498" t="s">
        <v>929</v>
      </c>
      <c r="L9" s="499"/>
      <c r="M9" s="498" t="s">
        <v>930</v>
      </c>
      <c r="N9" s="499"/>
      <c r="O9" s="35"/>
      <c r="P9" s="35"/>
    </row>
    <row r="10" spans="1:16" ht="21" customHeight="1" thickBot="1">
      <c r="A10" s="501"/>
      <c r="B10" s="503"/>
      <c r="C10" s="505"/>
      <c r="D10" s="507"/>
      <c r="E10" s="78" t="s">
        <v>16</v>
      </c>
      <c r="F10" s="79" t="s">
        <v>1</v>
      </c>
      <c r="G10" s="78" t="s">
        <v>16</v>
      </c>
      <c r="H10" s="79" t="s">
        <v>1</v>
      </c>
      <c r="I10" s="78" t="s">
        <v>16</v>
      </c>
      <c r="J10" s="79" t="s">
        <v>1</v>
      </c>
      <c r="K10" s="78" t="s">
        <v>16</v>
      </c>
      <c r="L10" s="79" t="s">
        <v>1</v>
      </c>
      <c r="M10" s="78" t="s">
        <v>16</v>
      </c>
      <c r="N10" s="266" t="s">
        <v>1</v>
      </c>
      <c r="O10" s="36"/>
      <c r="P10" s="37"/>
    </row>
    <row r="11" spans="1:16" ht="21" customHeight="1">
      <c r="A11" s="491" t="s">
        <v>115</v>
      </c>
      <c r="B11" s="489" t="str">
        <f>'RESUMO DA OBRA'!B11</f>
        <v>SERVIÇOS PRELIMINARES</v>
      </c>
      <c r="C11" s="485">
        <f>D11/$D$41</f>
        <v>9.3563584377892098E-2</v>
      </c>
      <c r="D11" s="487">
        <f>'RESUMO DA OBRA'!C11</f>
        <v>92275.72</v>
      </c>
      <c r="E11" s="58">
        <v>1</v>
      </c>
      <c r="F11" s="59">
        <f>E11*$D11</f>
        <v>92275.72</v>
      </c>
      <c r="G11" s="58"/>
      <c r="H11" s="59"/>
      <c r="I11" s="58"/>
      <c r="J11" s="59"/>
      <c r="K11" s="58"/>
      <c r="L11" s="59"/>
      <c r="M11" s="77"/>
      <c r="N11" s="267"/>
    </row>
    <row r="12" spans="1:16" ht="8.1" customHeight="1" thickBot="1">
      <c r="A12" s="492"/>
      <c r="B12" s="490"/>
      <c r="C12" s="486"/>
      <c r="D12" s="488"/>
      <c r="E12" s="56"/>
      <c r="F12" s="57"/>
      <c r="G12" s="183"/>
      <c r="H12" s="184"/>
      <c r="I12" s="183"/>
      <c r="J12" s="184"/>
      <c r="K12" s="183"/>
      <c r="L12" s="184"/>
      <c r="M12" s="72"/>
      <c r="N12" s="268"/>
    </row>
    <row r="13" spans="1:16" ht="21" customHeight="1">
      <c r="A13" s="491" t="s">
        <v>117</v>
      </c>
      <c r="B13" s="493" t="str">
        <f>'RESUMO DA OBRA'!B12</f>
        <v>MOVIMENTO DE TERRA</v>
      </c>
      <c r="C13" s="485">
        <f>D13/$D$41</f>
        <v>8.0793986093036355E-2</v>
      </c>
      <c r="D13" s="487">
        <f>'RESUMO DA OBRA'!C12</f>
        <v>79681.89</v>
      </c>
      <c r="E13" s="62">
        <v>1</v>
      </c>
      <c r="F13" s="63">
        <f>E13*$D13</f>
        <v>79681.89</v>
      </c>
      <c r="G13" s="237"/>
      <c r="H13" s="238"/>
      <c r="I13" s="237"/>
      <c r="J13" s="238"/>
      <c r="K13" s="237"/>
      <c r="L13" s="238"/>
      <c r="M13" s="237"/>
      <c r="N13" s="269"/>
    </row>
    <row r="14" spans="1:16" ht="8.1" customHeight="1" thickBot="1">
      <c r="A14" s="492"/>
      <c r="B14" s="490"/>
      <c r="C14" s="486"/>
      <c r="D14" s="488"/>
      <c r="E14" s="66"/>
      <c r="F14" s="71"/>
      <c r="G14" s="185"/>
      <c r="H14" s="186"/>
      <c r="I14" s="185"/>
      <c r="J14" s="186"/>
      <c r="K14" s="185"/>
      <c r="L14" s="186"/>
      <c r="M14" s="185"/>
      <c r="N14" s="270"/>
    </row>
    <row r="15" spans="1:16" ht="21" customHeight="1">
      <c r="A15" s="491" t="s">
        <v>119</v>
      </c>
      <c r="B15" s="493" t="str">
        <f>'RESUMO DA OBRA'!B13</f>
        <v>MEIO FIO</v>
      </c>
      <c r="C15" s="485">
        <f>D15/$D$41</f>
        <v>1.4987608283097441E-2</v>
      </c>
      <c r="D15" s="487">
        <f>'RESUMO DA OBRA'!C13</f>
        <v>14781.31</v>
      </c>
      <c r="E15" s="62">
        <v>1</v>
      </c>
      <c r="F15" s="63">
        <f>E15*$D15</f>
        <v>14781.31</v>
      </c>
      <c r="G15" s="237"/>
      <c r="H15" s="238"/>
      <c r="I15" s="237"/>
      <c r="J15" s="238"/>
      <c r="K15" s="237"/>
      <c r="L15" s="238"/>
      <c r="M15" s="237"/>
      <c r="N15" s="269"/>
      <c r="O15" s="38"/>
      <c r="P15" s="39"/>
    </row>
    <row r="16" spans="1:16" ht="8.1" customHeight="1" thickBot="1">
      <c r="A16" s="492"/>
      <c r="B16" s="490"/>
      <c r="C16" s="486"/>
      <c r="D16" s="488"/>
      <c r="E16" s="65"/>
      <c r="F16" s="70"/>
      <c r="G16" s="67"/>
      <c r="H16" s="69"/>
      <c r="I16" s="67"/>
      <c r="J16" s="69"/>
      <c r="K16" s="67"/>
      <c r="L16" s="69"/>
      <c r="M16" s="67"/>
      <c r="N16" s="271"/>
    </row>
    <row r="17" spans="1:16" ht="20.399999999999999" customHeight="1">
      <c r="A17" s="491" t="s">
        <v>121</v>
      </c>
      <c r="B17" s="493" t="str">
        <f>'RESUMO DA OBRA'!B14</f>
        <v>QUADRAS POLIESPORTIVA</v>
      </c>
      <c r="C17" s="485">
        <f>D17/$D$41</f>
        <v>0.28559819201786724</v>
      </c>
      <c r="D17" s="487">
        <f>'RESUMO DA OBRA'!C14</f>
        <v>281667.05</v>
      </c>
      <c r="E17" s="237"/>
      <c r="F17" s="238"/>
      <c r="G17" s="62">
        <v>0.5</v>
      </c>
      <c r="H17" s="63">
        <f>G17*$D17</f>
        <v>140833.52499999999</v>
      </c>
      <c r="I17" s="62">
        <v>0.5</v>
      </c>
      <c r="J17" s="63">
        <f>I17*$D17</f>
        <v>140833.52499999999</v>
      </c>
      <c r="K17" s="360"/>
      <c r="L17" s="361"/>
      <c r="M17" s="360"/>
      <c r="N17" s="267"/>
    </row>
    <row r="18" spans="1:16" ht="8.1" customHeight="1" thickBot="1">
      <c r="A18" s="492"/>
      <c r="B18" s="490"/>
      <c r="C18" s="486"/>
      <c r="D18" s="488"/>
      <c r="E18" s="67"/>
      <c r="F18" s="69"/>
      <c r="G18" s="65"/>
      <c r="H18" s="70"/>
      <c r="I18" s="65"/>
      <c r="J18" s="70"/>
      <c r="K18" s="360"/>
      <c r="L18" s="361"/>
      <c r="M18" s="360"/>
      <c r="N18" s="267"/>
    </row>
    <row r="19" spans="1:16" ht="19.8" customHeight="1">
      <c r="A19" s="491" t="s">
        <v>1178</v>
      </c>
      <c r="B19" s="493" t="str">
        <f>'RESUMO DA OBRA'!B15</f>
        <v>PASSEIO</v>
      </c>
      <c r="C19" s="485">
        <f>D19/$D$41</f>
        <v>6.7889997987397366E-2</v>
      </c>
      <c r="D19" s="487">
        <f>'RESUMO DA OBRA'!C15</f>
        <v>66955.520000000004</v>
      </c>
      <c r="E19" s="237"/>
      <c r="F19" s="238"/>
      <c r="G19" s="62">
        <v>0.5</v>
      </c>
      <c r="H19" s="63">
        <f>G19*$D19</f>
        <v>33477.760000000002</v>
      </c>
      <c r="I19" s="62">
        <v>0.5</v>
      </c>
      <c r="J19" s="63">
        <f>I19*$D19</f>
        <v>33477.760000000002</v>
      </c>
      <c r="K19" s="237"/>
      <c r="L19" s="238"/>
      <c r="M19" s="237"/>
      <c r="N19" s="238"/>
    </row>
    <row r="20" spans="1:16" ht="8.1" customHeight="1" thickBot="1">
      <c r="A20" s="492"/>
      <c r="B20" s="490"/>
      <c r="C20" s="486"/>
      <c r="D20" s="488"/>
      <c r="E20" s="67"/>
      <c r="F20" s="69"/>
      <c r="G20" s="65"/>
      <c r="H20" s="70"/>
      <c r="I20" s="65"/>
      <c r="J20" s="70"/>
      <c r="K20" s="67"/>
      <c r="L20" s="69"/>
      <c r="M20" s="67"/>
      <c r="N20" s="69"/>
    </row>
    <row r="21" spans="1:16" ht="19.8" customHeight="1">
      <c r="A21" s="491" t="s">
        <v>1179</v>
      </c>
      <c r="B21" s="493" t="str">
        <f>'RESUMO DA OBRA'!B16</f>
        <v>INSTALAÇÕES ELÉTRICAS</v>
      </c>
      <c r="C21" s="485">
        <f>D21/$D$41</f>
        <v>9.2827979072461014E-2</v>
      </c>
      <c r="D21" s="487">
        <f>'RESUMO DA OBRA'!C16</f>
        <v>91550.24</v>
      </c>
      <c r="E21" s="237"/>
      <c r="F21" s="238"/>
      <c r="G21" s="360"/>
      <c r="H21" s="361"/>
      <c r="I21" s="62">
        <v>0.5</v>
      </c>
      <c r="J21" s="63">
        <f>I21*$D21</f>
        <v>45775.12</v>
      </c>
      <c r="K21" s="62">
        <v>0.5</v>
      </c>
      <c r="L21" s="63">
        <f>K21*$D21</f>
        <v>45775.12</v>
      </c>
      <c r="M21" s="360"/>
      <c r="N21" s="267"/>
    </row>
    <row r="22" spans="1:16" ht="9.6" customHeight="1" thickBot="1">
      <c r="A22" s="492"/>
      <c r="B22" s="490"/>
      <c r="C22" s="486"/>
      <c r="D22" s="488"/>
      <c r="E22" s="67"/>
      <c r="F22" s="69"/>
      <c r="G22" s="360"/>
      <c r="H22" s="361"/>
      <c r="I22" s="65"/>
      <c r="J22" s="70"/>
      <c r="K22" s="65"/>
      <c r="L22" s="70"/>
      <c r="M22" s="360"/>
      <c r="N22" s="267"/>
    </row>
    <row r="23" spans="1:16" ht="21" customHeight="1">
      <c r="A23" s="491" t="s">
        <v>1180</v>
      </c>
      <c r="B23" s="493" t="str">
        <f>'RESUMO DA OBRA'!B17</f>
        <v>PLAYGROUND</v>
      </c>
      <c r="C23" s="485">
        <f>D23/$D$41</f>
        <v>2.4489386362633238E-2</v>
      </c>
      <c r="D23" s="487">
        <f>'RESUMO DA OBRA'!C17</f>
        <v>24152.3</v>
      </c>
      <c r="E23" s="237"/>
      <c r="F23" s="238"/>
      <c r="G23" s="237"/>
      <c r="H23" s="238"/>
      <c r="I23" s="237"/>
      <c r="J23" s="238"/>
      <c r="K23" s="62">
        <v>0.5</v>
      </c>
      <c r="L23" s="63">
        <f>K23*$D23</f>
        <v>12076.15</v>
      </c>
      <c r="M23" s="62">
        <v>0.5</v>
      </c>
      <c r="N23" s="272">
        <f>M23*$D23</f>
        <v>12076.15</v>
      </c>
      <c r="O23" s="38"/>
      <c r="P23" s="39"/>
    </row>
    <row r="24" spans="1:16" ht="8.1" customHeight="1" thickBot="1">
      <c r="A24" s="492"/>
      <c r="B24" s="490"/>
      <c r="C24" s="486"/>
      <c r="D24" s="488"/>
      <c r="E24" s="67"/>
      <c r="F24" s="69"/>
      <c r="G24" s="67"/>
      <c r="H24" s="69"/>
      <c r="I24" s="67"/>
      <c r="J24" s="69"/>
      <c r="K24" s="65"/>
      <c r="L24" s="70"/>
      <c r="M24" s="80"/>
      <c r="N24" s="273"/>
    </row>
    <row r="25" spans="1:16" ht="21" customHeight="1">
      <c r="A25" s="491" t="s">
        <v>1181</v>
      </c>
      <c r="B25" s="493" t="str">
        <f>'RESUMO DA OBRA'!B18</f>
        <v>DIVERSOS</v>
      </c>
      <c r="C25" s="485">
        <f>D25/$D$41</f>
        <v>2.6249392120284955E-2</v>
      </c>
      <c r="D25" s="487">
        <f>'RESUMO DA OBRA'!C18</f>
        <v>25888.080000000002</v>
      </c>
      <c r="E25" s="64"/>
      <c r="F25" s="68"/>
      <c r="G25" s="64"/>
      <c r="H25" s="68"/>
      <c r="I25" s="64"/>
      <c r="J25" s="68"/>
      <c r="K25" s="64"/>
      <c r="L25" s="68"/>
      <c r="M25" s="62">
        <v>1</v>
      </c>
      <c r="N25" s="272">
        <f>M25*$D25</f>
        <v>25888.080000000002</v>
      </c>
      <c r="O25" s="38"/>
      <c r="P25" s="39"/>
    </row>
    <row r="26" spans="1:16" ht="8.1" customHeight="1" thickBot="1">
      <c r="A26" s="492"/>
      <c r="B26" s="490"/>
      <c r="C26" s="486"/>
      <c r="D26" s="488"/>
      <c r="E26" s="60"/>
      <c r="F26" s="61"/>
      <c r="G26" s="60"/>
      <c r="H26" s="61"/>
      <c r="I26" s="60"/>
      <c r="J26" s="61"/>
      <c r="K26" s="60"/>
      <c r="L26" s="61"/>
      <c r="M26" s="80"/>
      <c r="N26" s="273"/>
    </row>
    <row r="27" spans="1:16" ht="21" customHeight="1">
      <c r="A27" s="491" t="s">
        <v>1182</v>
      </c>
      <c r="B27" s="493" t="str">
        <f>'RESUMO DA OBRA'!B19</f>
        <v>LIMPEZA E ENTREGA DA OBRA</v>
      </c>
      <c r="C27" s="485">
        <f>D27/$D$41</f>
        <v>4.7833711425956608E-3</v>
      </c>
      <c r="D27" s="487">
        <f>'RESUMO DA OBRA'!C19</f>
        <v>4717.53</v>
      </c>
      <c r="E27" s="64"/>
      <c r="F27" s="68"/>
      <c r="G27" s="64"/>
      <c r="H27" s="68"/>
      <c r="I27" s="64"/>
      <c r="J27" s="68"/>
      <c r="K27" s="64"/>
      <c r="L27" s="68"/>
      <c r="M27" s="62">
        <v>1</v>
      </c>
      <c r="N27" s="272">
        <f>M27*$D27</f>
        <v>4717.53</v>
      </c>
      <c r="O27" s="38"/>
      <c r="P27" s="39"/>
    </row>
    <row r="28" spans="1:16" ht="8.1" customHeight="1" thickBot="1">
      <c r="A28" s="492"/>
      <c r="B28" s="490"/>
      <c r="C28" s="486"/>
      <c r="D28" s="488"/>
      <c r="E28" s="67"/>
      <c r="F28" s="69"/>
      <c r="G28" s="67"/>
      <c r="H28" s="69"/>
      <c r="I28" s="67"/>
      <c r="J28" s="69"/>
      <c r="K28" s="67"/>
      <c r="L28" s="69"/>
      <c r="M28" s="65"/>
      <c r="N28" s="274"/>
    </row>
    <row r="29" spans="1:16" ht="21" customHeight="1">
      <c r="A29" s="492" t="s">
        <v>125</v>
      </c>
      <c r="B29" s="493" t="str">
        <f>'RESUMO DA OBRA'!B21</f>
        <v>SERVIÇOS PRELIMINARES</v>
      </c>
      <c r="C29" s="485">
        <f>D29/$D$41</f>
        <v>4.0148730818740331E-3</v>
      </c>
      <c r="D29" s="487">
        <f>'RESUMO DA OBRA'!C21</f>
        <v>3959.61</v>
      </c>
      <c r="E29" s="62">
        <v>1</v>
      </c>
      <c r="F29" s="272">
        <f>E29*$D29</f>
        <v>3959.61</v>
      </c>
      <c r="G29" s="64"/>
      <c r="H29" s="68"/>
      <c r="I29" s="64"/>
      <c r="J29" s="68"/>
      <c r="K29" s="64"/>
      <c r="L29" s="68"/>
      <c r="M29" s="237"/>
      <c r="N29" s="269"/>
    </row>
    <row r="30" spans="1:16" ht="7.8" customHeight="1" thickBot="1">
      <c r="A30" s="492"/>
      <c r="B30" s="490"/>
      <c r="C30" s="486"/>
      <c r="D30" s="488"/>
      <c r="E30" s="65"/>
      <c r="F30" s="274"/>
      <c r="G30" s="67"/>
      <c r="H30" s="69"/>
      <c r="I30" s="67"/>
      <c r="J30" s="69"/>
      <c r="K30" s="67"/>
      <c r="L30" s="69"/>
      <c r="M30" s="67"/>
      <c r="N30" s="271"/>
    </row>
    <row r="31" spans="1:16" ht="18" customHeight="1">
      <c r="A31" s="492" t="s">
        <v>126</v>
      </c>
      <c r="B31" s="493" t="str">
        <f>'RESUMO DA OBRA'!B22</f>
        <v>MOVIMENTAÇÃO DE TERRA</v>
      </c>
      <c r="C31" s="485">
        <f>D31/$D$41</f>
        <v>3.8240829337084947E-2</v>
      </c>
      <c r="D31" s="487">
        <f>'RESUMO DA OBRA'!C22</f>
        <v>37714.46</v>
      </c>
      <c r="E31" s="62">
        <v>1</v>
      </c>
      <c r="F31" s="272">
        <f>E31*$D31</f>
        <v>37714.46</v>
      </c>
      <c r="G31" s="64"/>
      <c r="H31" s="68"/>
      <c r="I31" s="64"/>
      <c r="J31" s="68"/>
      <c r="K31" s="64"/>
      <c r="L31" s="68"/>
      <c r="M31" s="237"/>
      <c r="N31" s="269"/>
    </row>
    <row r="32" spans="1:16" ht="8.1" customHeight="1" thickBot="1">
      <c r="A32" s="492"/>
      <c r="B32" s="490"/>
      <c r="C32" s="486"/>
      <c r="D32" s="488"/>
      <c r="E32" s="65"/>
      <c r="F32" s="274"/>
      <c r="G32" s="67"/>
      <c r="H32" s="69"/>
      <c r="I32" s="67"/>
      <c r="J32" s="69"/>
      <c r="K32" s="67"/>
      <c r="L32" s="69"/>
      <c r="M32" s="67"/>
      <c r="N32" s="271"/>
    </row>
    <row r="33" spans="1:16" ht="24.6" customHeight="1">
      <c r="A33" s="492" t="s">
        <v>127</v>
      </c>
      <c r="B33" s="493" t="str">
        <f>'RESUMO DA OBRA'!B23</f>
        <v>DRENAGEM</v>
      </c>
      <c r="C33" s="485">
        <f>D33/$D$41</f>
        <v>5.8974763439086017E-2</v>
      </c>
      <c r="D33" s="487">
        <f>'RESUMO DA OBRA'!C23</f>
        <v>58163</v>
      </c>
      <c r="E33" s="62">
        <v>1</v>
      </c>
      <c r="F33" s="272">
        <f>E33*$D33</f>
        <v>58163</v>
      </c>
      <c r="G33" s="64"/>
      <c r="H33" s="68"/>
      <c r="I33" s="64"/>
      <c r="J33" s="68"/>
      <c r="K33" s="64"/>
      <c r="L33" s="68"/>
      <c r="M33" s="237"/>
      <c r="N33" s="269"/>
    </row>
    <row r="34" spans="1:16" ht="8.1" customHeight="1" thickBot="1">
      <c r="A34" s="492"/>
      <c r="B34" s="490"/>
      <c r="C34" s="486"/>
      <c r="D34" s="488"/>
      <c r="E34" s="65"/>
      <c r="F34" s="274"/>
      <c r="G34" s="67"/>
      <c r="H34" s="69"/>
      <c r="I34" s="67"/>
      <c r="J34" s="69"/>
      <c r="K34" s="67"/>
      <c r="L34" s="69"/>
      <c r="M34" s="67"/>
      <c r="N34" s="271"/>
    </row>
    <row r="35" spans="1:16" ht="20.399999999999999" customHeight="1">
      <c r="A35" s="492" t="s">
        <v>128</v>
      </c>
      <c r="B35" s="493" t="str">
        <f>'RESUMO DA OBRA'!B24</f>
        <v>PAVIMENTAÇÃO</v>
      </c>
      <c r="C35" s="485">
        <f>D35/$D$41</f>
        <v>0.19415845147965233</v>
      </c>
      <c r="D35" s="487">
        <f>'RESUMO DA OBRA'!C24</f>
        <v>191485.94</v>
      </c>
      <c r="E35" s="62">
        <v>0.3</v>
      </c>
      <c r="F35" s="272">
        <f>E35*$D35</f>
        <v>57445.781999999999</v>
      </c>
      <c r="G35" s="62">
        <v>0.4</v>
      </c>
      <c r="H35" s="272">
        <f>G35*$D35</f>
        <v>76594.376000000004</v>
      </c>
      <c r="I35" s="62">
        <v>0.3</v>
      </c>
      <c r="J35" s="272">
        <f>I35*$D35</f>
        <v>57445.781999999999</v>
      </c>
      <c r="K35" s="64"/>
      <c r="L35" s="68"/>
      <c r="M35" s="237"/>
      <c r="N35" s="269"/>
    </row>
    <row r="36" spans="1:16" ht="8.1" customHeight="1" thickBot="1">
      <c r="A36" s="492"/>
      <c r="B36" s="490"/>
      <c r="C36" s="486"/>
      <c r="D36" s="488"/>
      <c r="E36" s="65"/>
      <c r="F36" s="274"/>
      <c r="G36" s="65"/>
      <c r="H36" s="274"/>
      <c r="I36" s="65"/>
      <c r="J36" s="274"/>
      <c r="K36" s="67"/>
      <c r="L36" s="69"/>
      <c r="M36" s="67"/>
      <c r="N36" s="271"/>
    </row>
    <row r="37" spans="1:16" ht="19.8" customHeight="1">
      <c r="A37" s="492" t="s">
        <v>1183</v>
      </c>
      <c r="B37" s="493" t="str">
        <f>'RESUMO DA OBRA'!B25</f>
        <v>SINALIZAÇÃO VIÁRIA</v>
      </c>
      <c r="C37" s="485">
        <f>D37/$D$41</f>
        <v>6.1380477101303848E-3</v>
      </c>
      <c r="D37" s="487">
        <f>'RESUMO DA OBRA'!C25</f>
        <v>6053.56</v>
      </c>
      <c r="E37" s="64"/>
      <c r="F37" s="68"/>
      <c r="G37" s="64"/>
      <c r="H37" s="68"/>
      <c r="I37" s="62">
        <v>1</v>
      </c>
      <c r="J37" s="272">
        <f>I37*$D37</f>
        <v>6053.56</v>
      </c>
      <c r="K37" s="64"/>
      <c r="L37" s="68"/>
      <c r="M37" s="237"/>
      <c r="N37" s="269"/>
    </row>
    <row r="38" spans="1:16" ht="8.1" customHeight="1" thickBot="1">
      <c r="A38" s="492"/>
      <c r="B38" s="490"/>
      <c r="C38" s="486"/>
      <c r="D38" s="488"/>
      <c r="E38" s="67"/>
      <c r="F38" s="69"/>
      <c r="G38" s="67"/>
      <c r="H38" s="69"/>
      <c r="I38" s="65"/>
      <c r="J38" s="274"/>
      <c r="K38" s="67"/>
      <c r="L38" s="69"/>
      <c r="M38" s="67"/>
      <c r="N38" s="271"/>
    </row>
    <row r="39" spans="1:16" ht="20.399999999999999" customHeight="1">
      <c r="A39" s="492" t="s">
        <v>1184</v>
      </c>
      <c r="B39" s="493" t="str">
        <f>'RESUMO DA OBRA'!B26</f>
        <v>LIMPEZA FINAL DA OBRA</v>
      </c>
      <c r="C39" s="485">
        <f>D39/$D$41</f>
        <v>7.2895374949070229E-3</v>
      </c>
      <c r="D39" s="487">
        <f>'RESUMO DA OBRA'!C26</f>
        <v>7189.2</v>
      </c>
      <c r="E39" s="64"/>
      <c r="F39" s="68"/>
      <c r="G39" s="64"/>
      <c r="H39" s="68"/>
      <c r="I39" s="62">
        <v>1</v>
      </c>
      <c r="J39" s="272">
        <f>I39*$D39</f>
        <v>7189.2</v>
      </c>
      <c r="K39" s="64"/>
      <c r="L39" s="68"/>
      <c r="M39" s="237"/>
      <c r="N39" s="269"/>
    </row>
    <row r="40" spans="1:16" ht="8.1" customHeight="1" thickBot="1">
      <c r="A40" s="492"/>
      <c r="B40" s="490"/>
      <c r="C40" s="486"/>
      <c r="D40" s="488"/>
      <c r="E40" s="67"/>
      <c r="F40" s="69"/>
      <c r="G40" s="67"/>
      <c r="H40" s="69"/>
      <c r="I40" s="65"/>
      <c r="J40" s="274"/>
      <c r="K40" s="67"/>
      <c r="L40" s="69"/>
      <c r="M40" s="67"/>
      <c r="N40" s="271"/>
    </row>
    <row r="41" spans="1:16" ht="21" customHeight="1">
      <c r="A41" s="496" t="s">
        <v>17</v>
      </c>
      <c r="B41" s="497"/>
      <c r="C41" s="45">
        <f>SUM(C11:C40)</f>
        <v>1</v>
      </c>
      <c r="D41" s="46">
        <f>SUM(D11:D40)</f>
        <v>986235.40999999992</v>
      </c>
      <c r="E41" s="75"/>
      <c r="F41" s="76"/>
      <c r="G41" s="75"/>
      <c r="H41" s="76"/>
      <c r="I41" s="75"/>
      <c r="J41" s="76"/>
      <c r="K41" s="75"/>
      <c r="L41" s="76"/>
      <c r="M41" s="76"/>
      <c r="N41" s="275"/>
    </row>
    <row r="42" spans="1:16" ht="21" customHeight="1">
      <c r="A42" s="508" t="s">
        <v>18</v>
      </c>
      <c r="B42" s="509"/>
      <c r="C42" s="73"/>
      <c r="D42" s="74"/>
      <c r="E42" s="47">
        <f>F42/D41</f>
        <v>0.34882318005596658</v>
      </c>
      <c r="F42" s="48">
        <f>SUM(F11:F40)</f>
        <v>344021.772</v>
      </c>
      <c r="G42" s="47">
        <f>H42/$D$41</f>
        <v>0.25440747559449323</v>
      </c>
      <c r="H42" s="48">
        <f>SUM(H11:H40)</f>
        <v>250905.66100000002</v>
      </c>
      <c r="I42" s="47">
        <f>J42/$D$41</f>
        <v>0.29483320518779588</v>
      </c>
      <c r="J42" s="48">
        <f>SUM(J11:J40)</f>
        <v>290774.94699999999</v>
      </c>
      <c r="K42" s="47">
        <f>L42/$D$41</f>
        <v>5.865868271754713E-2</v>
      </c>
      <c r="L42" s="48">
        <f>SUM(L11:L39)</f>
        <v>57851.270000000004</v>
      </c>
      <c r="M42" s="47">
        <f>N42/$D$41</f>
        <v>4.327745644419724E-2</v>
      </c>
      <c r="N42" s="276">
        <f>SUM(N11:N39)</f>
        <v>42681.760000000002</v>
      </c>
      <c r="O42" s="40"/>
      <c r="P42" s="41"/>
    </row>
    <row r="43" spans="1:16" ht="21" customHeight="1" thickBot="1">
      <c r="A43" s="494" t="s">
        <v>19</v>
      </c>
      <c r="B43" s="495"/>
      <c r="C43" s="277"/>
      <c r="D43" s="278"/>
      <c r="E43" s="279">
        <f>E42</f>
        <v>0.34882318005596658</v>
      </c>
      <c r="F43" s="280">
        <f>F42</f>
        <v>344021.772</v>
      </c>
      <c r="G43" s="279">
        <f t="shared" ref="G43:N43" si="0">SUM(E43+G42)</f>
        <v>0.60323065565045986</v>
      </c>
      <c r="H43" s="280">
        <f t="shared" si="0"/>
        <v>594927.43299999996</v>
      </c>
      <c r="I43" s="279">
        <f t="shared" si="0"/>
        <v>0.89806386083825573</v>
      </c>
      <c r="J43" s="280">
        <f t="shared" si="0"/>
        <v>885702.37999999989</v>
      </c>
      <c r="K43" s="279">
        <f t="shared" si="0"/>
        <v>0.95672254355580288</v>
      </c>
      <c r="L43" s="280">
        <f t="shared" si="0"/>
        <v>943553.64999999991</v>
      </c>
      <c r="M43" s="281">
        <f t="shared" si="0"/>
        <v>1.0000000000000002</v>
      </c>
      <c r="N43" s="282">
        <f t="shared" si="0"/>
        <v>986235.40999999992</v>
      </c>
      <c r="O43" s="42"/>
      <c r="P43" s="43"/>
    </row>
    <row r="44" spans="1:16">
      <c r="M44" s="44"/>
      <c r="N44" s="44"/>
    </row>
    <row r="45" spans="1:16">
      <c r="M45" s="18"/>
      <c r="N45" s="18"/>
    </row>
  </sheetData>
  <mergeCells count="75">
    <mergeCell ref="A37:A38"/>
    <mergeCell ref="B37:B38"/>
    <mergeCell ref="C37:C38"/>
    <mergeCell ref="D37:D38"/>
    <mergeCell ref="A39:A40"/>
    <mergeCell ref="B39:B40"/>
    <mergeCell ref="C39:C40"/>
    <mergeCell ref="D39:D40"/>
    <mergeCell ref="A33:A34"/>
    <mergeCell ref="B33:B34"/>
    <mergeCell ref="C33:C34"/>
    <mergeCell ref="D33:D34"/>
    <mergeCell ref="A35:A36"/>
    <mergeCell ref="B35:B36"/>
    <mergeCell ref="C35:C36"/>
    <mergeCell ref="D35:D36"/>
    <mergeCell ref="C29:C30"/>
    <mergeCell ref="D29:D30"/>
    <mergeCell ref="A31:A32"/>
    <mergeCell ref="B31:B32"/>
    <mergeCell ref="C31:C32"/>
    <mergeCell ref="D31:D32"/>
    <mergeCell ref="A8:N8"/>
    <mergeCell ref="D11:D12"/>
    <mergeCell ref="C11:C12"/>
    <mergeCell ref="A2:N2"/>
    <mergeCell ref="M9:N9"/>
    <mergeCell ref="B23:B24"/>
    <mergeCell ref="B15:B16"/>
    <mergeCell ref="B13:B14"/>
    <mergeCell ref="K9:L9"/>
    <mergeCell ref="A42:B42"/>
    <mergeCell ref="B21:B22"/>
    <mergeCell ref="C17:C18"/>
    <mergeCell ref="C19:C20"/>
    <mergeCell ref="C21:C22"/>
    <mergeCell ref="D17:D18"/>
    <mergeCell ref="D19:D20"/>
    <mergeCell ref="D21:D22"/>
    <mergeCell ref="G9:H9"/>
    <mergeCell ref="I9:J9"/>
    <mergeCell ref="A29:A30"/>
    <mergeCell ref="B29:B30"/>
    <mergeCell ref="A43:B43"/>
    <mergeCell ref="A41:B41"/>
    <mergeCell ref="E9:F9"/>
    <mergeCell ref="A9:A10"/>
    <mergeCell ref="B9:B10"/>
    <mergeCell ref="C9:C10"/>
    <mergeCell ref="D9:D10"/>
    <mergeCell ref="A13:A14"/>
    <mergeCell ref="A15:A16"/>
    <mergeCell ref="A23:A24"/>
    <mergeCell ref="A25:A26"/>
    <mergeCell ref="A27:A28"/>
    <mergeCell ref="B25:B26"/>
    <mergeCell ref="A19:A20"/>
    <mergeCell ref="B19:B20"/>
    <mergeCell ref="A21:A22"/>
    <mergeCell ref="A1:N1"/>
    <mergeCell ref="C13:C14"/>
    <mergeCell ref="D27:D28"/>
    <mergeCell ref="D25:D26"/>
    <mergeCell ref="D23:D24"/>
    <mergeCell ref="D15:D16"/>
    <mergeCell ref="D13:D14"/>
    <mergeCell ref="C27:C28"/>
    <mergeCell ref="C25:C26"/>
    <mergeCell ref="C23:C24"/>
    <mergeCell ref="C15:C16"/>
    <mergeCell ref="B11:B12"/>
    <mergeCell ref="A11:A12"/>
    <mergeCell ref="B27:B28"/>
    <mergeCell ref="A17:A18"/>
    <mergeCell ref="B17:B18"/>
  </mergeCells>
  <phoneticPr fontId="13" type="noConversion"/>
  <printOptions horizontalCentered="1"/>
  <pageMargins left="0.25" right="0.25" top="0.75" bottom="0.75" header="0.3" footer="0.3"/>
  <pageSetup paperSize="9" scale="4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100"/>
  <sheetViews>
    <sheetView view="pageBreakPreview" topLeftCell="A90" zoomScale="110" zoomScaleNormal="100" zoomScaleSheetLayoutView="110" workbookViewId="0">
      <selection activeCell="C7" sqref="C7"/>
    </sheetView>
  </sheetViews>
  <sheetFormatPr defaultRowHeight="21" customHeight="1"/>
  <cols>
    <col min="1" max="1" width="9.69921875" style="16" customWidth="1"/>
    <col min="2" max="2" width="47.796875" style="17" customWidth="1"/>
    <col min="3" max="3" width="8" style="18" customWidth="1"/>
    <col min="4" max="4" width="6.796875" style="19" bestFit="1" customWidth="1"/>
    <col min="5" max="5" width="45" style="19" customWidth="1"/>
    <col min="6" max="6" width="6.5" style="3" bestFit="1" customWidth="1"/>
    <col min="7" max="9" width="9" style="3"/>
    <col min="10" max="10" width="9.19921875" style="3" customWidth="1"/>
    <col min="11" max="11" width="10.5" style="3" bestFit="1" customWidth="1"/>
    <col min="12" max="251" width="9" style="3"/>
    <col min="252" max="252" width="4.19921875" style="3" customWidth="1"/>
    <col min="253" max="253" width="6.19921875" style="3" customWidth="1"/>
    <col min="254" max="254" width="10.5" style="3" customWidth="1"/>
    <col min="255" max="255" width="52.5" style="3" customWidth="1"/>
    <col min="256" max="256" width="4.796875" style="3" customWidth="1"/>
    <col min="257" max="257" width="7" style="3" customWidth="1"/>
    <col min="258" max="259" width="9.296875" style="3" customWidth="1"/>
    <col min="260" max="260" width="10.5" style="3" customWidth="1"/>
    <col min="261" max="261" width="8.09765625" style="3" customWidth="1"/>
    <col min="262" max="265" width="9" style="3"/>
    <col min="266" max="266" width="8" style="3" customWidth="1"/>
    <col min="267" max="507" width="9" style="3"/>
    <col min="508" max="508" width="4.19921875" style="3" customWidth="1"/>
    <col min="509" max="509" width="6.19921875" style="3" customWidth="1"/>
    <col min="510" max="510" width="10.5" style="3" customWidth="1"/>
    <col min="511" max="511" width="52.5" style="3" customWidth="1"/>
    <col min="512" max="512" width="4.796875" style="3" customWidth="1"/>
    <col min="513" max="513" width="7" style="3" customWidth="1"/>
    <col min="514" max="515" width="9.296875" style="3" customWidth="1"/>
    <col min="516" max="516" width="10.5" style="3" customWidth="1"/>
    <col min="517" max="517" width="8.09765625" style="3" customWidth="1"/>
    <col min="518" max="521" width="9" style="3"/>
    <col min="522" max="522" width="8" style="3" customWidth="1"/>
    <col min="523" max="763" width="9" style="3"/>
    <col min="764" max="764" width="4.19921875" style="3" customWidth="1"/>
    <col min="765" max="765" width="6.19921875" style="3" customWidth="1"/>
    <col min="766" max="766" width="10.5" style="3" customWidth="1"/>
    <col min="767" max="767" width="52.5" style="3" customWidth="1"/>
    <col min="768" max="768" width="4.796875" style="3" customWidth="1"/>
    <col min="769" max="769" width="7" style="3" customWidth="1"/>
    <col min="770" max="771" width="9.296875" style="3" customWidth="1"/>
    <col min="772" max="772" width="10.5" style="3" customWidth="1"/>
    <col min="773" max="773" width="8.09765625" style="3" customWidth="1"/>
    <col min="774" max="777" width="9" style="3"/>
    <col min="778" max="778" width="8" style="3" customWidth="1"/>
    <col min="779" max="1019" width="9" style="3"/>
    <col min="1020" max="1020" width="4.19921875" style="3" customWidth="1"/>
    <col min="1021" max="1021" width="6.19921875" style="3" customWidth="1"/>
    <col min="1022" max="1022" width="10.5" style="3" customWidth="1"/>
    <col min="1023" max="1023" width="52.5" style="3" customWidth="1"/>
    <col min="1024" max="1024" width="4.796875" style="3" customWidth="1"/>
    <col min="1025" max="1025" width="7" style="3" customWidth="1"/>
    <col min="1026" max="1027" width="9.296875" style="3" customWidth="1"/>
    <col min="1028" max="1028" width="10.5" style="3" customWidth="1"/>
    <col min="1029" max="1029" width="8.09765625" style="3" customWidth="1"/>
    <col min="1030" max="1033" width="9" style="3"/>
    <col min="1034" max="1034" width="8" style="3" customWidth="1"/>
    <col min="1035" max="1275" width="9" style="3"/>
    <col min="1276" max="1276" width="4.19921875" style="3" customWidth="1"/>
    <col min="1277" max="1277" width="6.19921875" style="3" customWidth="1"/>
    <col min="1278" max="1278" width="10.5" style="3" customWidth="1"/>
    <col min="1279" max="1279" width="52.5" style="3" customWidth="1"/>
    <col min="1280" max="1280" width="4.796875" style="3" customWidth="1"/>
    <col min="1281" max="1281" width="7" style="3" customWidth="1"/>
    <col min="1282" max="1283" width="9.296875" style="3" customWidth="1"/>
    <col min="1284" max="1284" width="10.5" style="3" customWidth="1"/>
    <col min="1285" max="1285" width="8.09765625" style="3" customWidth="1"/>
    <col min="1286" max="1289" width="9" style="3"/>
    <col min="1290" max="1290" width="8" style="3" customWidth="1"/>
    <col min="1291" max="1531" width="9" style="3"/>
    <col min="1532" max="1532" width="4.19921875" style="3" customWidth="1"/>
    <col min="1533" max="1533" width="6.19921875" style="3" customWidth="1"/>
    <col min="1534" max="1534" width="10.5" style="3" customWidth="1"/>
    <col min="1535" max="1535" width="52.5" style="3" customWidth="1"/>
    <col min="1536" max="1536" width="4.796875" style="3" customWidth="1"/>
    <col min="1537" max="1537" width="7" style="3" customWidth="1"/>
    <col min="1538" max="1539" width="9.296875" style="3" customWidth="1"/>
    <col min="1540" max="1540" width="10.5" style="3" customWidth="1"/>
    <col min="1541" max="1541" width="8.09765625" style="3" customWidth="1"/>
    <col min="1542" max="1545" width="9" style="3"/>
    <col min="1546" max="1546" width="8" style="3" customWidth="1"/>
    <col min="1547" max="1787" width="9" style="3"/>
    <col min="1788" max="1788" width="4.19921875" style="3" customWidth="1"/>
    <col min="1789" max="1789" width="6.19921875" style="3" customWidth="1"/>
    <col min="1790" max="1790" width="10.5" style="3" customWidth="1"/>
    <col min="1791" max="1791" width="52.5" style="3" customWidth="1"/>
    <col min="1792" max="1792" width="4.796875" style="3" customWidth="1"/>
    <col min="1793" max="1793" width="7" style="3" customWidth="1"/>
    <col min="1794" max="1795" width="9.296875" style="3" customWidth="1"/>
    <col min="1796" max="1796" width="10.5" style="3" customWidth="1"/>
    <col min="1797" max="1797" width="8.09765625" style="3" customWidth="1"/>
    <col min="1798" max="1801" width="9" style="3"/>
    <col min="1802" max="1802" width="8" style="3" customWidth="1"/>
    <col min="1803" max="2043" width="9" style="3"/>
    <col min="2044" max="2044" width="4.19921875" style="3" customWidth="1"/>
    <col min="2045" max="2045" width="6.19921875" style="3" customWidth="1"/>
    <col min="2046" max="2046" width="10.5" style="3" customWidth="1"/>
    <col min="2047" max="2047" width="52.5" style="3" customWidth="1"/>
    <col min="2048" max="2048" width="4.796875" style="3" customWidth="1"/>
    <col min="2049" max="2049" width="7" style="3" customWidth="1"/>
    <col min="2050" max="2051" width="9.296875" style="3" customWidth="1"/>
    <col min="2052" max="2052" width="10.5" style="3" customWidth="1"/>
    <col min="2053" max="2053" width="8.09765625" style="3" customWidth="1"/>
    <col min="2054" max="2057" width="9" style="3"/>
    <col min="2058" max="2058" width="8" style="3" customWidth="1"/>
    <col min="2059" max="2299" width="9" style="3"/>
    <col min="2300" max="2300" width="4.19921875" style="3" customWidth="1"/>
    <col min="2301" max="2301" width="6.19921875" style="3" customWidth="1"/>
    <col min="2302" max="2302" width="10.5" style="3" customWidth="1"/>
    <col min="2303" max="2303" width="52.5" style="3" customWidth="1"/>
    <col min="2304" max="2304" width="4.796875" style="3" customWidth="1"/>
    <col min="2305" max="2305" width="7" style="3" customWidth="1"/>
    <col min="2306" max="2307" width="9.296875" style="3" customWidth="1"/>
    <col min="2308" max="2308" width="10.5" style="3" customWidth="1"/>
    <col min="2309" max="2309" width="8.09765625" style="3" customWidth="1"/>
    <col min="2310" max="2313" width="9" style="3"/>
    <col min="2314" max="2314" width="8" style="3" customWidth="1"/>
    <col min="2315" max="2555" width="9" style="3"/>
    <col min="2556" max="2556" width="4.19921875" style="3" customWidth="1"/>
    <col min="2557" max="2557" width="6.19921875" style="3" customWidth="1"/>
    <col min="2558" max="2558" width="10.5" style="3" customWidth="1"/>
    <col min="2559" max="2559" width="52.5" style="3" customWidth="1"/>
    <col min="2560" max="2560" width="4.796875" style="3" customWidth="1"/>
    <col min="2561" max="2561" width="7" style="3" customWidth="1"/>
    <col min="2562" max="2563" width="9.296875" style="3" customWidth="1"/>
    <col min="2564" max="2564" width="10.5" style="3" customWidth="1"/>
    <col min="2565" max="2565" width="8.09765625" style="3" customWidth="1"/>
    <col min="2566" max="2569" width="9" style="3"/>
    <col min="2570" max="2570" width="8" style="3" customWidth="1"/>
    <col min="2571" max="2811" width="9" style="3"/>
    <col min="2812" max="2812" width="4.19921875" style="3" customWidth="1"/>
    <col min="2813" max="2813" width="6.19921875" style="3" customWidth="1"/>
    <col min="2814" max="2814" width="10.5" style="3" customWidth="1"/>
    <col min="2815" max="2815" width="52.5" style="3" customWidth="1"/>
    <col min="2816" max="2816" width="4.796875" style="3" customWidth="1"/>
    <col min="2817" max="2817" width="7" style="3" customWidth="1"/>
    <col min="2818" max="2819" width="9.296875" style="3" customWidth="1"/>
    <col min="2820" max="2820" width="10.5" style="3" customWidth="1"/>
    <col min="2821" max="2821" width="8.09765625" style="3" customWidth="1"/>
    <col min="2822" max="2825" width="9" style="3"/>
    <col min="2826" max="2826" width="8" style="3" customWidth="1"/>
    <col min="2827" max="3067" width="9" style="3"/>
    <col min="3068" max="3068" width="4.19921875" style="3" customWidth="1"/>
    <col min="3069" max="3069" width="6.19921875" style="3" customWidth="1"/>
    <col min="3070" max="3070" width="10.5" style="3" customWidth="1"/>
    <col min="3071" max="3071" width="52.5" style="3" customWidth="1"/>
    <col min="3072" max="3072" width="4.796875" style="3" customWidth="1"/>
    <col min="3073" max="3073" width="7" style="3" customWidth="1"/>
    <col min="3074" max="3075" width="9.296875" style="3" customWidth="1"/>
    <col min="3076" max="3076" width="10.5" style="3" customWidth="1"/>
    <col min="3077" max="3077" width="8.09765625" style="3" customWidth="1"/>
    <col min="3078" max="3081" width="9" style="3"/>
    <col min="3082" max="3082" width="8" style="3" customWidth="1"/>
    <col min="3083" max="3323" width="9" style="3"/>
    <col min="3324" max="3324" width="4.19921875" style="3" customWidth="1"/>
    <col min="3325" max="3325" width="6.19921875" style="3" customWidth="1"/>
    <col min="3326" max="3326" width="10.5" style="3" customWidth="1"/>
    <col min="3327" max="3327" width="52.5" style="3" customWidth="1"/>
    <col min="3328" max="3328" width="4.796875" style="3" customWidth="1"/>
    <col min="3329" max="3329" width="7" style="3" customWidth="1"/>
    <col min="3330" max="3331" width="9.296875" style="3" customWidth="1"/>
    <col min="3332" max="3332" width="10.5" style="3" customWidth="1"/>
    <col min="3333" max="3333" width="8.09765625" style="3" customWidth="1"/>
    <col min="3334" max="3337" width="9" style="3"/>
    <col min="3338" max="3338" width="8" style="3" customWidth="1"/>
    <col min="3339" max="3579" width="9" style="3"/>
    <col min="3580" max="3580" width="4.19921875" style="3" customWidth="1"/>
    <col min="3581" max="3581" width="6.19921875" style="3" customWidth="1"/>
    <col min="3582" max="3582" width="10.5" style="3" customWidth="1"/>
    <col min="3583" max="3583" width="52.5" style="3" customWidth="1"/>
    <col min="3584" max="3584" width="4.796875" style="3" customWidth="1"/>
    <col min="3585" max="3585" width="7" style="3" customWidth="1"/>
    <col min="3586" max="3587" width="9.296875" style="3" customWidth="1"/>
    <col min="3588" max="3588" width="10.5" style="3" customWidth="1"/>
    <col min="3589" max="3589" width="8.09765625" style="3" customWidth="1"/>
    <col min="3590" max="3593" width="9" style="3"/>
    <col min="3594" max="3594" width="8" style="3" customWidth="1"/>
    <col min="3595" max="3835" width="9" style="3"/>
    <col min="3836" max="3836" width="4.19921875" style="3" customWidth="1"/>
    <col min="3837" max="3837" width="6.19921875" style="3" customWidth="1"/>
    <col min="3838" max="3838" width="10.5" style="3" customWidth="1"/>
    <col min="3839" max="3839" width="52.5" style="3" customWidth="1"/>
    <col min="3840" max="3840" width="4.796875" style="3" customWidth="1"/>
    <col min="3841" max="3841" width="7" style="3" customWidth="1"/>
    <col min="3842" max="3843" width="9.296875" style="3" customWidth="1"/>
    <col min="3844" max="3844" width="10.5" style="3" customWidth="1"/>
    <col min="3845" max="3845" width="8.09765625" style="3" customWidth="1"/>
    <col min="3846" max="3849" width="9" style="3"/>
    <col min="3850" max="3850" width="8" style="3" customWidth="1"/>
    <col min="3851" max="4091" width="9" style="3"/>
    <col min="4092" max="4092" width="4.19921875" style="3" customWidth="1"/>
    <col min="4093" max="4093" width="6.19921875" style="3" customWidth="1"/>
    <col min="4094" max="4094" width="10.5" style="3" customWidth="1"/>
    <col min="4095" max="4095" width="52.5" style="3" customWidth="1"/>
    <col min="4096" max="4096" width="4.796875" style="3" customWidth="1"/>
    <col min="4097" max="4097" width="7" style="3" customWidth="1"/>
    <col min="4098" max="4099" width="9.296875" style="3" customWidth="1"/>
    <col min="4100" max="4100" width="10.5" style="3" customWidth="1"/>
    <col min="4101" max="4101" width="8.09765625" style="3" customWidth="1"/>
    <col min="4102" max="4105" width="9" style="3"/>
    <col min="4106" max="4106" width="8" style="3" customWidth="1"/>
    <col min="4107" max="4347" width="9" style="3"/>
    <col min="4348" max="4348" width="4.19921875" style="3" customWidth="1"/>
    <col min="4349" max="4349" width="6.19921875" style="3" customWidth="1"/>
    <col min="4350" max="4350" width="10.5" style="3" customWidth="1"/>
    <col min="4351" max="4351" width="52.5" style="3" customWidth="1"/>
    <col min="4352" max="4352" width="4.796875" style="3" customWidth="1"/>
    <col min="4353" max="4353" width="7" style="3" customWidth="1"/>
    <col min="4354" max="4355" width="9.296875" style="3" customWidth="1"/>
    <col min="4356" max="4356" width="10.5" style="3" customWidth="1"/>
    <col min="4357" max="4357" width="8.09765625" style="3" customWidth="1"/>
    <col min="4358" max="4361" width="9" style="3"/>
    <col min="4362" max="4362" width="8" style="3" customWidth="1"/>
    <col min="4363" max="4603" width="9" style="3"/>
    <col min="4604" max="4604" width="4.19921875" style="3" customWidth="1"/>
    <col min="4605" max="4605" width="6.19921875" style="3" customWidth="1"/>
    <col min="4606" max="4606" width="10.5" style="3" customWidth="1"/>
    <col min="4607" max="4607" width="52.5" style="3" customWidth="1"/>
    <col min="4608" max="4608" width="4.796875" style="3" customWidth="1"/>
    <col min="4609" max="4609" width="7" style="3" customWidth="1"/>
    <col min="4610" max="4611" width="9.296875" style="3" customWidth="1"/>
    <col min="4612" max="4612" width="10.5" style="3" customWidth="1"/>
    <col min="4613" max="4613" width="8.09765625" style="3" customWidth="1"/>
    <col min="4614" max="4617" width="9" style="3"/>
    <col min="4618" max="4618" width="8" style="3" customWidth="1"/>
    <col min="4619" max="4859" width="9" style="3"/>
    <col min="4860" max="4860" width="4.19921875" style="3" customWidth="1"/>
    <col min="4861" max="4861" width="6.19921875" style="3" customWidth="1"/>
    <col min="4862" max="4862" width="10.5" style="3" customWidth="1"/>
    <col min="4863" max="4863" width="52.5" style="3" customWidth="1"/>
    <col min="4864" max="4864" width="4.796875" style="3" customWidth="1"/>
    <col min="4865" max="4865" width="7" style="3" customWidth="1"/>
    <col min="4866" max="4867" width="9.296875" style="3" customWidth="1"/>
    <col min="4868" max="4868" width="10.5" style="3" customWidth="1"/>
    <col min="4869" max="4869" width="8.09765625" style="3" customWidth="1"/>
    <col min="4870" max="4873" width="9" style="3"/>
    <col min="4874" max="4874" width="8" style="3" customWidth="1"/>
    <col min="4875" max="5115" width="9" style="3"/>
    <col min="5116" max="5116" width="4.19921875" style="3" customWidth="1"/>
    <col min="5117" max="5117" width="6.19921875" style="3" customWidth="1"/>
    <col min="5118" max="5118" width="10.5" style="3" customWidth="1"/>
    <col min="5119" max="5119" width="52.5" style="3" customWidth="1"/>
    <col min="5120" max="5120" width="4.796875" style="3" customWidth="1"/>
    <col min="5121" max="5121" width="7" style="3" customWidth="1"/>
    <col min="5122" max="5123" width="9.296875" style="3" customWidth="1"/>
    <col min="5124" max="5124" width="10.5" style="3" customWidth="1"/>
    <col min="5125" max="5125" width="8.09765625" style="3" customWidth="1"/>
    <col min="5126" max="5129" width="9" style="3"/>
    <col min="5130" max="5130" width="8" style="3" customWidth="1"/>
    <col min="5131" max="5371" width="9" style="3"/>
    <col min="5372" max="5372" width="4.19921875" style="3" customWidth="1"/>
    <col min="5373" max="5373" width="6.19921875" style="3" customWidth="1"/>
    <col min="5374" max="5374" width="10.5" style="3" customWidth="1"/>
    <col min="5375" max="5375" width="52.5" style="3" customWidth="1"/>
    <col min="5376" max="5376" width="4.796875" style="3" customWidth="1"/>
    <col min="5377" max="5377" width="7" style="3" customWidth="1"/>
    <col min="5378" max="5379" width="9.296875" style="3" customWidth="1"/>
    <col min="5380" max="5380" width="10.5" style="3" customWidth="1"/>
    <col min="5381" max="5381" width="8.09765625" style="3" customWidth="1"/>
    <col min="5382" max="5385" width="9" style="3"/>
    <col min="5386" max="5386" width="8" style="3" customWidth="1"/>
    <col min="5387" max="5627" width="9" style="3"/>
    <col min="5628" max="5628" width="4.19921875" style="3" customWidth="1"/>
    <col min="5629" max="5629" width="6.19921875" style="3" customWidth="1"/>
    <col min="5630" max="5630" width="10.5" style="3" customWidth="1"/>
    <col min="5631" max="5631" width="52.5" style="3" customWidth="1"/>
    <col min="5632" max="5632" width="4.796875" style="3" customWidth="1"/>
    <col min="5633" max="5633" width="7" style="3" customWidth="1"/>
    <col min="5634" max="5635" width="9.296875" style="3" customWidth="1"/>
    <col min="5636" max="5636" width="10.5" style="3" customWidth="1"/>
    <col min="5637" max="5637" width="8.09765625" style="3" customWidth="1"/>
    <col min="5638" max="5641" width="9" style="3"/>
    <col min="5642" max="5642" width="8" style="3" customWidth="1"/>
    <col min="5643" max="5883" width="9" style="3"/>
    <col min="5884" max="5884" width="4.19921875" style="3" customWidth="1"/>
    <col min="5885" max="5885" width="6.19921875" style="3" customWidth="1"/>
    <col min="5886" max="5886" width="10.5" style="3" customWidth="1"/>
    <col min="5887" max="5887" width="52.5" style="3" customWidth="1"/>
    <col min="5888" max="5888" width="4.796875" style="3" customWidth="1"/>
    <col min="5889" max="5889" width="7" style="3" customWidth="1"/>
    <col min="5890" max="5891" width="9.296875" style="3" customWidth="1"/>
    <col min="5892" max="5892" width="10.5" style="3" customWidth="1"/>
    <col min="5893" max="5893" width="8.09765625" style="3" customWidth="1"/>
    <col min="5894" max="5897" width="9" style="3"/>
    <col min="5898" max="5898" width="8" style="3" customWidth="1"/>
    <col min="5899" max="6139" width="9" style="3"/>
    <col min="6140" max="6140" width="4.19921875" style="3" customWidth="1"/>
    <col min="6141" max="6141" width="6.19921875" style="3" customWidth="1"/>
    <col min="6142" max="6142" width="10.5" style="3" customWidth="1"/>
    <col min="6143" max="6143" width="52.5" style="3" customWidth="1"/>
    <col min="6144" max="6144" width="4.796875" style="3" customWidth="1"/>
    <col min="6145" max="6145" width="7" style="3" customWidth="1"/>
    <col min="6146" max="6147" width="9.296875" style="3" customWidth="1"/>
    <col min="6148" max="6148" width="10.5" style="3" customWidth="1"/>
    <col min="6149" max="6149" width="8.09765625" style="3" customWidth="1"/>
    <col min="6150" max="6153" width="9" style="3"/>
    <col min="6154" max="6154" width="8" style="3" customWidth="1"/>
    <col min="6155" max="6395" width="9" style="3"/>
    <col min="6396" max="6396" width="4.19921875" style="3" customWidth="1"/>
    <col min="6397" max="6397" width="6.19921875" style="3" customWidth="1"/>
    <col min="6398" max="6398" width="10.5" style="3" customWidth="1"/>
    <col min="6399" max="6399" width="52.5" style="3" customWidth="1"/>
    <col min="6400" max="6400" width="4.796875" style="3" customWidth="1"/>
    <col min="6401" max="6401" width="7" style="3" customWidth="1"/>
    <col min="6402" max="6403" width="9.296875" style="3" customWidth="1"/>
    <col min="6404" max="6404" width="10.5" style="3" customWidth="1"/>
    <col min="6405" max="6405" width="8.09765625" style="3" customWidth="1"/>
    <col min="6406" max="6409" width="9" style="3"/>
    <col min="6410" max="6410" width="8" style="3" customWidth="1"/>
    <col min="6411" max="6651" width="9" style="3"/>
    <col min="6652" max="6652" width="4.19921875" style="3" customWidth="1"/>
    <col min="6653" max="6653" width="6.19921875" style="3" customWidth="1"/>
    <col min="6654" max="6654" width="10.5" style="3" customWidth="1"/>
    <col min="6655" max="6655" width="52.5" style="3" customWidth="1"/>
    <col min="6656" max="6656" width="4.796875" style="3" customWidth="1"/>
    <col min="6657" max="6657" width="7" style="3" customWidth="1"/>
    <col min="6658" max="6659" width="9.296875" style="3" customWidth="1"/>
    <col min="6660" max="6660" width="10.5" style="3" customWidth="1"/>
    <col min="6661" max="6661" width="8.09765625" style="3" customWidth="1"/>
    <col min="6662" max="6665" width="9" style="3"/>
    <col min="6666" max="6666" width="8" style="3" customWidth="1"/>
    <col min="6667" max="6907" width="9" style="3"/>
    <col min="6908" max="6908" width="4.19921875" style="3" customWidth="1"/>
    <col min="6909" max="6909" width="6.19921875" style="3" customWidth="1"/>
    <col min="6910" max="6910" width="10.5" style="3" customWidth="1"/>
    <col min="6911" max="6911" width="52.5" style="3" customWidth="1"/>
    <col min="6912" max="6912" width="4.796875" style="3" customWidth="1"/>
    <col min="6913" max="6913" width="7" style="3" customWidth="1"/>
    <col min="6914" max="6915" width="9.296875" style="3" customWidth="1"/>
    <col min="6916" max="6916" width="10.5" style="3" customWidth="1"/>
    <col min="6917" max="6917" width="8.09765625" style="3" customWidth="1"/>
    <col min="6918" max="6921" width="9" style="3"/>
    <col min="6922" max="6922" width="8" style="3" customWidth="1"/>
    <col min="6923" max="7163" width="9" style="3"/>
    <col min="7164" max="7164" width="4.19921875" style="3" customWidth="1"/>
    <col min="7165" max="7165" width="6.19921875" style="3" customWidth="1"/>
    <col min="7166" max="7166" width="10.5" style="3" customWidth="1"/>
    <col min="7167" max="7167" width="52.5" style="3" customWidth="1"/>
    <col min="7168" max="7168" width="4.796875" style="3" customWidth="1"/>
    <col min="7169" max="7169" width="7" style="3" customWidth="1"/>
    <col min="7170" max="7171" width="9.296875" style="3" customWidth="1"/>
    <col min="7172" max="7172" width="10.5" style="3" customWidth="1"/>
    <col min="7173" max="7173" width="8.09765625" style="3" customWidth="1"/>
    <col min="7174" max="7177" width="9" style="3"/>
    <col min="7178" max="7178" width="8" style="3" customWidth="1"/>
    <col min="7179" max="7419" width="9" style="3"/>
    <col min="7420" max="7420" width="4.19921875" style="3" customWidth="1"/>
    <col min="7421" max="7421" width="6.19921875" style="3" customWidth="1"/>
    <col min="7422" max="7422" width="10.5" style="3" customWidth="1"/>
    <col min="7423" max="7423" width="52.5" style="3" customWidth="1"/>
    <col min="7424" max="7424" width="4.796875" style="3" customWidth="1"/>
    <col min="7425" max="7425" width="7" style="3" customWidth="1"/>
    <col min="7426" max="7427" width="9.296875" style="3" customWidth="1"/>
    <col min="7428" max="7428" width="10.5" style="3" customWidth="1"/>
    <col min="7429" max="7429" width="8.09765625" style="3" customWidth="1"/>
    <col min="7430" max="7433" width="9" style="3"/>
    <col min="7434" max="7434" width="8" style="3" customWidth="1"/>
    <col min="7435" max="7675" width="9" style="3"/>
    <col min="7676" max="7676" width="4.19921875" style="3" customWidth="1"/>
    <col min="7677" max="7677" width="6.19921875" style="3" customWidth="1"/>
    <col min="7678" max="7678" width="10.5" style="3" customWidth="1"/>
    <col min="7679" max="7679" width="52.5" style="3" customWidth="1"/>
    <col min="7680" max="7680" width="4.796875" style="3" customWidth="1"/>
    <col min="7681" max="7681" width="7" style="3" customWidth="1"/>
    <col min="7682" max="7683" width="9.296875" style="3" customWidth="1"/>
    <col min="7684" max="7684" width="10.5" style="3" customWidth="1"/>
    <col min="7685" max="7685" width="8.09765625" style="3" customWidth="1"/>
    <col min="7686" max="7689" width="9" style="3"/>
    <col min="7690" max="7690" width="8" style="3" customWidth="1"/>
    <col min="7691" max="7931" width="9" style="3"/>
    <col min="7932" max="7932" width="4.19921875" style="3" customWidth="1"/>
    <col min="7933" max="7933" width="6.19921875" style="3" customWidth="1"/>
    <col min="7934" max="7934" width="10.5" style="3" customWidth="1"/>
    <col min="7935" max="7935" width="52.5" style="3" customWidth="1"/>
    <col min="7936" max="7936" width="4.796875" style="3" customWidth="1"/>
    <col min="7937" max="7937" width="7" style="3" customWidth="1"/>
    <col min="7938" max="7939" width="9.296875" style="3" customWidth="1"/>
    <col min="7940" max="7940" width="10.5" style="3" customWidth="1"/>
    <col min="7941" max="7941" width="8.09765625" style="3" customWidth="1"/>
    <col min="7942" max="7945" width="9" style="3"/>
    <col min="7946" max="7946" width="8" style="3" customWidth="1"/>
    <col min="7947" max="8187" width="9" style="3"/>
    <col min="8188" max="8188" width="4.19921875" style="3" customWidth="1"/>
    <col min="8189" max="8189" width="6.19921875" style="3" customWidth="1"/>
    <col min="8190" max="8190" width="10.5" style="3" customWidth="1"/>
    <col min="8191" max="8191" width="52.5" style="3" customWidth="1"/>
    <col min="8192" max="8192" width="4.796875" style="3" customWidth="1"/>
    <col min="8193" max="8193" width="7" style="3" customWidth="1"/>
    <col min="8194" max="8195" width="9.296875" style="3" customWidth="1"/>
    <col min="8196" max="8196" width="10.5" style="3" customWidth="1"/>
    <col min="8197" max="8197" width="8.09765625" style="3" customWidth="1"/>
    <col min="8198" max="8201" width="9" style="3"/>
    <col min="8202" max="8202" width="8" style="3" customWidth="1"/>
    <col min="8203" max="8443" width="9" style="3"/>
    <col min="8444" max="8444" width="4.19921875" style="3" customWidth="1"/>
    <col min="8445" max="8445" width="6.19921875" style="3" customWidth="1"/>
    <col min="8446" max="8446" width="10.5" style="3" customWidth="1"/>
    <col min="8447" max="8447" width="52.5" style="3" customWidth="1"/>
    <col min="8448" max="8448" width="4.796875" style="3" customWidth="1"/>
    <col min="8449" max="8449" width="7" style="3" customWidth="1"/>
    <col min="8450" max="8451" width="9.296875" style="3" customWidth="1"/>
    <col min="8452" max="8452" width="10.5" style="3" customWidth="1"/>
    <col min="8453" max="8453" width="8.09765625" style="3" customWidth="1"/>
    <col min="8454" max="8457" width="9" style="3"/>
    <col min="8458" max="8458" width="8" style="3" customWidth="1"/>
    <col min="8459" max="8699" width="9" style="3"/>
    <col min="8700" max="8700" width="4.19921875" style="3" customWidth="1"/>
    <col min="8701" max="8701" width="6.19921875" style="3" customWidth="1"/>
    <col min="8702" max="8702" width="10.5" style="3" customWidth="1"/>
    <col min="8703" max="8703" width="52.5" style="3" customWidth="1"/>
    <col min="8704" max="8704" width="4.796875" style="3" customWidth="1"/>
    <col min="8705" max="8705" width="7" style="3" customWidth="1"/>
    <col min="8706" max="8707" width="9.296875" style="3" customWidth="1"/>
    <col min="8708" max="8708" width="10.5" style="3" customWidth="1"/>
    <col min="8709" max="8709" width="8.09765625" style="3" customWidth="1"/>
    <col min="8710" max="8713" width="9" style="3"/>
    <col min="8714" max="8714" width="8" style="3" customWidth="1"/>
    <col min="8715" max="8955" width="9" style="3"/>
    <col min="8956" max="8956" width="4.19921875" style="3" customWidth="1"/>
    <col min="8957" max="8957" width="6.19921875" style="3" customWidth="1"/>
    <col min="8958" max="8958" width="10.5" style="3" customWidth="1"/>
    <col min="8959" max="8959" width="52.5" style="3" customWidth="1"/>
    <col min="8960" max="8960" width="4.796875" style="3" customWidth="1"/>
    <col min="8961" max="8961" width="7" style="3" customWidth="1"/>
    <col min="8962" max="8963" width="9.296875" style="3" customWidth="1"/>
    <col min="8964" max="8964" width="10.5" style="3" customWidth="1"/>
    <col min="8965" max="8965" width="8.09765625" style="3" customWidth="1"/>
    <col min="8966" max="8969" width="9" style="3"/>
    <col min="8970" max="8970" width="8" style="3" customWidth="1"/>
    <col min="8971" max="9211" width="9" style="3"/>
    <col min="9212" max="9212" width="4.19921875" style="3" customWidth="1"/>
    <col min="9213" max="9213" width="6.19921875" style="3" customWidth="1"/>
    <col min="9214" max="9214" width="10.5" style="3" customWidth="1"/>
    <col min="9215" max="9215" width="52.5" style="3" customWidth="1"/>
    <col min="9216" max="9216" width="4.796875" style="3" customWidth="1"/>
    <col min="9217" max="9217" width="7" style="3" customWidth="1"/>
    <col min="9218" max="9219" width="9.296875" style="3" customWidth="1"/>
    <col min="9220" max="9220" width="10.5" style="3" customWidth="1"/>
    <col min="9221" max="9221" width="8.09765625" style="3" customWidth="1"/>
    <col min="9222" max="9225" width="9" style="3"/>
    <col min="9226" max="9226" width="8" style="3" customWidth="1"/>
    <col min="9227" max="9467" width="9" style="3"/>
    <col min="9468" max="9468" width="4.19921875" style="3" customWidth="1"/>
    <col min="9469" max="9469" width="6.19921875" style="3" customWidth="1"/>
    <col min="9470" max="9470" width="10.5" style="3" customWidth="1"/>
    <col min="9471" max="9471" width="52.5" style="3" customWidth="1"/>
    <col min="9472" max="9472" width="4.796875" style="3" customWidth="1"/>
    <col min="9473" max="9473" width="7" style="3" customWidth="1"/>
    <col min="9474" max="9475" width="9.296875" style="3" customWidth="1"/>
    <col min="9476" max="9476" width="10.5" style="3" customWidth="1"/>
    <col min="9477" max="9477" width="8.09765625" style="3" customWidth="1"/>
    <col min="9478" max="9481" width="9" style="3"/>
    <col min="9482" max="9482" width="8" style="3" customWidth="1"/>
    <col min="9483" max="9723" width="9" style="3"/>
    <col min="9724" max="9724" width="4.19921875" style="3" customWidth="1"/>
    <col min="9725" max="9725" width="6.19921875" style="3" customWidth="1"/>
    <col min="9726" max="9726" width="10.5" style="3" customWidth="1"/>
    <col min="9727" max="9727" width="52.5" style="3" customWidth="1"/>
    <col min="9728" max="9728" width="4.796875" style="3" customWidth="1"/>
    <col min="9729" max="9729" width="7" style="3" customWidth="1"/>
    <col min="9730" max="9731" width="9.296875" style="3" customWidth="1"/>
    <col min="9732" max="9732" width="10.5" style="3" customWidth="1"/>
    <col min="9733" max="9733" width="8.09765625" style="3" customWidth="1"/>
    <col min="9734" max="9737" width="9" style="3"/>
    <col min="9738" max="9738" width="8" style="3" customWidth="1"/>
    <col min="9739" max="9979" width="9" style="3"/>
    <col min="9980" max="9980" width="4.19921875" style="3" customWidth="1"/>
    <col min="9981" max="9981" width="6.19921875" style="3" customWidth="1"/>
    <col min="9982" max="9982" width="10.5" style="3" customWidth="1"/>
    <col min="9983" max="9983" width="52.5" style="3" customWidth="1"/>
    <col min="9984" max="9984" width="4.796875" style="3" customWidth="1"/>
    <col min="9985" max="9985" width="7" style="3" customWidth="1"/>
    <col min="9986" max="9987" width="9.296875" style="3" customWidth="1"/>
    <col min="9988" max="9988" width="10.5" style="3" customWidth="1"/>
    <col min="9989" max="9989" width="8.09765625" style="3" customWidth="1"/>
    <col min="9990" max="9993" width="9" style="3"/>
    <col min="9994" max="9994" width="8" style="3" customWidth="1"/>
    <col min="9995" max="10235" width="9" style="3"/>
    <col min="10236" max="10236" width="4.19921875" style="3" customWidth="1"/>
    <col min="10237" max="10237" width="6.19921875" style="3" customWidth="1"/>
    <col min="10238" max="10238" width="10.5" style="3" customWidth="1"/>
    <col min="10239" max="10239" width="52.5" style="3" customWidth="1"/>
    <col min="10240" max="10240" width="4.796875" style="3" customWidth="1"/>
    <col min="10241" max="10241" width="7" style="3" customWidth="1"/>
    <col min="10242" max="10243" width="9.296875" style="3" customWidth="1"/>
    <col min="10244" max="10244" width="10.5" style="3" customWidth="1"/>
    <col min="10245" max="10245" width="8.09765625" style="3" customWidth="1"/>
    <col min="10246" max="10249" width="9" style="3"/>
    <col min="10250" max="10250" width="8" style="3" customWidth="1"/>
    <col min="10251" max="10491" width="9" style="3"/>
    <col min="10492" max="10492" width="4.19921875" style="3" customWidth="1"/>
    <col min="10493" max="10493" width="6.19921875" style="3" customWidth="1"/>
    <col min="10494" max="10494" width="10.5" style="3" customWidth="1"/>
    <col min="10495" max="10495" width="52.5" style="3" customWidth="1"/>
    <col min="10496" max="10496" width="4.796875" style="3" customWidth="1"/>
    <col min="10497" max="10497" width="7" style="3" customWidth="1"/>
    <col min="10498" max="10499" width="9.296875" style="3" customWidth="1"/>
    <col min="10500" max="10500" width="10.5" style="3" customWidth="1"/>
    <col min="10501" max="10501" width="8.09765625" style="3" customWidth="1"/>
    <col min="10502" max="10505" width="9" style="3"/>
    <col min="10506" max="10506" width="8" style="3" customWidth="1"/>
    <col min="10507" max="10747" width="9" style="3"/>
    <col min="10748" max="10748" width="4.19921875" style="3" customWidth="1"/>
    <col min="10749" max="10749" width="6.19921875" style="3" customWidth="1"/>
    <col min="10750" max="10750" width="10.5" style="3" customWidth="1"/>
    <col min="10751" max="10751" width="52.5" style="3" customWidth="1"/>
    <col min="10752" max="10752" width="4.796875" style="3" customWidth="1"/>
    <col min="10753" max="10753" width="7" style="3" customWidth="1"/>
    <col min="10754" max="10755" width="9.296875" style="3" customWidth="1"/>
    <col min="10756" max="10756" width="10.5" style="3" customWidth="1"/>
    <col min="10757" max="10757" width="8.09765625" style="3" customWidth="1"/>
    <col min="10758" max="10761" width="9" style="3"/>
    <col min="10762" max="10762" width="8" style="3" customWidth="1"/>
    <col min="10763" max="11003" width="9" style="3"/>
    <col min="11004" max="11004" width="4.19921875" style="3" customWidth="1"/>
    <col min="11005" max="11005" width="6.19921875" style="3" customWidth="1"/>
    <col min="11006" max="11006" width="10.5" style="3" customWidth="1"/>
    <col min="11007" max="11007" width="52.5" style="3" customWidth="1"/>
    <col min="11008" max="11008" width="4.796875" style="3" customWidth="1"/>
    <col min="11009" max="11009" width="7" style="3" customWidth="1"/>
    <col min="11010" max="11011" width="9.296875" style="3" customWidth="1"/>
    <col min="11012" max="11012" width="10.5" style="3" customWidth="1"/>
    <col min="11013" max="11013" width="8.09765625" style="3" customWidth="1"/>
    <col min="11014" max="11017" width="9" style="3"/>
    <col min="11018" max="11018" width="8" style="3" customWidth="1"/>
    <col min="11019" max="11259" width="9" style="3"/>
    <col min="11260" max="11260" width="4.19921875" style="3" customWidth="1"/>
    <col min="11261" max="11261" width="6.19921875" style="3" customWidth="1"/>
    <col min="11262" max="11262" width="10.5" style="3" customWidth="1"/>
    <col min="11263" max="11263" width="52.5" style="3" customWidth="1"/>
    <col min="11264" max="11264" width="4.796875" style="3" customWidth="1"/>
    <col min="11265" max="11265" width="7" style="3" customWidth="1"/>
    <col min="11266" max="11267" width="9.296875" style="3" customWidth="1"/>
    <col min="11268" max="11268" width="10.5" style="3" customWidth="1"/>
    <col min="11269" max="11269" width="8.09765625" style="3" customWidth="1"/>
    <col min="11270" max="11273" width="9" style="3"/>
    <col min="11274" max="11274" width="8" style="3" customWidth="1"/>
    <col min="11275" max="11515" width="9" style="3"/>
    <col min="11516" max="11516" width="4.19921875" style="3" customWidth="1"/>
    <col min="11517" max="11517" width="6.19921875" style="3" customWidth="1"/>
    <col min="11518" max="11518" width="10.5" style="3" customWidth="1"/>
    <col min="11519" max="11519" width="52.5" style="3" customWidth="1"/>
    <col min="11520" max="11520" width="4.796875" style="3" customWidth="1"/>
    <col min="11521" max="11521" width="7" style="3" customWidth="1"/>
    <col min="11522" max="11523" width="9.296875" style="3" customWidth="1"/>
    <col min="11524" max="11524" width="10.5" style="3" customWidth="1"/>
    <col min="11525" max="11525" width="8.09765625" style="3" customWidth="1"/>
    <col min="11526" max="11529" width="9" style="3"/>
    <col min="11530" max="11530" width="8" style="3" customWidth="1"/>
    <col min="11531" max="11771" width="9" style="3"/>
    <col min="11772" max="11772" width="4.19921875" style="3" customWidth="1"/>
    <col min="11773" max="11773" width="6.19921875" style="3" customWidth="1"/>
    <col min="11774" max="11774" width="10.5" style="3" customWidth="1"/>
    <col min="11775" max="11775" width="52.5" style="3" customWidth="1"/>
    <col min="11776" max="11776" width="4.796875" style="3" customWidth="1"/>
    <col min="11777" max="11777" width="7" style="3" customWidth="1"/>
    <col min="11778" max="11779" width="9.296875" style="3" customWidth="1"/>
    <col min="11780" max="11780" width="10.5" style="3" customWidth="1"/>
    <col min="11781" max="11781" width="8.09765625" style="3" customWidth="1"/>
    <col min="11782" max="11785" width="9" style="3"/>
    <col min="11786" max="11786" width="8" style="3" customWidth="1"/>
    <col min="11787" max="12027" width="9" style="3"/>
    <col min="12028" max="12028" width="4.19921875" style="3" customWidth="1"/>
    <col min="12029" max="12029" width="6.19921875" style="3" customWidth="1"/>
    <col min="12030" max="12030" width="10.5" style="3" customWidth="1"/>
    <col min="12031" max="12031" width="52.5" style="3" customWidth="1"/>
    <col min="12032" max="12032" width="4.796875" style="3" customWidth="1"/>
    <col min="12033" max="12033" width="7" style="3" customWidth="1"/>
    <col min="12034" max="12035" width="9.296875" style="3" customWidth="1"/>
    <col min="12036" max="12036" width="10.5" style="3" customWidth="1"/>
    <col min="12037" max="12037" width="8.09765625" style="3" customWidth="1"/>
    <col min="12038" max="12041" width="9" style="3"/>
    <col min="12042" max="12042" width="8" style="3" customWidth="1"/>
    <col min="12043" max="12283" width="9" style="3"/>
    <col min="12284" max="12284" width="4.19921875" style="3" customWidth="1"/>
    <col min="12285" max="12285" width="6.19921875" style="3" customWidth="1"/>
    <col min="12286" max="12286" width="10.5" style="3" customWidth="1"/>
    <col min="12287" max="12287" width="52.5" style="3" customWidth="1"/>
    <col min="12288" max="12288" width="4.796875" style="3" customWidth="1"/>
    <col min="12289" max="12289" width="7" style="3" customWidth="1"/>
    <col min="12290" max="12291" width="9.296875" style="3" customWidth="1"/>
    <col min="12292" max="12292" width="10.5" style="3" customWidth="1"/>
    <col min="12293" max="12293" width="8.09765625" style="3" customWidth="1"/>
    <col min="12294" max="12297" width="9" style="3"/>
    <col min="12298" max="12298" width="8" style="3" customWidth="1"/>
    <col min="12299" max="12539" width="9" style="3"/>
    <col min="12540" max="12540" width="4.19921875" style="3" customWidth="1"/>
    <col min="12541" max="12541" width="6.19921875" style="3" customWidth="1"/>
    <col min="12542" max="12542" width="10.5" style="3" customWidth="1"/>
    <col min="12543" max="12543" width="52.5" style="3" customWidth="1"/>
    <col min="12544" max="12544" width="4.796875" style="3" customWidth="1"/>
    <col min="12545" max="12545" width="7" style="3" customWidth="1"/>
    <col min="12546" max="12547" width="9.296875" style="3" customWidth="1"/>
    <col min="12548" max="12548" width="10.5" style="3" customWidth="1"/>
    <col min="12549" max="12549" width="8.09765625" style="3" customWidth="1"/>
    <col min="12550" max="12553" width="9" style="3"/>
    <col min="12554" max="12554" width="8" style="3" customWidth="1"/>
    <col min="12555" max="12795" width="9" style="3"/>
    <col min="12796" max="12796" width="4.19921875" style="3" customWidth="1"/>
    <col min="12797" max="12797" width="6.19921875" style="3" customWidth="1"/>
    <col min="12798" max="12798" width="10.5" style="3" customWidth="1"/>
    <col min="12799" max="12799" width="52.5" style="3" customWidth="1"/>
    <col min="12800" max="12800" width="4.796875" style="3" customWidth="1"/>
    <col min="12801" max="12801" width="7" style="3" customWidth="1"/>
    <col min="12802" max="12803" width="9.296875" style="3" customWidth="1"/>
    <col min="12804" max="12804" width="10.5" style="3" customWidth="1"/>
    <col min="12805" max="12805" width="8.09765625" style="3" customWidth="1"/>
    <col min="12806" max="12809" width="9" style="3"/>
    <col min="12810" max="12810" width="8" style="3" customWidth="1"/>
    <col min="12811" max="13051" width="9" style="3"/>
    <col min="13052" max="13052" width="4.19921875" style="3" customWidth="1"/>
    <col min="13053" max="13053" width="6.19921875" style="3" customWidth="1"/>
    <col min="13054" max="13054" width="10.5" style="3" customWidth="1"/>
    <col min="13055" max="13055" width="52.5" style="3" customWidth="1"/>
    <col min="13056" max="13056" width="4.796875" style="3" customWidth="1"/>
    <col min="13057" max="13057" width="7" style="3" customWidth="1"/>
    <col min="13058" max="13059" width="9.296875" style="3" customWidth="1"/>
    <col min="13060" max="13060" width="10.5" style="3" customWidth="1"/>
    <col min="13061" max="13061" width="8.09765625" style="3" customWidth="1"/>
    <col min="13062" max="13065" width="9" style="3"/>
    <col min="13066" max="13066" width="8" style="3" customWidth="1"/>
    <col min="13067" max="13307" width="9" style="3"/>
    <col min="13308" max="13308" width="4.19921875" style="3" customWidth="1"/>
    <col min="13309" max="13309" width="6.19921875" style="3" customWidth="1"/>
    <col min="13310" max="13310" width="10.5" style="3" customWidth="1"/>
    <col min="13311" max="13311" width="52.5" style="3" customWidth="1"/>
    <col min="13312" max="13312" width="4.796875" style="3" customWidth="1"/>
    <col min="13313" max="13313" width="7" style="3" customWidth="1"/>
    <col min="13314" max="13315" width="9.296875" style="3" customWidth="1"/>
    <col min="13316" max="13316" width="10.5" style="3" customWidth="1"/>
    <col min="13317" max="13317" width="8.09765625" style="3" customWidth="1"/>
    <col min="13318" max="13321" width="9" style="3"/>
    <col min="13322" max="13322" width="8" style="3" customWidth="1"/>
    <col min="13323" max="13563" width="9" style="3"/>
    <col min="13564" max="13564" width="4.19921875" style="3" customWidth="1"/>
    <col min="13565" max="13565" width="6.19921875" style="3" customWidth="1"/>
    <col min="13566" max="13566" width="10.5" style="3" customWidth="1"/>
    <col min="13567" max="13567" width="52.5" style="3" customWidth="1"/>
    <col min="13568" max="13568" width="4.796875" style="3" customWidth="1"/>
    <col min="13569" max="13569" width="7" style="3" customWidth="1"/>
    <col min="13570" max="13571" width="9.296875" style="3" customWidth="1"/>
    <col min="13572" max="13572" width="10.5" style="3" customWidth="1"/>
    <col min="13573" max="13573" width="8.09765625" style="3" customWidth="1"/>
    <col min="13574" max="13577" width="9" style="3"/>
    <col min="13578" max="13578" width="8" style="3" customWidth="1"/>
    <col min="13579" max="13819" width="9" style="3"/>
    <col min="13820" max="13820" width="4.19921875" style="3" customWidth="1"/>
    <col min="13821" max="13821" width="6.19921875" style="3" customWidth="1"/>
    <col min="13822" max="13822" width="10.5" style="3" customWidth="1"/>
    <col min="13823" max="13823" width="52.5" style="3" customWidth="1"/>
    <col min="13824" max="13824" width="4.796875" style="3" customWidth="1"/>
    <col min="13825" max="13825" width="7" style="3" customWidth="1"/>
    <col min="13826" max="13827" width="9.296875" style="3" customWidth="1"/>
    <col min="13828" max="13828" width="10.5" style="3" customWidth="1"/>
    <col min="13829" max="13829" width="8.09765625" style="3" customWidth="1"/>
    <col min="13830" max="13833" width="9" style="3"/>
    <col min="13834" max="13834" width="8" style="3" customWidth="1"/>
    <col min="13835" max="14075" width="9" style="3"/>
    <col min="14076" max="14076" width="4.19921875" style="3" customWidth="1"/>
    <col min="14077" max="14077" width="6.19921875" style="3" customWidth="1"/>
    <col min="14078" max="14078" width="10.5" style="3" customWidth="1"/>
    <col min="14079" max="14079" width="52.5" style="3" customWidth="1"/>
    <col min="14080" max="14080" width="4.796875" style="3" customWidth="1"/>
    <col min="14081" max="14081" width="7" style="3" customWidth="1"/>
    <col min="14082" max="14083" width="9.296875" style="3" customWidth="1"/>
    <col min="14084" max="14084" width="10.5" style="3" customWidth="1"/>
    <col min="14085" max="14085" width="8.09765625" style="3" customWidth="1"/>
    <col min="14086" max="14089" width="9" style="3"/>
    <col min="14090" max="14090" width="8" style="3" customWidth="1"/>
    <col min="14091" max="14331" width="9" style="3"/>
    <col min="14332" max="14332" width="4.19921875" style="3" customWidth="1"/>
    <col min="14333" max="14333" width="6.19921875" style="3" customWidth="1"/>
    <col min="14334" max="14334" width="10.5" style="3" customWidth="1"/>
    <col min="14335" max="14335" width="52.5" style="3" customWidth="1"/>
    <col min="14336" max="14336" width="4.796875" style="3" customWidth="1"/>
    <col min="14337" max="14337" width="7" style="3" customWidth="1"/>
    <col min="14338" max="14339" width="9.296875" style="3" customWidth="1"/>
    <col min="14340" max="14340" width="10.5" style="3" customWidth="1"/>
    <col min="14341" max="14341" width="8.09765625" style="3" customWidth="1"/>
    <col min="14342" max="14345" width="9" style="3"/>
    <col min="14346" max="14346" width="8" style="3" customWidth="1"/>
    <col min="14347" max="14587" width="9" style="3"/>
    <col min="14588" max="14588" width="4.19921875" style="3" customWidth="1"/>
    <col min="14589" max="14589" width="6.19921875" style="3" customWidth="1"/>
    <col min="14590" max="14590" width="10.5" style="3" customWidth="1"/>
    <col min="14591" max="14591" width="52.5" style="3" customWidth="1"/>
    <col min="14592" max="14592" width="4.796875" style="3" customWidth="1"/>
    <col min="14593" max="14593" width="7" style="3" customWidth="1"/>
    <col min="14594" max="14595" width="9.296875" style="3" customWidth="1"/>
    <col min="14596" max="14596" width="10.5" style="3" customWidth="1"/>
    <col min="14597" max="14597" width="8.09765625" style="3" customWidth="1"/>
    <col min="14598" max="14601" width="9" style="3"/>
    <col min="14602" max="14602" width="8" style="3" customWidth="1"/>
    <col min="14603" max="14843" width="9" style="3"/>
    <col min="14844" max="14844" width="4.19921875" style="3" customWidth="1"/>
    <col min="14845" max="14845" width="6.19921875" style="3" customWidth="1"/>
    <col min="14846" max="14846" width="10.5" style="3" customWidth="1"/>
    <col min="14847" max="14847" width="52.5" style="3" customWidth="1"/>
    <col min="14848" max="14848" width="4.796875" style="3" customWidth="1"/>
    <col min="14849" max="14849" width="7" style="3" customWidth="1"/>
    <col min="14850" max="14851" width="9.296875" style="3" customWidth="1"/>
    <col min="14852" max="14852" width="10.5" style="3" customWidth="1"/>
    <col min="14853" max="14853" width="8.09765625" style="3" customWidth="1"/>
    <col min="14854" max="14857" width="9" style="3"/>
    <col min="14858" max="14858" width="8" style="3" customWidth="1"/>
    <col min="14859" max="15099" width="9" style="3"/>
    <col min="15100" max="15100" width="4.19921875" style="3" customWidth="1"/>
    <col min="15101" max="15101" width="6.19921875" style="3" customWidth="1"/>
    <col min="15102" max="15102" width="10.5" style="3" customWidth="1"/>
    <col min="15103" max="15103" width="52.5" style="3" customWidth="1"/>
    <col min="15104" max="15104" width="4.796875" style="3" customWidth="1"/>
    <col min="15105" max="15105" width="7" style="3" customWidth="1"/>
    <col min="15106" max="15107" width="9.296875" style="3" customWidth="1"/>
    <col min="15108" max="15108" width="10.5" style="3" customWidth="1"/>
    <col min="15109" max="15109" width="8.09765625" style="3" customWidth="1"/>
    <col min="15110" max="15113" width="9" style="3"/>
    <col min="15114" max="15114" width="8" style="3" customWidth="1"/>
    <col min="15115" max="15355" width="9" style="3"/>
    <col min="15356" max="15356" width="4.19921875" style="3" customWidth="1"/>
    <col min="15357" max="15357" width="6.19921875" style="3" customWidth="1"/>
    <col min="15358" max="15358" width="10.5" style="3" customWidth="1"/>
    <col min="15359" max="15359" width="52.5" style="3" customWidth="1"/>
    <col min="15360" max="15360" width="4.796875" style="3" customWidth="1"/>
    <col min="15361" max="15361" width="7" style="3" customWidth="1"/>
    <col min="15362" max="15363" width="9.296875" style="3" customWidth="1"/>
    <col min="15364" max="15364" width="10.5" style="3" customWidth="1"/>
    <col min="15365" max="15365" width="8.09765625" style="3" customWidth="1"/>
    <col min="15366" max="15369" width="9" style="3"/>
    <col min="15370" max="15370" width="8" style="3" customWidth="1"/>
    <col min="15371" max="15611" width="9" style="3"/>
    <col min="15612" max="15612" width="4.19921875" style="3" customWidth="1"/>
    <col min="15613" max="15613" width="6.19921875" style="3" customWidth="1"/>
    <col min="15614" max="15614" width="10.5" style="3" customWidth="1"/>
    <col min="15615" max="15615" width="52.5" style="3" customWidth="1"/>
    <col min="15616" max="15616" width="4.796875" style="3" customWidth="1"/>
    <col min="15617" max="15617" width="7" style="3" customWidth="1"/>
    <col min="15618" max="15619" width="9.296875" style="3" customWidth="1"/>
    <col min="15620" max="15620" width="10.5" style="3" customWidth="1"/>
    <col min="15621" max="15621" width="8.09765625" style="3" customWidth="1"/>
    <col min="15622" max="15625" width="9" style="3"/>
    <col min="15626" max="15626" width="8" style="3" customWidth="1"/>
    <col min="15627" max="15867" width="9" style="3"/>
    <col min="15868" max="15868" width="4.19921875" style="3" customWidth="1"/>
    <col min="15869" max="15869" width="6.19921875" style="3" customWidth="1"/>
    <col min="15870" max="15870" width="10.5" style="3" customWidth="1"/>
    <col min="15871" max="15871" width="52.5" style="3" customWidth="1"/>
    <col min="15872" max="15872" width="4.796875" style="3" customWidth="1"/>
    <col min="15873" max="15873" width="7" style="3" customWidth="1"/>
    <col min="15874" max="15875" width="9.296875" style="3" customWidth="1"/>
    <col min="15876" max="15876" width="10.5" style="3" customWidth="1"/>
    <col min="15877" max="15877" width="8.09765625" style="3" customWidth="1"/>
    <col min="15878" max="15881" width="9" style="3"/>
    <col min="15882" max="15882" width="8" style="3" customWidth="1"/>
    <col min="15883" max="16123" width="9" style="3"/>
    <col min="16124" max="16124" width="4.19921875" style="3" customWidth="1"/>
    <col min="16125" max="16125" width="6.19921875" style="3" customWidth="1"/>
    <col min="16126" max="16126" width="10.5" style="3" customWidth="1"/>
    <col min="16127" max="16127" width="52.5" style="3" customWidth="1"/>
    <col min="16128" max="16128" width="4.796875" style="3" customWidth="1"/>
    <col min="16129" max="16129" width="7" style="3" customWidth="1"/>
    <col min="16130" max="16131" width="9.296875" style="3" customWidth="1"/>
    <col min="16132" max="16132" width="10.5" style="3" customWidth="1"/>
    <col min="16133" max="16133" width="8.09765625" style="3" customWidth="1"/>
    <col min="16134" max="16137" width="9" style="3"/>
    <col min="16138" max="16138" width="8" style="3" customWidth="1"/>
    <col min="16139" max="16384" width="9" style="3"/>
  </cols>
  <sheetData>
    <row r="1" spans="1:14" ht="70.05" customHeight="1">
      <c r="A1" s="517" t="e" vm="1">
        <v>#VALUE!</v>
      </c>
      <c r="B1" s="518"/>
      <c r="C1" s="518"/>
      <c r="D1" s="518"/>
      <c r="E1" s="519"/>
    </row>
    <row r="2" spans="1:14" ht="21" customHeight="1">
      <c r="A2" s="520" t="s">
        <v>111</v>
      </c>
      <c r="B2" s="521"/>
      <c r="C2" s="521"/>
      <c r="D2" s="521"/>
      <c r="E2" s="522"/>
      <c r="F2" s="190"/>
      <c r="G2" s="190"/>
      <c r="H2" s="190"/>
      <c r="I2" s="190"/>
      <c r="J2" s="190"/>
    </row>
    <row r="3" spans="1:14" ht="21" customHeight="1">
      <c r="A3" s="241"/>
      <c r="B3" s="242"/>
      <c r="C3" s="242"/>
      <c r="D3" s="242"/>
      <c r="E3" s="243"/>
    </row>
    <row r="4" spans="1:14" ht="21" customHeight="1">
      <c r="A4" s="244" t="s">
        <v>1276</v>
      </c>
      <c r="B4" s="207"/>
      <c r="C4" s="208"/>
      <c r="D4" s="216"/>
      <c r="E4" s="245"/>
      <c r="F4" s="5"/>
      <c r="G4" s="5"/>
    </row>
    <row r="5" spans="1:14" ht="21" customHeight="1">
      <c r="A5" s="246" t="s">
        <v>203</v>
      </c>
      <c r="B5" s="209"/>
      <c r="C5" s="223"/>
      <c r="D5" s="223"/>
      <c r="E5" s="247"/>
      <c r="F5" s="187"/>
      <c r="G5" s="187"/>
    </row>
    <row r="6" spans="1:14" ht="21" customHeight="1">
      <c r="A6" s="248" t="s">
        <v>1279</v>
      </c>
      <c r="B6" s="212"/>
      <c r="C6" s="208"/>
      <c r="D6" s="216"/>
      <c r="E6" s="245"/>
      <c r="F6" s="6"/>
      <c r="G6" s="7"/>
    </row>
    <row r="7" spans="1:14" ht="21" customHeight="1" thickBot="1">
      <c r="A7" s="249"/>
      <c r="B7" s="224"/>
      <c r="C7" s="225"/>
      <c r="D7" s="226"/>
      <c r="E7" s="250"/>
    </row>
    <row r="8" spans="1:14" ht="21" customHeight="1" thickBot="1">
      <c r="A8" s="510" t="s">
        <v>161</v>
      </c>
      <c r="B8" s="511"/>
      <c r="C8" s="511"/>
      <c r="D8" s="511"/>
      <c r="E8" s="512"/>
      <c r="F8" s="34"/>
      <c r="G8" s="34"/>
      <c r="H8" s="34"/>
      <c r="I8" s="34"/>
      <c r="J8" s="34"/>
    </row>
    <row r="9" spans="1:14" s="8" customFormat="1" ht="21" customHeight="1" thickBot="1">
      <c r="A9" s="251" t="s">
        <v>0</v>
      </c>
      <c r="B9" s="239" t="s">
        <v>3</v>
      </c>
      <c r="C9" s="240" t="s">
        <v>4</v>
      </c>
      <c r="D9" s="240" t="s">
        <v>5</v>
      </c>
      <c r="E9" s="252" t="s">
        <v>25</v>
      </c>
      <c r="F9" s="9"/>
      <c r="G9" s="49"/>
      <c r="H9" s="49"/>
      <c r="I9" s="49"/>
      <c r="J9" s="49"/>
      <c r="K9" s="49"/>
      <c r="L9" s="49"/>
      <c r="M9" s="9"/>
      <c r="N9" s="9"/>
    </row>
    <row r="10" spans="1:14" s="8" customFormat="1" ht="21" customHeight="1" thickBot="1">
      <c r="A10" s="418" t="s">
        <v>47</v>
      </c>
      <c r="B10" s="419" t="s">
        <v>1057</v>
      </c>
      <c r="C10" s="419"/>
      <c r="D10" s="419"/>
      <c r="E10" s="419"/>
      <c r="F10" s="9"/>
      <c r="G10" s="49"/>
      <c r="H10" s="49"/>
      <c r="I10" s="49"/>
      <c r="J10" s="49"/>
      <c r="K10" s="49"/>
      <c r="L10" s="49"/>
      <c r="M10" s="9"/>
      <c r="N10" s="9"/>
    </row>
    <row r="11" spans="1:14" ht="13.2">
      <c r="A11" s="348" t="s">
        <v>48</v>
      </c>
      <c r="B11" s="379" t="s">
        <v>21</v>
      </c>
      <c r="C11" s="380"/>
      <c r="D11" s="381"/>
      <c r="E11" s="379" t="s">
        <v>190</v>
      </c>
    </row>
    <row r="12" spans="1:14" ht="13.2">
      <c r="A12" s="353" t="s">
        <v>1093</v>
      </c>
      <c r="B12" s="337" t="s">
        <v>252</v>
      </c>
      <c r="C12" s="338" t="s">
        <v>6</v>
      </c>
      <c r="D12" s="339" t="s">
        <v>312</v>
      </c>
      <c r="E12" s="337" t="s">
        <v>313</v>
      </c>
      <c r="G12" s="50"/>
      <c r="H12" s="51"/>
      <c r="I12" s="52"/>
      <c r="J12" s="53"/>
      <c r="K12" s="54"/>
    </row>
    <row r="13" spans="1:14" ht="26.4">
      <c r="A13" s="353" t="s">
        <v>1094</v>
      </c>
      <c r="B13" s="337" t="s">
        <v>253</v>
      </c>
      <c r="C13" s="338" t="s">
        <v>6</v>
      </c>
      <c r="D13" s="339" t="s">
        <v>314</v>
      </c>
      <c r="E13" s="337" t="s">
        <v>315</v>
      </c>
      <c r="G13" s="50"/>
      <c r="H13" s="51"/>
      <c r="I13" s="52"/>
      <c r="J13" s="53"/>
      <c r="K13" s="54"/>
    </row>
    <row r="14" spans="1:14" ht="13.2">
      <c r="A14" s="353" t="s">
        <v>1095</v>
      </c>
      <c r="B14" s="337" t="s">
        <v>254</v>
      </c>
      <c r="C14" s="338" t="s">
        <v>6</v>
      </c>
      <c r="D14" s="339" t="s">
        <v>312</v>
      </c>
      <c r="E14" s="337" t="s">
        <v>316</v>
      </c>
      <c r="G14" s="50"/>
      <c r="H14" s="51"/>
      <c r="I14" s="52"/>
      <c r="J14" s="53"/>
      <c r="K14" s="54"/>
    </row>
    <row r="15" spans="1:14" ht="13.2">
      <c r="A15" s="355" t="s">
        <v>66</v>
      </c>
      <c r="B15" s="379" t="s">
        <v>255</v>
      </c>
      <c r="C15" s="380"/>
      <c r="D15" s="381"/>
      <c r="E15" s="379" t="s">
        <v>190</v>
      </c>
      <c r="G15" s="50"/>
      <c r="H15" s="51"/>
      <c r="I15" s="52"/>
      <c r="J15" s="53"/>
      <c r="K15" s="54"/>
    </row>
    <row r="16" spans="1:14" ht="79.2">
      <c r="A16" s="353" t="s">
        <v>1096</v>
      </c>
      <c r="B16" s="337" t="s">
        <v>191</v>
      </c>
      <c r="C16" s="338" t="s">
        <v>6</v>
      </c>
      <c r="D16" s="339" t="s">
        <v>317</v>
      </c>
      <c r="E16" s="337" t="s">
        <v>318</v>
      </c>
      <c r="G16" s="50"/>
      <c r="H16" s="51"/>
      <c r="I16" s="52"/>
      <c r="J16" s="53"/>
      <c r="K16" s="54"/>
    </row>
    <row r="17" spans="1:11" ht="26.4">
      <c r="A17" s="353" t="s">
        <v>1097</v>
      </c>
      <c r="B17" s="337" t="s">
        <v>162</v>
      </c>
      <c r="C17" s="338" t="s">
        <v>20</v>
      </c>
      <c r="D17" s="339">
        <v>478.8</v>
      </c>
      <c r="E17" s="337" t="s">
        <v>1091</v>
      </c>
      <c r="G17" s="50"/>
      <c r="H17" s="51"/>
      <c r="I17" s="52"/>
      <c r="J17" s="53"/>
      <c r="K17" s="54"/>
    </row>
    <row r="18" spans="1:11" ht="66">
      <c r="A18" s="353" t="s">
        <v>1098</v>
      </c>
      <c r="B18" s="337" t="s">
        <v>193</v>
      </c>
      <c r="C18" s="338" t="s">
        <v>20</v>
      </c>
      <c r="D18" s="339">
        <v>478.8</v>
      </c>
      <c r="E18" s="337" t="s">
        <v>1091</v>
      </c>
      <c r="G18" s="50"/>
      <c r="H18" s="51"/>
      <c r="I18" s="52"/>
      <c r="J18" s="53"/>
      <c r="K18" s="54"/>
    </row>
    <row r="19" spans="1:11" ht="13.2">
      <c r="A19" s="355" t="s">
        <v>71</v>
      </c>
      <c r="B19" s="379" t="s">
        <v>256</v>
      </c>
      <c r="C19" s="380"/>
      <c r="D19" s="381"/>
      <c r="E19" s="379" t="s">
        <v>190</v>
      </c>
      <c r="G19" s="50"/>
      <c r="H19" s="51"/>
      <c r="I19" s="52"/>
      <c r="J19" s="53"/>
      <c r="K19" s="54"/>
    </row>
    <row r="20" spans="1:11" ht="52.8">
      <c r="A20" s="353" t="s">
        <v>1099</v>
      </c>
      <c r="B20" s="337" t="s">
        <v>257</v>
      </c>
      <c r="C20" s="338" t="s">
        <v>39</v>
      </c>
      <c r="D20" s="339" t="s">
        <v>319</v>
      </c>
      <c r="E20" s="337" t="s">
        <v>320</v>
      </c>
      <c r="G20" s="50"/>
      <c r="H20" s="51"/>
      <c r="I20" s="52"/>
      <c r="J20" s="53"/>
      <c r="K20" s="54"/>
    </row>
    <row r="21" spans="1:11" ht="13.2">
      <c r="A21" s="355" t="s">
        <v>1100</v>
      </c>
      <c r="B21" s="379" t="s">
        <v>258</v>
      </c>
      <c r="C21" s="380"/>
      <c r="D21" s="381"/>
      <c r="E21" s="379" t="s">
        <v>190</v>
      </c>
      <c r="G21" s="50"/>
      <c r="H21" s="51"/>
      <c r="I21" s="52"/>
      <c r="J21" s="53"/>
      <c r="K21" s="54"/>
    </row>
    <row r="22" spans="1:11" ht="13.2">
      <c r="A22" s="355" t="s">
        <v>1101</v>
      </c>
      <c r="B22" s="379" t="s">
        <v>259</v>
      </c>
      <c r="C22" s="380"/>
      <c r="D22" s="381"/>
      <c r="E22" s="379" t="s">
        <v>190</v>
      </c>
      <c r="G22" s="50"/>
      <c r="H22" s="51"/>
      <c r="I22" s="52"/>
      <c r="J22" s="53"/>
      <c r="K22" s="54"/>
    </row>
    <row r="23" spans="1:11" ht="52.8">
      <c r="A23" s="353" t="s">
        <v>1102</v>
      </c>
      <c r="B23" s="337" t="s">
        <v>260</v>
      </c>
      <c r="C23" s="338" t="s">
        <v>6</v>
      </c>
      <c r="D23" s="339" t="s">
        <v>321</v>
      </c>
      <c r="E23" s="337" t="s">
        <v>322</v>
      </c>
      <c r="G23" s="50"/>
      <c r="H23" s="51"/>
      <c r="I23" s="52"/>
      <c r="J23" s="53"/>
      <c r="K23" s="54"/>
    </row>
    <row r="24" spans="1:11" ht="39.6">
      <c r="A24" s="353" t="s">
        <v>1103</v>
      </c>
      <c r="B24" s="337" t="s">
        <v>261</v>
      </c>
      <c r="C24" s="338" t="s">
        <v>20</v>
      </c>
      <c r="D24" s="339" t="s">
        <v>323</v>
      </c>
      <c r="E24" s="337" t="s">
        <v>324</v>
      </c>
      <c r="G24" s="50"/>
      <c r="H24" s="51"/>
      <c r="I24" s="52"/>
      <c r="J24" s="53"/>
      <c r="K24" s="54"/>
    </row>
    <row r="25" spans="1:11" ht="39.6">
      <c r="A25" s="353" t="s">
        <v>1104</v>
      </c>
      <c r="B25" s="337" t="s">
        <v>262</v>
      </c>
      <c r="C25" s="338" t="s">
        <v>6</v>
      </c>
      <c r="D25" s="339" t="s">
        <v>321</v>
      </c>
      <c r="E25" s="337" t="s">
        <v>322</v>
      </c>
      <c r="G25" s="50"/>
      <c r="H25" s="51"/>
      <c r="I25" s="52"/>
      <c r="J25" s="53"/>
      <c r="K25" s="54"/>
    </row>
    <row r="26" spans="1:11" ht="13.2">
      <c r="A26" s="355" t="s">
        <v>1105</v>
      </c>
      <c r="B26" s="379" t="s">
        <v>263</v>
      </c>
      <c r="C26" s="380"/>
      <c r="D26" s="381"/>
      <c r="E26" s="379" t="s">
        <v>190</v>
      </c>
      <c r="G26" s="50"/>
      <c r="H26" s="51"/>
      <c r="I26" s="52"/>
      <c r="J26" s="53"/>
      <c r="K26" s="54"/>
    </row>
    <row r="27" spans="1:11" ht="39.6">
      <c r="A27" s="353" t="s">
        <v>1106</v>
      </c>
      <c r="B27" s="337" t="s">
        <v>264</v>
      </c>
      <c r="C27" s="338" t="s">
        <v>39</v>
      </c>
      <c r="D27" s="339" t="s">
        <v>325</v>
      </c>
      <c r="E27" s="337" t="s">
        <v>326</v>
      </c>
      <c r="G27" s="50"/>
      <c r="H27" s="51"/>
      <c r="I27" s="52"/>
      <c r="J27" s="53"/>
      <c r="K27" s="54"/>
    </row>
    <row r="28" spans="1:11" ht="39.6">
      <c r="A28" s="353" t="s">
        <v>1107</v>
      </c>
      <c r="B28" s="337" t="s">
        <v>261</v>
      </c>
      <c r="C28" s="338" t="s">
        <v>20</v>
      </c>
      <c r="D28" s="339">
        <v>41.6</v>
      </c>
      <c r="E28" s="337" t="s">
        <v>1090</v>
      </c>
      <c r="G28" s="50"/>
      <c r="H28" s="51"/>
      <c r="I28" s="52"/>
      <c r="J28" s="53"/>
      <c r="K28" s="54"/>
    </row>
    <row r="29" spans="1:11" ht="39.6">
      <c r="A29" s="353" t="s">
        <v>1108</v>
      </c>
      <c r="B29" s="337" t="s">
        <v>194</v>
      </c>
      <c r="C29" s="338" t="s">
        <v>20</v>
      </c>
      <c r="D29" s="339">
        <v>62.4</v>
      </c>
      <c r="E29" s="337" t="s">
        <v>1089</v>
      </c>
      <c r="G29" s="50"/>
      <c r="H29" s="51"/>
      <c r="I29" s="52"/>
      <c r="J29" s="53"/>
      <c r="K29" s="54"/>
    </row>
    <row r="30" spans="1:11" ht="13.2">
      <c r="A30" s="355" t="s">
        <v>1109</v>
      </c>
      <c r="B30" s="379" t="s">
        <v>265</v>
      </c>
      <c r="C30" s="380"/>
      <c r="D30" s="381"/>
      <c r="E30" s="379" t="s">
        <v>190</v>
      </c>
      <c r="G30" s="50"/>
      <c r="H30" s="51"/>
      <c r="I30" s="52"/>
      <c r="J30" s="53"/>
      <c r="K30" s="54"/>
    </row>
    <row r="31" spans="1:11" ht="39.6">
      <c r="A31" s="353" t="s">
        <v>1110</v>
      </c>
      <c r="B31" s="337" t="s">
        <v>202</v>
      </c>
      <c r="C31" s="338" t="s">
        <v>20</v>
      </c>
      <c r="D31" s="339" t="s">
        <v>327</v>
      </c>
      <c r="E31" s="337" t="s">
        <v>328</v>
      </c>
      <c r="G31" s="50"/>
      <c r="H31" s="51"/>
      <c r="I31" s="52"/>
      <c r="J31" s="53"/>
      <c r="K31" s="54"/>
    </row>
    <row r="32" spans="1:11" ht="52.8">
      <c r="A32" s="353" t="s">
        <v>1111</v>
      </c>
      <c r="B32" s="337" t="s">
        <v>266</v>
      </c>
      <c r="C32" s="338" t="s">
        <v>20</v>
      </c>
      <c r="D32" s="339" t="s">
        <v>329</v>
      </c>
      <c r="E32" s="337" t="s">
        <v>330</v>
      </c>
      <c r="G32" s="50"/>
      <c r="H32" s="51"/>
      <c r="I32" s="52"/>
      <c r="J32" s="53"/>
      <c r="K32" s="54"/>
    </row>
    <row r="33" spans="1:11" ht="39.6">
      <c r="A33" s="353" t="s">
        <v>1112</v>
      </c>
      <c r="B33" s="337" t="s">
        <v>267</v>
      </c>
      <c r="C33" s="338" t="s">
        <v>20</v>
      </c>
      <c r="D33" s="339" t="s">
        <v>331</v>
      </c>
      <c r="E33" s="337" t="s">
        <v>332</v>
      </c>
      <c r="G33" s="50"/>
      <c r="H33" s="51"/>
      <c r="I33" s="52"/>
      <c r="J33" s="53"/>
      <c r="K33" s="54"/>
    </row>
    <row r="34" spans="1:11" ht="52.8">
      <c r="A34" s="353" t="s">
        <v>1113</v>
      </c>
      <c r="B34" s="337" t="s">
        <v>268</v>
      </c>
      <c r="C34" s="338" t="s">
        <v>6</v>
      </c>
      <c r="D34" s="339" t="s">
        <v>333</v>
      </c>
      <c r="E34" s="337" t="s">
        <v>334</v>
      </c>
    </row>
    <row r="35" spans="1:11" ht="52.8">
      <c r="A35" s="353" t="s">
        <v>1114</v>
      </c>
      <c r="B35" s="337" t="s">
        <v>269</v>
      </c>
      <c r="C35" s="338" t="s">
        <v>6</v>
      </c>
      <c r="D35" s="339" t="s">
        <v>335</v>
      </c>
      <c r="E35" s="337" t="s">
        <v>336</v>
      </c>
    </row>
    <row r="36" spans="1:11" ht="52.8">
      <c r="A36" s="353" t="s">
        <v>1115</v>
      </c>
      <c r="B36" s="337" t="s">
        <v>270</v>
      </c>
      <c r="C36" s="338" t="s">
        <v>6</v>
      </c>
      <c r="D36" s="339" t="s">
        <v>335</v>
      </c>
      <c r="E36" s="337" t="s">
        <v>336</v>
      </c>
    </row>
    <row r="37" spans="1:11" ht="79.2">
      <c r="A37" s="353" t="s">
        <v>1116</v>
      </c>
      <c r="B37" s="337" t="s">
        <v>271</v>
      </c>
      <c r="C37" s="338" t="s">
        <v>6</v>
      </c>
      <c r="D37" s="339" t="s">
        <v>337</v>
      </c>
      <c r="E37" s="337" t="s">
        <v>338</v>
      </c>
    </row>
    <row r="38" spans="1:11" ht="26.4">
      <c r="A38" s="353" t="s">
        <v>1117</v>
      </c>
      <c r="B38" s="337" t="s">
        <v>272</v>
      </c>
      <c r="C38" s="338" t="s">
        <v>6</v>
      </c>
      <c r="D38" s="339" t="s">
        <v>335</v>
      </c>
      <c r="E38" s="337" t="s">
        <v>336</v>
      </c>
    </row>
    <row r="39" spans="1:11" ht="52.8">
      <c r="A39" s="353" t="s">
        <v>1118</v>
      </c>
      <c r="B39" s="337" t="s">
        <v>273</v>
      </c>
      <c r="C39" s="338" t="s">
        <v>6</v>
      </c>
      <c r="D39" s="339" t="s">
        <v>337</v>
      </c>
      <c r="E39" s="337" t="s">
        <v>338</v>
      </c>
    </row>
    <row r="40" spans="1:11" ht="39.6">
      <c r="A40" s="353" t="s">
        <v>1119</v>
      </c>
      <c r="B40" s="337" t="s">
        <v>274</v>
      </c>
      <c r="C40" s="338" t="s">
        <v>6</v>
      </c>
      <c r="D40" s="339" t="s">
        <v>339</v>
      </c>
      <c r="E40" s="337" t="s">
        <v>340</v>
      </c>
    </row>
    <row r="41" spans="1:11" ht="13.2">
      <c r="A41" s="353" t="s">
        <v>1120</v>
      </c>
      <c r="B41" s="337" t="s">
        <v>275</v>
      </c>
      <c r="C41" s="338" t="s">
        <v>309</v>
      </c>
      <c r="D41" s="339" t="s">
        <v>195</v>
      </c>
      <c r="E41" s="337" t="s">
        <v>341</v>
      </c>
    </row>
    <row r="42" spans="1:11" ht="52.8">
      <c r="A42" s="353" t="s">
        <v>1121</v>
      </c>
      <c r="B42" s="337" t="s">
        <v>276</v>
      </c>
      <c r="C42" s="338" t="s">
        <v>310</v>
      </c>
      <c r="D42" s="339" t="s">
        <v>342</v>
      </c>
      <c r="E42" s="337" t="s">
        <v>343</v>
      </c>
    </row>
    <row r="43" spans="1:11" ht="13.2">
      <c r="A43" s="355" t="s">
        <v>1122</v>
      </c>
      <c r="B43" s="379" t="s">
        <v>277</v>
      </c>
      <c r="C43" s="380"/>
      <c r="D43" s="381"/>
      <c r="E43" s="379" t="s">
        <v>190</v>
      </c>
    </row>
    <row r="44" spans="1:11" ht="39.6">
      <c r="A44" s="353" t="s">
        <v>1123</v>
      </c>
      <c r="B44" s="337" t="s">
        <v>278</v>
      </c>
      <c r="C44" s="338" t="s">
        <v>6</v>
      </c>
      <c r="D44" s="339" t="s">
        <v>344</v>
      </c>
      <c r="E44" s="337" t="s">
        <v>345</v>
      </c>
    </row>
    <row r="45" spans="1:11" ht="26.4">
      <c r="A45" s="353" t="s">
        <v>1124</v>
      </c>
      <c r="B45" s="337" t="s">
        <v>279</v>
      </c>
      <c r="C45" s="338" t="s">
        <v>6</v>
      </c>
      <c r="D45" s="339" t="s">
        <v>346</v>
      </c>
      <c r="E45" s="337" t="s">
        <v>347</v>
      </c>
    </row>
    <row r="46" spans="1:11" ht="39.6">
      <c r="A46" s="353" t="s">
        <v>1125</v>
      </c>
      <c r="B46" s="337" t="s">
        <v>934</v>
      </c>
      <c r="C46" s="338" t="s">
        <v>6</v>
      </c>
      <c r="D46" s="339">
        <v>33.9</v>
      </c>
      <c r="E46" s="337" t="s">
        <v>936</v>
      </c>
    </row>
    <row r="47" spans="1:11" ht="13.2">
      <c r="A47" s="355" t="s">
        <v>1126</v>
      </c>
      <c r="B47" s="379" t="s">
        <v>280</v>
      </c>
      <c r="C47" s="380"/>
      <c r="D47" s="381"/>
      <c r="E47" s="379" t="s">
        <v>190</v>
      </c>
    </row>
    <row r="48" spans="1:11" ht="52.8">
      <c r="A48" s="353" t="s">
        <v>1127</v>
      </c>
      <c r="B48" s="337" t="s">
        <v>281</v>
      </c>
      <c r="C48" s="338" t="s">
        <v>33</v>
      </c>
      <c r="D48" s="339" t="s">
        <v>348</v>
      </c>
      <c r="E48" s="337" t="s">
        <v>349</v>
      </c>
    </row>
    <row r="49" spans="1:7" ht="26.4">
      <c r="A49" s="353" t="s">
        <v>1128</v>
      </c>
      <c r="B49" s="337" t="s">
        <v>282</v>
      </c>
      <c r="C49" s="338" t="s">
        <v>309</v>
      </c>
      <c r="D49" s="339" t="s">
        <v>198</v>
      </c>
      <c r="E49" s="337" t="s">
        <v>199</v>
      </c>
    </row>
    <row r="50" spans="1:7" ht="13.2">
      <c r="A50" s="353" t="s">
        <v>1129</v>
      </c>
      <c r="B50" s="337" t="s">
        <v>283</v>
      </c>
      <c r="C50" s="338" t="s">
        <v>309</v>
      </c>
      <c r="D50" s="339" t="s">
        <v>348</v>
      </c>
      <c r="E50" s="337" t="s">
        <v>349</v>
      </c>
    </row>
    <row r="51" spans="1:7" ht="13.2">
      <c r="A51" s="353" t="s">
        <v>1130</v>
      </c>
      <c r="B51" s="337" t="s">
        <v>284</v>
      </c>
      <c r="C51" s="338" t="s">
        <v>309</v>
      </c>
      <c r="D51" s="339" t="s">
        <v>350</v>
      </c>
      <c r="E51" s="337" t="s">
        <v>351</v>
      </c>
    </row>
    <row r="52" spans="1:7" ht="26.4">
      <c r="A52" s="353" t="s">
        <v>1131</v>
      </c>
      <c r="B52" s="337" t="s">
        <v>285</v>
      </c>
      <c r="C52" s="338" t="s">
        <v>309</v>
      </c>
      <c r="D52" s="339" t="s">
        <v>352</v>
      </c>
      <c r="E52" s="337" t="s">
        <v>353</v>
      </c>
    </row>
    <row r="53" spans="1:7" ht="26.4">
      <c r="A53" s="353" t="s">
        <v>1132</v>
      </c>
      <c r="B53" s="337" t="s">
        <v>286</v>
      </c>
      <c r="C53" s="338" t="s">
        <v>33</v>
      </c>
      <c r="D53" s="339" t="s">
        <v>312</v>
      </c>
      <c r="E53" s="337" t="s">
        <v>354</v>
      </c>
    </row>
    <row r="54" spans="1:7" ht="26.4">
      <c r="A54" s="353" t="s">
        <v>1133</v>
      </c>
      <c r="B54" s="337" t="s">
        <v>287</v>
      </c>
      <c r="C54" s="338" t="s">
        <v>39</v>
      </c>
      <c r="D54" s="339" t="s">
        <v>355</v>
      </c>
      <c r="E54" s="337" t="s">
        <v>356</v>
      </c>
    </row>
    <row r="55" spans="1:7" ht="39.6">
      <c r="A55" s="353" t="s">
        <v>1134</v>
      </c>
      <c r="B55" s="337" t="s">
        <v>288</v>
      </c>
      <c r="C55" s="338" t="s">
        <v>39</v>
      </c>
      <c r="D55" s="339" t="s">
        <v>357</v>
      </c>
      <c r="E55" s="337" t="s">
        <v>358</v>
      </c>
    </row>
    <row r="56" spans="1:7" ht="13.2">
      <c r="A56" s="353" t="s">
        <v>1135</v>
      </c>
      <c r="B56" s="337" t="s">
        <v>289</v>
      </c>
      <c r="C56" s="338" t="s">
        <v>310</v>
      </c>
      <c r="D56" s="339" t="s">
        <v>359</v>
      </c>
      <c r="E56" s="337" t="s">
        <v>360</v>
      </c>
    </row>
    <row r="57" spans="1:7" ht="13.2">
      <c r="A57" s="353" t="s">
        <v>1136</v>
      </c>
      <c r="B57" s="337" t="s">
        <v>290</v>
      </c>
      <c r="C57" s="338" t="s">
        <v>309</v>
      </c>
      <c r="D57" s="339" t="s">
        <v>361</v>
      </c>
      <c r="E57" s="337" t="s">
        <v>362</v>
      </c>
    </row>
    <row r="58" spans="1:7" ht="39.6">
      <c r="A58" s="353" t="s">
        <v>1137</v>
      </c>
      <c r="B58" s="337" t="s">
        <v>291</v>
      </c>
      <c r="C58" s="338" t="s">
        <v>39</v>
      </c>
      <c r="D58" s="339" t="s">
        <v>363</v>
      </c>
      <c r="E58" s="337" t="s">
        <v>364</v>
      </c>
    </row>
    <row r="59" spans="1:7" ht="39.6">
      <c r="A59" s="353" t="s">
        <v>1138</v>
      </c>
      <c r="B59" s="337" t="s">
        <v>292</v>
      </c>
      <c r="C59" s="338" t="s">
        <v>39</v>
      </c>
      <c r="D59" s="339" t="s">
        <v>365</v>
      </c>
      <c r="E59" s="337" t="s">
        <v>366</v>
      </c>
      <c r="G59" s="55"/>
    </row>
    <row r="60" spans="1:7" ht="39.6">
      <c r="A60" s="353" t="s">
        <v>1139</v>
      </c>
      <c r="B60" s="337" t="s">
        <v>293</v>
      </c>
      <c r="C60" s="338" t="s">
        <v>33</v>
      </c>
      <c r="D60" s="339" t="s">
        <v>367</v>
      </c>
      <c r="E60" s="337" t="s">
        <v>368</v>
      </c>
    </row>
    <row r="61" spans="1:7" ht="39.6">
      <c r="A61" s="353" t="s">
        <v>1140</v>
      </c>
      <c r="B61" s="337" t="s">
        <v>294</v>
      </c>
      <c r="C61" s="338" t="s">
        <v>33</v>
      </c>
      <c r="D61" s="339" t="s">
        <v>369</v>
      </c>
      <c r="E61" s="337" t="s">
        <v>370</v>
      </c>
    </row>
    <row r="62" spans="1:7" ht="39.6">
      <c r="A62" s="353" t="s">
        <v>1141</v>
      </c>
      <c r="B62" s="337" t="s">
        <v>295</v>
      </c>
      <c r="C62" s="338" t="s">
        <v>33</v>
      </c>
      <c r="D62" s="339" t="s">
        <v>348</v>
      </c>
      <c r="E62" s="337" t="s">
        <v>349</v>
      </c>
    </row>
    <row r="63" spans="1:7" ht="13.2">
      <c r="A63" s="353" t="s">
        <v>1142</v>
      </c>
      <c r="B63" s="337" t="s">
        <v>296</v>
      </c>
      <c r="C63" s="338" t="s">
        <v>309</v>
      </c>
      <c r="D63" s="339" t="s">
        <v>371</v>
      </c>
      <c r="E63" s="337" t="s">
        <v>372</v>
      </c>
    </row>
    <row r="64" spans="1:7" ht="13.2">
      <c r="A64" s="353" t="s">
        <v>1143</v>
      </c>
      <c r="B64" s="337" t="s">
        <v>297</v>
      </c>
      <c r="C64" s="338" t="s">
        <v>309</v>
      </c>
      <c r="D64" s="339" t="s">
        <v>371</v>
      </c>
      <c r="E64" s="337" t="s">
        <v>372</v>
      </c>
    </row>
    <row r="65" spans="1:5" ht="13.2">
      <c r="A65" s="355" t="s">
        <v>1144</v>
      </c>
      <c r="B65" s="379" t="s">
        <v>298</v>
      </c>
      <c r="C65" s="380"/>
      <c r="D65" s="381"/>
      <c r="E65" s="379" t="s">
        <v>190</v>
      </c>
    </row>
    <row r="66" spans="1:5" ht="39.6">
      <c r="A66" s="353" t="s">
        <v>1145</v>
      </c>
      <c r="B66" s="337" t="s">
        <v>299</v>
      </c>
      <c r="C66" s="338" t="s">
        <v>6</v>
      </c>
      <c r="D66" s="339" t="s">
        <v>373</v>
      </c>
      <c r="E66" s="337" t="s">
        <v>374</v>
      </c>
    </row>
    <row r="67" spans="1:5" ht="26.4">
      <c r="A67" s="353" t="s">
        <v>1146</v>
      </c>
      <c r="B67" s="337" t="s">
        <v>300</v>
      </c>
      <c r="C67" s="338" t="s">
        <v>309</v>
      </c>
      <c r="D67" s="339" t="s">
        <v>348</v>
      </c>
      <c r="E67" s="337" t="s">
        <v>349</v>
      </c>
    </row>
    <row r="68" spans="1:5" ht="26.4">
      <c r="A68" s="353" t="s">
        <v>1147</v>
      </c>
      <c r="B68" s="337" t="s">
        <v>301</v>
      </c>
      <c r="C68" s="338" t="s">
        <v>309</v>
      </c>
      <c r="D68" s="339" t="s">
        <v>196</v>
      </c>
      <c r="E68" s="337" t="s">
        <v>197</v>
      </c>
    </row>
    <row r="69" spans="1:5" ht="13.2">
      <c r="A69" s="355" t="s">
        <v>1148</v>
      </c>
      <c r="B69" s="379" t="s">
        <v>302</v>
      </c>
      <c r="C69" s="380"/>
      <c r="D69" s="381"/>
      <c r="E69" s="379" t="s">
        <v>190</v>
      </c>
    </row>
    <row r="70" spans="1:5" ht="13.2">
      <c r="A70" s="353" t="s">
        <v>1149</v>
      </c>
      <c r="B70" s="337" t="s">
        <v>303</v>
      </c>
      <c r="C70" s="338" t="s">
        <v>311</v>
      </c>
      <c r="D70" s="339" t="s">
        <v>348</v>
      </c>
      <c r="E70" s="337" t="s">
        <v>375</v>
      </c>
    </row>
    <row r="71" spans="1:5" ht="26.4">
      <c r="A71" s="353" t="s">
        <v>1150</v>
      </c>
      <c r="B71" s="337" t="s">
        <v>304</v>
      </c>
      <c r="C71" s="338" t="s">
        <v>33</v>
      </c>
      <c r="D71" s="339" t="s">
        <v>348</v>
      </c>
      <c r="E71" s="337" t="s">
        <v>375</v>
      </c>
    </row>
    <row r="72" spans="1:5" ht="26.4">
      <c r="A72" s="353" t="s">
        <v>1151</v>
      </c>
      <c r="B72" s="337" t="s">
        <v>305</v>
      </c>
      <c r="C72" s="338" t="s">
        <v>33</v>
      </c>
      <c r="D72" s="339" t="s">
        <v>198</v>
      </c>
      <c r="E72" s="337" t="s">
        <v>199</v>
      </c>
    </row>
    <row r="73" spans="1:5" ht="13.2">
      <c r="A73" s="353" t="s">
        <v>1152</v>
      </c>
      <c r="B73" s="337" t="s">
        <v>306</v>
      </c>
      <c r="C73" s="338" t="s">
        <v>33</v>
      </c>
      <c r="D73" s="339" t="s">
        <v>198</v>
      </c>
      <c r="E73" s="337" t="s">
        <v>199</v>
      </c>
    </row>
    <row r="74" spans="1:5" ht="39.6">
      <c r="A74" s="353" t="s">
        <v>1153</v>
      </c>
      <c r="B74" s="337" t="s">
        <v>307</v>
      </c>
      <c r="C74" s="338" t="s">
        <v>310</v>
      </c>
      <c r="D74" s="339" t="s">
        <v>376</v>
      </c>
      <c r="E74" s="337" t="s">
        <v>377</v>
      </c>
    </row>
    <row r="75" spans="1:5" ht="13.2">
      <c r="A75" s="355" t="s">
        <v>1154</v>
      </c>
      <c r="B75" s="379" t="s">
        <v>308</v>
      </c>
      <c r="C75" s="380"/>
      <c r="D75" s="381"/>
      <c r="E75" s="379" t="s">
        <v>190</v>
      </c>
    </row>
    <row r="76" spans="1:5" ht="66.599999999999994" thickBot="1">
      <c r="A76" s="353" t="s">
        <v>1155</v>
      </c>
      <c r="B76" s="337" t="s">
        <v>76</v>
      </c>
      <c r="C76" s="338" t="s">
        <v>6</v>
      </c>
      <c r="D76" s="339" t="s">
        <v>378</v>
      </c>
      <c r="E76" s="337" t="s">
        <v>379</v>
      </c>
    </row>
    <row r="77" spans="1:5" ht="21" customHeight="1">
      <c r="A77" s="418" t="s">
        <v>50</v>
      </c>
      <c r="B77" s="419" t="s">
        <v>1092</v>
      </c>
      <c r="C77" s="419"/>
      <c r="D77" s="419"/>
      <c r="E77" s="419"/>
    </row>
    <row r="78" spans="1:5" ht="13.2">
      <c r="A78" s="421" t="s">
        <v>51</v>
      </c>
      <c r="B78" s="422" t="s">
        <v>21</v>
      </c>
      <c r="C78" s="423"/>
      <c r="D78" s="424"/>
      <c r="E78" s="439" t="s">
        <v>190</v>
      </c>
    </row>
    <row r="79" spans="1:5" ht="39.6">
      <c r="A79" s="427" t="s">
        <v>1156</v>
      </c>
      <c r="B79" s="428" t="s">
        <v>1059</v>
      </c>
      <c r="C79" s="429" t="s">
        <v>6</v>
      </c>
      <c r="D79" s="430" t="s">
        <v>1185</v>
      </c>
      <c r="E79" s="440" t="s">
        <v>1186</v>
      </c>
    </row>
    <row r="80" spans="1:5" ht="66">
      <c r="A80" s="427" t="s">
        <v>1157</v>
      </c>
      <c r="B80" s="428" t="s">
        <v>191</v>
      </c>
      <c r="C80" s="429" t="s">
        <v>6</v>
      </c>
      <c r="D80" s="430" t="s">
        <v>1187</v>
      </c>
      <c r="E80" s="440" t="s">
        <v>1188</v>
      </c>
    </row>
    <row r="81" spans="1:5" ht="66">
      <c r="A81" s="427" t="s">
        <v>1158</v>
      </c>
      <c r="B81" s="428" t="s">
        <v>1061</v>
      </c>
      <c r="C81" s="429" t="s">
        <v>39</v>
      </c>
      <c r="D81" s="430" t="s">
        <v>1189</v>
      </c>
      <c r="E81" s="440" t="s">
        <v>1190</v>
      </c>
    </row>
    <row r="82" spans="1:5" ht="13.2">
      <c r="A82" s="421" t="s">
        <v>52</v>
      </c>
      <c r="B82" s="422" t="s">
        <v>1062</v>
      </c>
      <c r="C82" s="423"/>
      <c r="D82" s="424"/>
      <c r="E82" s="439" t="s">
        <v>190</v>
      </c>
    </row>
    <row r="83" spans="1:5" ht="79.2">
      <c r="A83" s="427" t="s">
        <v>1159</v>
      </c>
      <c r="B83" s="428" t="s">
        <v>192</v>
      </c>
      <c r="C83" s="429" t="s">
        <v>20</v>
      </c>
      <c r="D83" s="430" t="s">
        <v>1191</v>
      </c>
      <c r="E83" s="440" t="s">
        <v>1192</v>
      </c>
    </row>
    <row r="84" spans="1:5" ht="79.2">
      <c r="A84" s="427" t="s">
        <v>1160</v>
      </c>
      <c r="B84" s="428" t="s">
        <v>1064</v>
      </c>
      <c r="C84" s="429" t="s">
        <v>20</v>
      </c>
      <c r="D84" s="430" t="s">
        <v>1193</v>
      </c>
      <c r="E84" s="440" t="s">
        <v>1194</v>
      </c>
    </row>
    <row r="85" spans="1:5" ht="39.6">
      <c r="A85" s="427" t="s">
        <v>1162</v>
      </c>
      <c r="B85" s="428" t="s">
        <v>162</v>
      </c>
      <c r="C85" s="429" t="s">
        <v>20</v>
      </c>
      <c r="D85" s="430" t="s">
        <v>1195</v>
      </c>
      <c r="E85" s="440" t="s">
        <v>1196</v>
      </c>
    </row>
    <row r="86" spans="1:5" ht="66">
      <c r="A86" s="427" t="s">
        <v>1163</v>
      </c>
      <c r="B86" s="428" t="s">
        <v>193</v>
      </c>
      <c r="C86" s="429" t="s">
        <v>20</v>
      </c>
      <c r="D86" s="430" t="s">
        <v>1195</v>
      </c>
      <c r="E86" s="440" t="s">
        <v>1196</v>
      </c>
    </row>
    <row r="87" spans="1:5" ht="13.2">
      <c r="A87" s="421" t="s">
        <v>53</v>
      </c>
      <c r="B87" s="422" t="s">
        <v>1067</v>
      </c>
      <c r="C87" s="423"/>
      <c r="D87" s="424"/>
      <c r="E87" s="439" t="s">
        <v>190</v>
      </c>
    </row>
    <row r="88" spans="1:5" ht="66">
      <c r="A88" s="427" t="s">
        <v>1164</v>
      </c>
      <c r="B88" s="428" t="s">
        <v>194</v>
      </c>
      <c r="C88" s="429" t="s">
        <v>20</v>
      </c>
      <c r="D88" s="430" t="s">
        <v>1197</v>
      </c>
      <c r="E88" s="440" t="s">
        <v>1198</v>
      </c>
    </row>
    <row r="89" spans="1:5" ht="66">
      <c r="A89" s="427" t="s">
        <v>1165</v>
      </c>
      <c r="B89" s="428" t="s">
        <v>1069</v>
      </c>
      <c r="C89" s="429" t="s">
        <v>39</v>
      </c>
      <c r="D89" s="430" t="s">
        <v>1199</v>
      </c>
      <c r="E89" s="440" t="s">
        <v>1200</v>
      </c>
    </row>
    <row r="90" spans="1:5" ht="66">
      <c r="A90" s="427" t="s">
        <v>1167</v>
      </c>
      <c r="B90" s="428" t="s">
        <v>1071</v>
      </c>
      <c r="C90" s="429" t="s">
        <v>39</v>
      </c>
      <c r="D90" s="430" t="s">
        <v>195</v>
      </c>
      <c r="E90" s="440" t="s">
        <v>1201</v>
      </c>
    </row>
    <row r="91" spans="1:5" ht="66">
      <c r="A91" s="427" t="s">
        <v>1168</v>
      </c>
      <c r="B91" s="428" t="s">
        <v>1073</v>
      </c>
      <c r="C91" s="429" t="s">
        <v>39</v>
      </c>
      <c r="D91" s="430" t="s">
        <v>1202</v>
      </c>
      <c r="E91" s="440" t="s">
        <v>1203</v>
      </c>
    </row>
    <row r="92" spans="1:5" ht="26.4">
      <c r="A92" s="427" t="s">
        <v>1169</v>
      </c>
      <c r="B92" s="428" t="s">
        <v>1075</v>
      </c>
      <c r="C92" s="429" t="s">
        <v>1076</v>
      </c>
      <c r="D92" s="430" t="s">
        <v>196</v>
      </c>
      <c r="E92" s="440" t="s">
        <v>197</v>
      </c>
    </row>
    <row r="93" spans="1:5" ht="39.6">
      <c r="A93" s="427" t="s">
        <v>1170</v>
      </c>
      <c r="B93" s="428" t="s">
        <v>1078</v>
      </c>
      <c r="C93" s="429" t="s">
        <v>33</v>
      </c>
      <c r="D93" s="430" t="s">
        <v>198</v>
      </c>
      <c r="E93" s="440" t="s">
        <v>199</v>
      </c>
    </row>
    <row r="94" spans="1:5" ht="13.2">
      <c r="A94" s="421" t="s">
        <v>1066</v>
      </c>
      <c r="B94" s="422" t="s">
        <v>1079</v>
      </c>
      <c r="C94" s="423"/>
      <c r="D94" s="424"/>
      <c r="E94" s="439" t="s">
        <v>190</v>
      </c>
    </row>
    <row r="95" spans="1:5" ht="66">
      <c r="A95" s="427" t="s">
        <v>1172</v>
      </c>
      <c r="B95" s="428" t="s">
        <v>1081</v>
      </c>
      <c r="C95" s="429" t="s">
        <v>6</v>
      </c>
      <c r="D95" s="430" t="s">
        <v>1187</v>
      </c>
      <c r="E95" s="440" t="s">
        <v>1188</v>
      </c>
    </row>
    <row r="96" spans="1:5" ht="13.2">
      <c r="A96" s="421" t="s">
        <v>1173</v>
      </c>
      <c r="B96" s="422" t="s">
        <v>1082</v>
      </c>
      <c r="C96" s="423"/>
      <c r="D96" s="424"/>
      <c r="E96" s="439" t="s">
        <v>190</v>
      </c>
    </row>
    <row r="97" spans="1:5" ht="13.2">
      <c r="A97" s="427" t="s">
        <v>1174</v>
      </c>
      <c r="B97" s="428" t="s">
        <v>1084</v>
      </c>
      <c r="C97" s="429" t="s">
        <v>1085</v>
      </c>
      <c r="D97" s="430" t="s">
        <v>198</v>
      </c>
      <c r="E97" s="440" t="s">
        <v>1204</v>
      </c>
    </row>
    <row r="98" spans="1:5" ht="13.2">
      <c r="A98" s="427" t="s">
        <v>1175</v>
      </c>
      <c r="B98" s="428" t="s">
        <v>1087</v>
      </c>
      <c r="C98" s="429" t="s">
        <v>1085</v>
      </c>
      <c r="D98" s="430" t="s">
        <v>198</v>
      </c>
      <c r="E98" s="440" t="s">
        <v>1204</v>
      </c>
    </row>
    <row r="99" spans="1:5" ht="13.2">
      <c r="A99" s="421" t="s">
        <v>1176</v>
      </c>
      <c r="B99" s="422" t="s">
        <v>1088</v>
      </c>
      <c r="C99" s="423"/>
      <c r="D99" s="424"/>
      <c r="E99" s="439" t="s">
        <v>190</v>
      </c>
    </row>
    <row r="100" spans="1:5" ht="66.599999999999994" thickBot="1">
      <c r="A100" s="427" t="s">
        <v>1177</v>
      </c>
      <c r="B100" s="441" t="s">
        <v>76</v>
      </c>
      <c r="C100" s="442" t="s">
        <v>6</v>
      </c>
      <c r="D100" s="443" t="s">
        <v>1187</v>
      </c>
      <c r="E100" s="444" t="s">
        <v>1188</v>
      </c>
    </row>
  </sheetData>
  <mergeCells count="3">
    <mergeCell ref="A1:E1"/>
    <mergeCell ref="A8:E8"/>
    <mergeCell ref="A2:E2"/>
  </mergeCells>
  <phoneticPr fontId="13" type="noConversion"/>
  <printOptions horizontalCentered="1"/>
  <pageMargins left="0.25" right="0.25" top="0.75" bottom="0.75" header="0.3" footer="0.3"/>
  <pageSetup paperSize="9" scale="77" fitToHeight="0" orientation="portrait" r:id="rId1"/>
  <rowBreaks count="1" manualBreakCount="1">
    <brk id="42" max="4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T144"/>
  <sheetViews>
    <sheetView showGridLines="0" view="pageBreakPreview" zoomScaleNormal="120" zoomScaleSheetLayoutView="100" workbookViewId="0">
      <selection activeCell="G11" sqref="G11"/>
    </sheetView>
  </sheetViews>
  <sheetFormatPr defaultColWidth="9" defaultRowHeight="21" customHeight="1"/>
  <cols>
    <col min="1" max="1" width="4.296875" style="93" customWidth="1"/>
    <col min="2" max="2" width="11.296875" style="140" customWidth="1"/>
    <col min="3" max="3" width="27.796875" style="140" customWidth="1"/>
    <col min="4" max="4" width="27.59765625" style="140" customWidth="1"/>
    <col min="5" max="5" width="28.09765625" style="159" customWidth="1"/>
    <col min="6" max="6" width="11.296875" style="161" customWidth="1"/>
    <col min="7" max="7" width="12.296875" style="91" customWidth="1"/>
    <col min="8" max="8" width="9" style="92"/>
    <col min="9" max="256" width="9" style="93"/>
    <col min="257" max="257" width="5.59765625" style="93" customWidth="1"/>
    <col min="258" max="258" width="10.5" style="93" customWidth="1"/>
    <col min="259" max="259" width="32.59765625" style="93" customWidth="1"/>
    <col min="260" max="260" width="18.09765625" style="93" customWidth="1"/>
    <col min="261" max="261" width="13.59765625" style="93" customWidth="1"/>
    <col min="262" max="262" width="11.296875" style="93" customWidth="1"/>
    <col min="263" max="263" width="12.296875" style="93" customWidth="1"/>
    <col min="264" max="512" width="9" style="93"/>
    <col min="513" max="513" width="5.59765625" style="93" customWidth="1"/>
    <col min="514" max="514" width="10.5" style="93" customWidth="1"/>
    <col min="515" max="515" width="32.59765625" style="93" customWidth="1"/>
    <col min="516" max="516" width="18.09765625" style="93" customWidth="1"/>
    <col min="517" max="517" width="13.59765625" style="93" customWidth="1"/>
    <col min="518" max="518" width="11.296875" style="93" customWidth="1"/>
    <col min="519" max="519" width="12.296875" style="93" customWidth="1"/>
    <col min="520" max="768" width="9" style="93"/>
    <col min="769" max="769" width="5.59765625" style="93" customWidth="1"/>
    <col min="770" max="770" width="10.5" style="93" customWidth="1"/>
    <col min="771" max="771" width="32.59765625" style="93" customWidth="1"/>
    <col min="772" max="772" width="18.09765625" style="93" customWidth="1"/>
    <col min="773" max="773" width="13.59765625" style="93" customWidth="1"/>
    <col min="774" max="774" width="11.296875" style="93" customWidth="1"/>
    <col min="775" max="775" width="12.296875" style="93" customWidth="1"/>
    <col min="776" max="1024" width="9" style="93"/>
    <col min="1025" max="1025" width="5.59765625" style="93" customWidth="1"/>
    <col min="1026" max="1026" width="10.5" style="93" customWidth="1"/>
    <col min="1027" max="1027" width="32.59765625" style="93" customWidth="1"/>
    <col min="1028" max="1028" width="18.09765625" style="93" customWidth="1"/>
    <col min="1029" max="1029" width="13.59765625" style="93" customWidth="1"/>
    <col min="1030" max="1030" width="11.296875" style="93" customWidth="1"/>
    <col min="1031" max="1031" width="12.296875" style="93" customWidth="1"/>
    <col min="1032" max="1280" width="9" style="93"/>
    <col min="1281" max="1281" width="5.59765625" style="93" customWidth="1"/>
    <col min="1282" max="1282" width="10.5" style="93" customWidth="1"/>
    <col min="1283" max="1283" width="32.59765625" style="93" customWidth="1"/>
    <col min="1284" max="1284" width="18.09765625" style="93" customWidth="1"/>
    <col min="1285" max="1285" width="13.59765625" style="93" customWidth="1"/>
    <col min="1286" max="1286" width="11.296875" style="93" customWidth="1"/>
    <col min="1287" max="1287" width="12.296875" style="93" customWidth="1"/>
    <col min="1288" max="1536" width="9" style="93"/>
    <col min="1537" max="1537" width="5.59765625" style="93" customWidth="1"/>
    <col min="1538" max="1538" width="10.5" style="93" customWidth="1"/>
    <col min="1539" max="1539" width="32.59765625" style="93" customWidth="1"/>
    <col min="1540" max="1540" width="18.09765625" style="93" customWidth="1"/>
    <col min="1541" max="1541" width="13.59765625" style="93" customWidth="1"/>
    <col min="1542" max="1542" width="11.296875" style="93" customWidth="1"/>
    <col min="1543" max="1543" width="12.296875" style="93" customWidth="1"/>
    <col min="1544" max="1792" width="9" style="93"/>
    <col min="1793" max="1793" width="5.59765625" style="93" customWidth="1"/>
    <col min="1794" max="1794" width="10.5" style="93" customWidth="1"/>
    <col min="1795" max="1795" width="32.59765625" style="93" customWidth="1"/>
    <col min="1796" max="1796" width="18.09765625" style="93" customWidth="1"/>
    <col min="1797" max="1797" width="13.59765625" style="93" customWidth="1"/>
    <col min="1798" max="1798" width="11.296875" style="93" customWidth="1"/>
    <col min="1799" max="1799" width="12.296875" style="93" customWidth="1"/>
    <col min="1800" max="2048" width="9" style="93"/>
    <col min="2049" max="2049" width="5.59765625" style="93" customWidth="1"/>
    <col min="2050" max="2050" width="10.5" style="93" customWidth="1"/>
    <col min="2051" max="2051" width="32.59765625" style="93" customWidth="1"/>
    <col min="2052" max="2052" width="18.09765625" style="93" customWidth="1"/>
    <col min="2053" max="2053" width="13.59765625" style="93" customWidth="1"/>
    <col min="2054" max="2054" width="11.296875" style="93" customWidth="1"/>
    <col min="2055" max="2055" width="12.296875" style="93" customWidth="1"/>
    <col min="2056" max="2304" width="9" style="93"/>
    <col min="2305" max="2305" width="5.59765625" style="93" customWidth="1"/>
    <col min="2306" max="2306" width="10.5" style="93" customWidth="1"/>
    <col min="2307" max="2307" width="32.59765625" style="93" customWidth="1"/>
    <col min="2308" max="2308" width="18.09765625" style="93" customWidth="1"/>
    <col min="2309" max="2309" width="13.59765625" style="93" customWidth="1"/>
    <col min="2310" max="2310" width="11.296875" style="93" customWidth="1"/>
    <col min="2311" max="2311" width="12.296875" style="93" customWidth="1"/>
    <col min="2312" max="2560" width="9" style="93"/>
    <col min="2561" max="2561" width="5.59765625" style="93" customWidth="1"/>
    <col min="2562" max="2562" width="10.5" style="93" customWidth="1"/>
    <col min="2563" max="2563" width="32.59765625" style="93" customWidth="1"/>
    <col min="2564" max="2564" width="18.09765625" style="93" customWidth="1"/>
    <col min="2565" max="2565" width="13.59765625" style="93" customWidth="1"/>
    <col min="2566" max="2566" width="11.296875" style="93" customWidth="1"/>
    <col min="2567" max="2567" width="12.296875" style="93" customWidth="1"/>
    <col min="2568" max="2816" width="9" style="93"/>
    <col min="2817" max="2817" width="5.59765625" style="93" customWidth="1"/>
    <col min="2818" max="2818" width="10.5" style="93" customWidth="1"/>
    <col min="2819" max="2819" width="32.59765625" style="93" customWidth="1"/>
    <col min="2820" max="2820" width="18.09765625" style="93" customWidth="1"/>
    <col min="2821" max="2821" width="13.59765625" style="93" customWidth="1"/>
    <col min="2822" max="2822" width="11.296875" style="93" customWidth="1"/>
    <col min="2823" max="2823" width="12.296875" style="93" customWidth="1"/>
    <col min="2824" max="3072" width="9" style="93"/>
    <col min="3073" max="3073" width="5.59765625" style="93" customWidth="1"/>
    <col min="3074" max="3074" width="10.5" style="93" customWidth="1"/>
    <col min="3075" max="3075" width="32.59765625" style="93" customWidth="1"/>
    <col min="3076" max="3076" width="18.09765625" style="93" customWidth="1"/>
    <col min="3077" max="3077" width="13.59765625" style="93" customWidth="1"/>
    <col min="3078" max="3078" width="11.296875" style="93" customWidth="1"/>
    <col min="3079" max="3079" width="12.296875" style="93" customWidth="1"/>
    <col min="3080" max="3328" width="9" style="93"/>
    <col min="3329" max="3329" width="5.59765625" style="93" customWidth="1"/>
    <col min="3330" max="3330" width="10.5" style="93" customWidth="1"/>
    <col min="3331" max="3331" width="32.59765625" style="93" customWidth="1"/>
    <col min="3332" max="3332" width="18.09765625" style="93" customWidth="1"/>
    <col min="3333" max="3333" width="13.59765625" style="93" customWidth="1"/>
    <col min="3334" max="3334" width="11.296875" style="93" customWidth="1"/>
    <col min="3335" max="3335" width="12.296875" style="93" customWidth="1"/>
    <col min="3336" max="3584" width="9" style="93"/>
    <col min="3585" max="3585" width="5.59765625" style="93" customWidth="1"/>
    <col min="3586" max="3586" width="10.5" style="93" customWidth="1"/>
    <col min="3587" max="3587" width="32.59765625" style="93" customWidth="1"/>
    <col min="3588" max="3588" width="18.09765625" style="93" customWidth="1"/>
    <col min="3589" max="3589" width="13.59765625" style="93" customWidth="1"/>
    <col min="3590" max="3590" width="11.296875" style="93" customWidth="1"/>
    <col min="3591" max="3591" width="12.296875" style="93" customWidth="1"/>
    <col min="3592" max="3840" width="9" style="93"/>
    <col min="3841" max="3841" width="5.59765625" style="93" customWidth="1"/>
    <col min="3842" max="3842" width="10.5" style="93" customWidth="1"/>
    <col min="3843" max="3843" width="32.59765625" style="93" customWidth="1"/>
    <col min="3844" max="3844" width="18.09765625" style="93" customWidth="1"/>
    <col min="3845" max="3845" width="13.59765625" style="93" customWidth="1"/>
    <col min="3846" max="3846" width="11.296875" style="93" customWidth="1"/>
    <col min="3847" max="3847" width="12.296875" style="93" customWidth="1"/>
    <col min="3848" max="4096" width="9" style="93"/>
    <col min="4097" max="4097" width="5.59765625" style="93" customWidth="1"/>
    <col min="4098" max="4098" width="10.5" style="93" customWidth="1"/>
    <col min="4099" max="4099" width="32.59765625" style="93" customWidth="1"/>
    <col min="4100" max="4100" width="18.09765625" style="93" customWidth="1"/>
    <col min="4101" max="4101" width="13.59765625" style="93" customWidth="1"/>
    <col min="4102" max="4102" width="11.296875" style="93" customWidth="1"/>
    <col min="4103" max="4103" width="12.296875" style="93" customWidth="1"/>
    <col min="4104" max="4352" width="9" style="93"/>
    <col min="4353" max="4353" width="5.59765625" style="93" customWidth="1"/>
    <col min="4354" max="4354" width="10.5" style="93" customWidth="1"/>
    <col min="4355" max="4355" width="32.59765625" style="93" customWidth="1"/>
    <col min="4356" max="4356" width="18.09765625" style="93" customWidth="1"/>
    <col min="4357" max="4357" width="13.59765625" style="93" customWidth="1"/>
    <col min="4358" max="4358" width="11.296875" style="93" customWidth="1"/>
    <col min="4359" max="4359" width="12.296875" style="93" customWidth="1"/>
    <col min="4360" max="4608" width="9" style="93"/>
    <col min="4609" max="4609" width="5.59765625" style="93" customWidth="1"/>
    <col min="4610" max="4610" width="10.5" style="93" customWidth="1"/>
    <col min="4611" max="4611" width="32.59765625" style="93" customWidth="1"/>
    <col min="4612" max="4612" width="18.09765625" style="93" customWidth="1"/>
    <col min="4613" max="4613" width="13.59765625" style="93" customWidth="1"/>
    <col min="4614" max="4614" width="11.296875" style="93" customWidth="1"/>
    <col min="4615" max="4615" width="12.296875" style="93" customWidth="1"/>
    <col min="4616" max="4864" width="9" style="93"/>
    <col min="4865" max="4865" width="5.59765625" style="93" customWidth="1"/>
    <col min="4866" max="4866" width="10.5" style="93" customWidth="1"/>
    <col min="4867" max="4867" width="32.59765625" style="93" customWidth="1"/>
    <col min="4868" max="4868" width="18.09765625" style="93" customWidth="1"/>
    <col min="4869" max="4869" width="13.59765625" style="93" customWidth="1"/>
    <col min="4870" max="4870" width="11.296875" style="93" customWidth="1"/>
    <col min="4871" max="4871" width="12.296875" style="93" customWidth="1"/>
    <col min="4872" max="5120" width="9" style="93"/>
    <col min="5121" max="5121" width="5.59765625" style="93" customWidth="1"/>
    <col min="5122" max="5122" width="10.5" style="93" customWidth="1"/>
    <col min="5123" max="5123" width="32.59765625" style="93" customWidth="1"/>
    <col min="5124" max="5124" width="18.09765625" style="93" customWidth="1"/>
    <col min="5125" max="5125" width="13.59765625" style="93" customWidth="1"/>
    <col min="5126" max="5126" width="11.296875" style="93" customWidth="1"/>
    <col min="5127" max="5127" width="12.296875" style="93" customWidth="1"/>
    <col min="5128" max="5376" width="9" style="93"/>
    <col min="5377" max="5377" width="5.59765625" style="93" customWidth="1"/>
    <col min="5378" max="5378" width="10.5" style="93" customWidth="1"/>
    <col min="5379" max="5379" width="32.59765625" style="93" customWidth="1"/>
    <col min="5380" max="5380" width="18.09765625" style="93" customWidth="1"/>
    <col min="5381" max="5381" width="13.59765625" style="93" customWidth="1"/>
    <col min="5382" max="5382" width="11.296875" style="93" customWidth="1"/>
    <col min="5383" max="5383" width="12.296875" style="93" customWidth="1"/>
    <col min="5384" max="5632" width="9" style="93"/>
    <col min="5633" max="5633" width="5.59765625" style="93" customWidth="1"/>
    <col min="5634" max="5634" width="10.5" style="93" customWidth="1"/>
    <col min="5635" max="5635" width="32.59765625" style="93" customWidth="1"/>
    <col min="5636" max="5636" width="18.09765625" style="93" customWidth="1"/>
    <col min="5637" max="5637" width="13.59765625" style="93" customWidth="1"/>
    <col min="5638" max="5638" width="11.296875" style="93" customWidth="1"/>
    <col min="5639" max="5639" width="12.296875" style="93" customWidth="1"/>
    <col min="5640" max="5888" width="9" style="93"/>
    <col min="5889" max="5889" width="5.59765625" style="93" customWidth="1"/>
    <col min="5890" max="5890" width="10.5" style="93" customWidth="1"/>
    <col min="5891" max="5891" width="32.59765625" style="93" customWidth="1"/>
    <col min="5892" max="5892" width="18.09765625" style="93" customWidth="1"/>
    <col min="5893" max="5893" width="13.59765625" style="93" customWidth="1"/>
    <col min="5894" max="5894" width="11.296875" style="93" customWidth="1"/>
    <col min="5895" max="5895" width="12.296875" style="93" customWidth="1"/>
    <col min="5896" max="6144" width="9" style="93"/>
    <col min="6145" max="6145" width="5.59765625" style="93" customWidth="1"/>
    <col min="6146" max="6146" width="10.5" style="93" customWidth="1"/>
    <col min="6147" max="6147" width="32.59765625" style="93" customWidth="1"/>
    <col min="6148" max="6148" width="18.09765625" style="93" customWidth="1"/>
    <col min="6149" max="6149" width="13.59765625" style="93" customWidth="1"/>
    <col min="6150" max="6150" width="11.296875" style="93" customWidth="1"/>
    <col min="6151" max="6151" width="12.296875" style="93" customWidth="1"/>
    <col min="6152" max="6400" width="9" style="93"/>
    <col min="6401" max="6401" width="5.59765625" style="93" customWidth="1"/>
    <col min="6402" max="6402" width="10.5" style="93" customWidth="1"/>
    <col min="6403" max="6403" width="32.59765625" style="93" customWidth="1"/>
    <col min="6404" max="6404" width="18.09765625" style="93" customWidth="1"/>
    <col min="6405" max="6405" width="13.59765625" style="93" customWidth="1"/>
    <col min="6406" max="6406" width="11.296875" style="93" customWidth="1"/>
    <col min="6407" max="6407" width="12.296875" style="93" customWidth="1"/>
    <col min="6408" max="6656" width="9" style="93"/>
    <col min="6657" max="6657" width="5.59765625" style="93" customWidth="1"/>
    <col min="6658" max="6658" width="10.5" style="93" customWidth="1"/>
    <col min="6659" max="6659" width="32.59765625" style="93" customWidth="1"/>
    <col min="6660" max="6660" width="18.09765625" style="93" customWidth="1"/>
    <col min="6661" max="6661" width="13.59765625" style="93" customWidth="1"/>
    <col min="6662" max="6662" width="11.296875" style="93" customWidth="1"/>
    <col min="6663" max="6663" width="12.296875" style="93" customWidth="1"/>
    <col min="6664" max="6912" width="9" style="93"/>
    <col min="6913" max="6913" width="5.59765625" style="93" customWidth="1"/>
    <col min="6914" max="6914" width="10.5" style="93" customWidth="1"/>
    <col min="6915" max="6915" width="32.59765625" style="93" customWidth="1"/>
    <col min="6916" max="6916" width="18.09765625" style="93" customWidth="1"/>
    <col min="6917" max="6917" width="13.59765625" style="93" customWidth="1"/>
    <col min="6918" max="6918" width="11.296875" style="93" customWidth="1"/>
    <col min="6919" max="6919" width="12.296875" style="93" customWidth="1"/>
    <col min="6920" max="7168" width="9" style="93"/>
    <col min="7169" max="7169" width="5.59765625" style="93" customWidth="1"/>
    <col min="7170" max="7170" width="10.5" style="93" customWidth="1"/>
    <col min="7171" max="7171" width="32.59765625" style="93" customWidth="1"/>
    <col min="7172" max="7172" width="18.09765625" style="93" customWidth="1"/>
    <col min="7173" max="7173" width="13.59765625" style="93" customWidth="1"/>
    <col min="7174" max="7174" width="11.296875" style="93" customWidth="1"/>
    <col min="7175" max="7175" width="12.296875" style="93" customWidth="1"/>
    <col min="7176" max="7424" width="9" style="93"/>
    <col min="7425" max="7425" width="5.59765625" style="93" customWidth="1"/>
    <col min="7426" max="7426" width="10.5" style="93" customWidth="1"/>
    <col min="7427" max="7427" width="32.59765625" style="93" customWidth="1"/>
    <col min="7428" max="7428" width="18.09765625" style="93" customWidth="1"/>
    <col min="7429" max="7429" width="13.59765625" style="93" customWidth="1"/>
    <col min="7430" max="7430" width="11.296875" style="93" customWidth="1"/>
    <col min="7431" max="7431" width="12.296875" style="93" customWidth="1"/>
    <col min="7432" max="7680" width="9" style="93"/>
    <col min="7681" max="7681" width="5.59765625" style="93" customWidth="1"/>
    <col min="7682" max="7682" width="10.5" style="93" customWidth="1"/>
    <col min="7683" max="7683" width="32.59765625" style="93" customWidth="1"/>
    <col min="7684" max="7684" width="18.09765625" style="93" customWidth="1"/>
    <col min="7685" max="7685" width="13.59765625" style="93" customWidth="1"/>
    <col min="7686" max="7686" width="11.296875" style="93" customWidth="1"/>
    <col min="7687" max="7687" width="12.296875" style="93" customWidth="1"/>
    <col min="7688" max="7936" width="9" style="93"/>
    <col min="7937" max="7937" width="5.59765625" style="93" customWidth="1"/>
    <col min="7938" max="7938" width="10.5" style="93" customWidth="1"/>
    <col min="7939" max="7939" width="32.59765625" style="93" customWidth="1"/>
    <col min="7940" max="7940" width="18.09765625" style="93" customWidth="1"/>
    <col min="7941" max="7941" width="13.59765625" style="93" customWidth="1"/>
    <col min="7942" max="7942" width="11.296875" style="93" customWidth="1"/>
    <col min="7943" max="7943" width="12.296875" style="93" customWidth="1"/>
    <col min="7944" max="8192" width="9" style="93"/>
    <col min="8193" max="8193" width="5.59765625" style="93" customWidth="1"/>
    <col min="8194" max="8194" width="10.5" style="93" customWidth="1"/>
    <col min="8195" max="8195" width="32.59765625" style="93" customWidth="1"/>
    <col min="8196" max="8196" width="18.09765625" style="93" customWidth="1"/>
    <col min="8197" max="8197" width="13.59765625" style="93" customWidth="1"/>
    <col min="8198" max="8198" width="11.296875" style="93" customWidth="1"/>
    <col min="8199" max="8199" width="12.296875" style="93" customWidth="1"/>
    <col min="8200" max="8448" width="9" style="93"/>
    <col min="8449" max="8449" width="5.59765625" style="93" customWidth="1"/>
    <col min="8450" max="8450" width="10.5" style="93" customWidth="1"/>
    <col min="8451" max="8451" width="32.59765625" style="93" customWidth="1"/>
    <col min="8452" max="8452" width="18.09765625" style="93" customWidth="1"/>
    <col min="8453" max="8453" width="13.59765625" style="93" customWidth="1"/>
    <col min="8454" max="8454" width="11.296875" style="93" customWidth="1"/>
    <col min="8455" max="8455" width="12.296875" style="93" customWidth="1"/>
    <col min="8456" max="8704" width="9" style="93"/>
    <col min="8705" max="8705" width="5.59765625" style="93" customWidth="1"/>
    <col min="8706" max="8706" width="10.5" style="93" customWidth="1"/>
    <col min="8707" max="8707" width="32.59765625" style="93" customWidth="1"/>
    <col min="8708" max="8708" width="18.09765625" style="93" customWidth="1"/>
    <col min="8709" max="8709" width="13.59765625" style="93" customWidth="1"/>
    <col min="8710" max="8710" width="11.296875" style="93" customWidth="1"/>
    <col min="8711" max="8711" width="12.296875" style="93" customWidth="1"/>
    <col min="8712" max="8960" width="9" style="93"/>
    <col min="8961" max="8961" width="5.59765625" style="93" customWidth="1"/>
    <col min="8962" max="8962" width="10.5" style="93" customWidth="1"/>
    <col min="8963" max="8963" width="32.59765625" style="93" customWidth="1"/>
    <col min="8964" max="8964" width="18.09765625" style="93" customWidth="1"/>
    <col min="8965" max="8965" width="13.59765625" style="93" customWidth="1"/>
    <col min="8966" max="8966" width="11.296875" style="93" customWidth="1"/>
    <col min="8967" max="8967" width="12.296875" style="93" customWidth="1"/>
    <col min="8968" max="9216" width="9" style="93"/>
    <col min="9217" max="9217" width="5.59765625" style="93" customWidth="1"/>
    <col min="9218" max="9218" width="10.5" style="93" customWidth="1"/>
    <col min="9219" max="9219" width="32.59765625" style="93" customWidth="1"/>
    <col min="9220" max="9220" width="18.09765625" style="93" customWidth="1"/>
    <col min="9221" max="9221" width="13.59765625" style="93" customWidth="1"/>
    <col min="9222" max="9222" width="11.296875" style="93" customWidth="1"/>
    <col min="9223" max="9223" width="12.296875" style="93" customWidth="1"/>
    <col min="9224" max="9472" width="9" style="93"/>
    <col min="9473" max="9473" width="5.59765625" style="93" customWidth="1"/>
    <col min="9474" max="9474" width="10.5" style="93" customWidth="1"/>
    <col min="9475" max="9475" width="32.59765625" style="93" customWidth="1"/>
    <col min="9476" max="9476" width="18.09765625" style="93" customWidth="1"/>
    <col min="9477" max="9477" width="13.59765625" style="93" customWidth="1"/>
    <col min="9478" max="9478" width="11.296875" style="93" customWidth="1"/>
    <col min="9479" max="9479" width="12.296875" style="93" customWidth="1"/>
    <col min="9480" max="9728" width="9" style="93"/>
    <col min="9729" max="9729" width="5.59765625" style="93" customWidth="1"/>
    <col min="9730" max="9730" width="10.5" style="93" customWidth="1"/>
    <col min="9731" max="9731" width="32.59765625" style="93" customWidth="1"/>
    <col min="9732" max="9732" width="18.09765625" style="93" customWidth="1"/>
    <col min="9733" max="9733" width="13.59765625" style="93" customWidth="1"/>
    <col min="9734" max="9734" width="11.296875" style="93" customWidth="1"/>
    <col min="9735" max="9735" width="12.296875" style="93" customWidth="1"/>
    <col min="9736" max="9984" width="9" style="93"/>
    <col min="9985" max="9985" width="5.59765625" style="93" customWidth="1"/>
    <col min="9986" max="9986" width="10.5" style="93" customWidth="1"/>
    <col min="9987" max="9987" width="32.59765625" style="93" customWidth="1"/>
    <col min="9988" max="9988" width="18.09765625" style="93" customWidth="1"/>
    <col min="9989" max="9989" width="13.59765625" style="93" customWidth="1"/>
    <col min="9990" max="9990" width="11.296875" style="93" customWidth="1"/>
    <col min="9991" max="9991" width="12.296875" style="93" customWidth="1"/>
    <col min="9992" max="10240" width="9" style="93"/>
    <col min="10241" max="10241" width="5.59765625" style="93" customWidth="1"/>
    <col min="10242" max="10242" width="10.5" style="93" customWidth="1"/>
    <col min="10243" max="10243" width="32.59765625" style="93" customWidth="1"/>
    <col min="10244" max="10244" width="18.09765625" style="93" customWidth="1"/>
    <col min="10245" max="10245" width="13.59765625" style="93" customWidth="1"/>
    <col min="10246" max="10246" width="11.296875" style="93" customWidth="1"/>
    <col min="10247" max="10247" width="12.296875" style="93" customWidth="1"/>
    <col min="10248" max="10496" width="9" style="93"/>
    <col min="10497" max="10497" width="5.59765625" style="93" customWidth="1"/>
    <col min="10498" max="10498" width="10.5" style="93" customWidth="1"/>
    <col min="10499" max="10499" width="32.59765625" style="93" customWidth="1"/>
    <col min="10500" max="10500" width="18.09765625" style="93" customWidth="1"/>
    <col min="10501" max="10501" width="13.59765625" style="93" customWidth="1"/>
    <col min="10502" max="10502" width="11.296875" style="93" customWidth="1"/>
    <col min="10503" max="10503" width="12.296875" style="93" customWidth="1"/>
    <col min="10504" max="10752" width="9" style="93"/>
    <col min="10753" max="10753" width="5.59765625" style="93" customWidth="1"/>
    <col min="10754" max="10754" width="10.5" style="93" customWidth="1"/>
    <col min="10755" max="10755" width="32.59765625" style="93" customWidth="1"/>
    <col min="10756" max="10756" width="18.09765625" style="93" customWidth="1"/>
    <col min="10757" max="10757" width="13.59765625" style="93" customWidth="1"/>
    <col min="10758" max="10758" width="11.296875" style="93" customWidth="1"/>
    <col min="10759" max="10759" width="12.296875" style="93" customWidth="1"/>
    <col min="10760" max="11008" width="9" style="93"/>
    <col min="11009" max="11009" width="5.59765625" style="93" customWidth="1"/>
    <col min="11010" max="11010" width="10.5" style="93" customWidth="1"/>
    <col min="11011" max="11011" width="32.59765625" style="93" customWidth="1"/>
    <col min="11012" max="11012" width="18.09765625" style="93" customWidth="1"/>
    <col min="11013" max="11013" width="13.59765625" style="93" customWidth="1"/>
    <col min="11014" max="11014" width="11.296875" style="93" customWidth="1"/>
    <col min="11015" max="11015" width="12.296875" style="93" customWidth="1"/>
    <col min="11016" max="11264" width="9" style="93"/>
    <col min="11265" max="11265" width="5.59765625" style="93" customWidth="1"/>
    <col min="11266" max="11266" width="10.5" style="93" customWidth="1"/>
    <col min="11267" max="11267" width="32.59765625" style="93" customWidth="1"/>
    <col min="11268" max="11268" width="18.09765625" style="93" customWidth="1"/>
    <col min="11269" max="11269" width="13.59765625" style="93" customWidth="1"/>
    <col min="11270" max="11270" width="11.296875" style="93" customWidth="1"/>
    <col min="11271" max="11271" width="12.296875" style="93" customWidth="1"/>
    <col min="11272" max="11520" width="9" style="93"/>
    <col min="11521" max="11521" width="5.59765625" style="93" customWidth="1"/>
    <col min="11522" max="11522" width="10.5" style="93" customWidth="1"/>
    <col min="11523" max="11523" width="32.59765625" style="93" customWidth="1"/>
    <col min="11524" max="11524" width="18.09765625" style="93" customWidth="1"/>
    <col min="11525" max="11525" width="13.59765625" style="93" customWidth="1"/>
    <col min="11526" max="11526" width="11.296875" style="93" customWidth="1"/>
    <col min="11527" max="11527" width="12.296875" style="93" customWidth="1"/>
    <col min="11528" max="11776" width="9" style="93"/>
    <col min="11777" max="11777" width="5.59765625" style="93" customWidth="1"/>
    <col min="11778" max="11778" width="10.5" style="93" customWidth="1"/>
    <col min="11779" max="11779" width="32.59765625" style="93" customWidth="1"/>
    <col min="11780" max="11780" width="18.09765625" style="93" customWidth="1"/>
    <col min="11781" max="11781" width="13.59765625" style="93" customWidth="1"/>
    <col min="11782" max="11782" width="11.296875" style="93" customWidth="1"/>
    <col min="11783" max="11783" width="12.296875" style="93" customWidth="1"/>
    <col min="11784" max="12032" width="9" style="93"/>
    <col min="12033" max="12033" width="5.59765625" style="93" customWidth="1"/>
    <col min="12034" max="12034" width="10.5" style="93" customWidth="1"/>
    <col min="12035" max="12035" width="32.59765625" style="93" customWidth="1"/>
    <col min="12036" max="12036" width="18.09765625" style="93" customWidth="1"/>
    <col min="12037" max="12037" width="13.59765625" style="93" customWidth="1"/>
    <col min="12038" max="12038" width="11.296875" style="93" customWidth="1"/>
    <col min="12039" max="12039" width="12.296875" style="93" customWidth="1"/>
    <col min="12040" max="12288" width="9" style="93"/>
    <col min="12289" max="12289" width="5.59765625" style="93" customWidth="1"/>
    <col min="12290" max="12290" width="10.5" style="93" customWidth="1"/>
    <col min="12291" max="12291" width="32.59765625" style="93" customWidth="1"/>
    <col min="12292" max="12292" width="18.09765625" style="93" customWidth="1"/>
    <col min="12293" max="12293" width="13.59765625" style="93" customWidth="1"/>
    <col min="12294" max="12294" width="11.296875" style="93" customWidth="1"/>
    <col min="12295" max="12295" width="12.296875" style="93" customWidth="1"/>
    <col min="12296" max="12544" width="9" style="93"/>
    <col min="12545" max="12545" width="5.59765625" style="93" customWidth="1"/>
    <col min="12546" max="12546" width="10.5" style="93" customWidth="1"/>
    <col min="12547" max="12547" width="32.59765625" style="93" customWidth="1"/>
    <col min="12548" max="12548" width="18.09765625" style="93" customWidth="1"/>
    <col min="12549" max="12549" width="13.59765625" style="93" customWidth="1"/>
    <col min="12550" max="12550" width="11.296875" style="93" customWidth="1"/>
    <col min="12551" max="12551" width="12.296875" style="93" customWidth="1"/>
    <col min="12552" max="12800" width="9" style="93"/>
    <col min="12801" max="12801" width="5.59765625" style="93" customWidth="1"/>
    <col min="12802" max="12802" width="10.5" style="93" customWidth="1"/>
    <col min="12803" max="12803" width="32.59765625" style="93" customWidth="1"/>
    <col min="12804" max="12804" width="18.09765625" style="93" customWidth="1"/>
    <col min="12805" max="12805" width="13.59765625" style="93" customWidth="1"/>
    <col min="12806" max="12806" width="11.296875" style="93" customWidth="1"/>
    <col min="12807" max="12807" width="12.296875" style="93" customWidth="1"/>
    <col min="12808" max="13056" width="9" style="93"/>
    <col min="13057" max="13057" width="5.59765625" style="93" customWidth="1"/>
    <col min="13058" max="13058" width="10.5" style="93" customWidth="1"/>
    <col min="13059" max="13059" width="32.59765625" style="93" customWidth="1"/>
    <col min="13060" max="13060" width="18.09765625" style="93" customWidth="1"/>
    <col min="13061" max="13061" width="13.59765625" style="93" customWidth="1"/>
    <col min="13062" max="13062" width="11.296875" style="93" customWidth="1"/>
    <col min="13063" max="13063" width="12.296875" style="93" customWidth="1"/>
    <col min="13064" max="13312" width="9" style="93"/>
    <col min="13313" max="13313" width="5.59765625" style="93" customWidth="1"/>
    <col min="13314" max="13314" width="10.5" style="93" customWidth="1"/>
    <col min="13315" max="13315" width="32.59765625" style="93" customWidth="1"/>
    <col min="13316" max="13316" width="18.09765625" style="93" customWidth="1"/>
    <col min="13317" max="13317" width="13.59765625" style="93" customWidth="1"/>
    <col min="13318" max="13318" width="11.296875" style="93" customWidth="1"/>
    <col min="13319" max="13319" width="12.296875" style="93" customWidth="1"/>
    <col min="13320" max="13568" width="9" style="93"/>
    <col min="13569" max="13569" width="5.59765625" style="93" customWidth="1"/>
    <col min="13570" max="13570" width="10.5" style="93" customWidth="1"/>
    <col min="13571" max="13571" width="32.59765625" style="93" customWidth="1"/>
    <col min="13572" max="13572" width="18.09765625" style="93" customWidth="1"/>
    <col min="13573" max="13573" width="13.59765625" style="93" customWidth="1"/>
    <col min="13574" max="13574" width="11.296875" style="93" customWidth="1"/>
    <col min="13575" max="13575" width="12.296875" style="93" customWidth="1"/>
    <col min="13576" max="13824" width="9" style="93"/>
    <col min="13825" max="13825" width="5.59765625" style="93" customWidth="1"/>
    <col min="13826" max="13826" width="10.5" style="93" customWidth="1"/>
    <col min="13827" max="13827" width="32.59765625" style="93" customWidth="1"/>
    <col min="13828" max="13828" width="18.09765625" style="93" customWidth="1"/>
    <col min="13829" max="13829" width="13.59765625" style="93" customWidth="1"/>
    <col min="13830" max="13830" width="11.296875" style="93" customWidth="1"/>
    <col min="13831" max="13831" width="12.296875" style="93" customWidth="1"/>
    <col min="13832" max="14080" width="9" style="93"/>
    <col min="14081" max="14081" width="5.59765625" style="93" customWidth="1"/>
    <col min="14082" max="14082" width="10.5" style="93" customWidth="1"/>
    <col min="14083" max="14083" width="32.59765625" style="93" customWidth="1"/>
    <col min="14084" max="14084" width="18.09765625" style="93" customWidth="1"/>
    <col min="14085" max="14085" width="13.59765625" style="93" customWidth="1"/>
    <col min="14086" max="14086" width="11.296875" style="93" customWidth="1"/>
    <col min="14087" max="14087" width="12.296875" style="93" customWidth="1"/>
    <col min="14088" max="14336" width="9" style="93"/>
    <col min="14337" max="14337" width="5.59765625" style="93" customWidth="1"/>
    <col min="14338" max="14338" width="10.5" style="93" customWidth="1"/>
    <col min="14339" max="14339" width="32.59765625" style="93" customWidth="1"/>
    <col min="14340" max="14340" width="18.09765625" style="93" customWidth="1"/>
    <col min="14341" max="14341" width="13.59765625" style="93" customWidth="1"/>
    <col min="14342" max="14342" width="11.296875" style="93" customWidth="1"/>
    <col min="14343" max="14343" width="12.296875" style="93" customWidth="1"/>
    <col min="14344" max="14592" width="9" style="93"/>
    <col min="14593" max="14593" width="5.59765625" style="93" customWidth="1"/>
    <col min="14594" max="14594" width="10.5" style="93" customWidth="1"/>
    <col min="14595" max="14595" width="32.59765625" style="93" customWidth="1"/>
    <col min="14596" max="14596" width="18.09765625" style="93" customWidth="1"/>
    <col min="14597" max="14597" width="13.59765625" style="93" customWidth="1"/>
    <col min="14598" max="14598" width="11.296875" style="93" customWidth="1"/>
    <col min="14599" max="14599" width="12.296875" style="93" customWidth="1"/>
    <col min="14600" max="14848" width="9" style="93"/>
    <col min="14849" max="14849" width="5.59765625" style="93" customWidth="1"/>
    <col min="14850" max="14850" width="10.5" style="93" customWidth="1"/>
    <col min="14851" max="14851" width="32.59765625" style="93" customWidth="1"/>
    <col min="14852" max="14852" width="18.09765625" style="93" customWidth="1"/>
    <col min="14853" max="14853" width="13.59765625" style="93" customWidth="1"/>
    <col min="14854" max="14854" width="11.296875" style="93" customWidth="1"/>
    <col min="14855" max="14855" width="12.296875" style="93" customWidth="1"/>
    <col min="14856" max="15104" width="9" style="93"/>
    <col min="15105" max="15105" width="5.59765625" style="93" customWidth="1"/>
    <col min="15106" max="15106" width="10.5" style="93" customWidth="1"/>
    <col min="15107" max="15107" width="32.59765625" style="93" customWidth="1"/>
    <col min="15108" max="15108" width="18.09765625" style="93" customWidth="1"/>
    <col min="15109" max="15109" width="13.59765625" style="93" customWidth="1"/>
    <col min="15110" max="15110" width="11.296875" style="93" customWidth="1"/>
    <col min="15111" max="15111" width="12.296875" style="93" customWidth="1"/>
    <col min="15112" max="15360" width="9" style="93"/>
    <col min="15361" max="15361" width="5.59765625" style="93" customWidth="1"/>
    <col min="15362" max="15362" width="10.5" style="93" customWidth="1"/>
    <col min="15363" max="15363" width="32.59765625" style="93" customWidth="1"/>
    <col min="15364" max="15364" width="18.09765625" style="93" customWidth="1"/>
    <col min="15365" max="15365" width="13.59765625" style="93" customWidth="1"/>
    <col min="15366" max="15366" width="11.296875" style="93" customWidth="1"/>
    <col min="15367" max="15367" width="12.296875" style="93" customWidth="1"/>
    <col min="15368" max="15616" width="9" style="93"/>
    <col min="15617" max="15617" width="5.59765625" style="93" customWidth="1"/>
    <col min="15618" max="15618" width="10.5" style="93" customWidth="1"/>
    <col min="15619" max="15619" width="32.59765625" style="93" customWidth="1"/>
    <col min="15620" max="15620" width="18.09765625" style="93" customWidth="1"/>
    <col min="15621" max="15621" width="13.59765625" style="93" customWidth="1"/>
    <col min="15622" max="15622" width="11.296875" style="93" customWidth="1"/>
    <col min="15623" max="15623" width="12.296875" style="93" customWidth="1"/>
    <col min="15624" max="15872" width="9" style="93"/>
    <col min="15873" max="15873" width="5.59765625" style="93" customWidth="1"/>
    <col min="15874" max="15874" width="10.5" style="93" customWidth="1"/>
    <col min="15875" max="15875" width="32.59765625" style="93" customWidth="1"/>
    <col min="15876" max="15876" width="18.09765625" style="93" customWidth="1"/>
    <col min="15877" max="15877" width="13.59765625" style="93" customWidth="1"/>
    <col min="15878" max="15878" width="11.296875" style="93" customWidth="1"/>
    <col min="15879" max="15879" width="12.296875" style="93" customWidth="1"/>
    <col min="15880" max="16128" width="9" style="93"/>
    <col min="16129" max="16129" width="5.59765625" style="93" customWidth="1"/>
    <col min="16130" max="16130" width="10.5" style="93" customWidth="1"/>
    <col min="16131" max="16131" width="32.59765625" style="93" customWidth="1"/>
    <col min="16132" max="16132" width="18.09765625" style="93" customWidth="1"/>
    <col min="16133" max="16133" width="13.59765625" style="93" customWidth="1"/>
    <col min="16134" max="16134" width="11.296875" style="93" customWidth="1"/>
    <col min="16135" max="16135" width="12.296875" style="93" customWidth="1"/>
    <col min="16136" max="16384" width="9" style="93"/>
  </cols>
  <sheetData>
    <row r="1" spans="1:20" s="86" customFormat="1" ht="70.05" customHeight="1">
      <c r="B1" s="530" t="e" vm="1">
        <v>#VALUE!</v>
      </c>
      <c r="C1" s="531"/>
      <c r="D1" s="531"/>
      <c r="E1" s="532"/>
      <c r="F1" s="162"/>
      <c r="G1" s="162"/>
      <c r="H1" s="162"/>
      <c r="I1" s="162"/>
      <c r="J1" s="163"/>
      <c r="L1" s="87"/>
      <c r="O1" s="88"/>
      <c r="P1" s="88"/>
      <c r="Q1" s="88"/>
      <c r="R1" s="88"/>
      <c r="S1" s="88"/>
      <c r="T1" s="88"/>
    </row>
    <row r="2" spans="1:20" s="86" customFormat="1" ht="15.6">
      <c r="A2" s="188"/>
      <c r="B2" s="527" t="s">
        <v>111</v>
      </c>
      <c r="C2" s="528"/>
      <c r="D2" s="528"/>
      <c r="E2" s="529"/>
      <c r="F2" s="189"/>
      <c r="G2" s="189"/>
      <c r="H2" s="189"/>
      <c r="I2" s="189"/>
      <c r="J2" s="189"/>
      <c r="L2" s="87"/>
      <c r="O2" s="88"/>
      <c r="P2" s="88"/>
      <c r="Q2" s="88"/>
      <c r="R2" s="88"/>
      <c r="S2" s="88"/>
      <c r="T2" s="88"/>
    </row>
    <row r="3" spans="1:20" s="86" customFormat="1" ht="15.6">
      <c r="B3" s="164"/>
      <c r="E3" s="165"/>
      <c r="F3" s="83"/>
      <c r="G3" s="84"/>
      <c r="H3" s="85"/>
      <c r="I3" s="85"/>
      <c r="J3" s="85"/>
      <c r="L3" s="87"/>
      <c r="O3" s="88"/>
      <c r="P3" s="88"/>
      <c r="Q3" s="88"/>
      <c r="R3" s="88"/>
      <c r="S3" s="88"/>
      <c r="T3" s="88"/>
    </row>
    <row r="4" spans="1:20" s="86" customFormat="1" ht="15.6">
      <c r="A4" s="29" t="s">
        <v>1276</v>
      </c>
      <c r="B4" s="29" t="s">
        <v>1276</v>
      </c>
      <c r="C4" s="166"/>
      <c r="D4" s="167"/>
      <c r="E4" s="165"/>
      <c r="F4" s="83"/>
      <c r="G4" s="84"/>
      <c r="H4" s="85"/>
      <c r="I4" s="85"/>
      <c r="J4" s="85"/>
      <c r="L4" s="87"/>
      <c r="O4" s="88"/>
      <c r="P4" s="88"/>
      <c r="Q4" s="88"/>
      <c r="R4" s="88"/>
      <c r="S4" s="88"/>
      <c r="T4" s="88"/>
    </row>
    <row r="5" spans="1:20" s="86" customFormat="1" ht="15.6">
      <c r="A5" s="30" t="s">
        <v>203</v>
      </c>
      <c r="B5" s="30" t="s">
        <v>203</v>
      </c>
      <c r="C5" s="30"/>
      <c r="D5" s="187"/>
      <c r="E5" s="187"/>
      <c r="F5" s="30"/>
      <c r="G5" s="187"/>
      <c r="H5" s="85"/>
      <c r="I5" s="85"/>
      <c r="J5" s="85"/>
      <c r="L5" s="87"/>
      <c r="O5" s="88"/>
      <c r="P5" s="88"/>
      <c r="Q5" s="88"/>
      <c r="R5" s="88"/>
      <c r="S5" s="88"/>
      <c r="T5" s="88"/>
    </row>
    <row r="6" spans="1:20" s="86" customFormat="1" ht="16.2" thickBot="1">
      <c r="A6" s="31" t="s">
        <v>1279</v>
      </c>
      <c r="B6" s="31" t="s">
        <v>1279</v>
      </c>
      <c r="C6" s="166"/>
      <c r="D6" s="167"/>
      <c r="E6" s="168"/>
      <c r="F6" s="89"/>
      <c r="G6" s="89"/>
      <c r="H6" s="89"/>
      <c r="I6" s="85"/>
      <c r="J6" s="85"/>
      <c r="L6" s="87"/>
      <c r="O6" s="88"/>
      <c r="P6" s="88"/>
      <c r="Q6" s="88"/>
      <c r="R6" s="88"/>
      <c r="S6" s="88"/>
      <c r="T6" s="88"/>
    </row>
    <row r="7" spans="1:20" ht="21" customHeight="1" thickBot="1">
      <c r="B7" s="547" t="s">
        <v>182</v>
      </c>
      <c r="C7" s="548"/>
      <c r="D7" s="548"/>
      <c r="E7" s="549"/>
      <c r="F7" s="90"/>
    </row>
    <row r="8" spans="1:20" ht="21" customHeight="1">
      <c r="B8" s="550" t="s">
        <v>112</v>
      </c>
      <c r="C8" s="551"/>
      <c r="D8" s="551"/>
      <c r="E8" s="552"/>
      <c r="F8" s="90"/>
    </row>
    <row r="9" spans="1:20" ht="21" customHeight="1" thickBot="1">
      <c r="B9" s="169"/>
      <c r="C9" s="170"/>
      <c r="D9" s="170"/>
      <c r="E9" s="171"/>
      <c r="F9" s="90"/>
    </row>
    <row r="10" spans="1:20" s="97" customFormat="1" ht="21" customHeight="1">
      <c r="B10" s="553" t="s">
        <v>113</v>
      </c>
      <c r="C10" s="554"/>
      <c r="D10" s="554"/>
      <c r="E10" s="555"/>
      <c r="F10" s="94"/>
      <c r="G10" s="95"/>
      <c r="H10" s="96"/>
    </row>
    <row r="11" spans="1:20" s="97" customFormat="1" ht="21" customHeight="1">
      <c r="B11" s="98" t="s">
        <v>0</v>
      </c>
      <c r="C11" s="99" t="s">
        <v>36</v>
      </c>
      <c r="D11" s="100"/>
      <c r="E11" s="101" t="s">
        <v>114</v>
      </c>
      <c r="F11" s="102"/>
      <c r="G11" s="95"/>
      <c r="H11" s="96"/>
    </row>
    <row r="12" spans="1:20" s="97" customFormat="1" ht="21" customHeight="1">
      <c r="B12" s="103" t="s">
        <v>115</v>
      </c>
      <c r="C12" s="104" t="s">
        <v>116</v>
      </c>
      <c r="D12" s="105"/>
      <c r="E12" s="106">
        <v>2.4</v>
      </c>
      <c r="F12" s="107"/>
      <c r="G12" s="95"/>
      <c r="H12" s="96"/>
    </row>
    <row r="13" spans="1:20" s="97" customFormat="1" ht="21" customHeight="1">
      <c r="B13" s="103" t="s">
        <v>117</v>
      </c>
      <c r="C13" s="108" t="s">
        <v>118</v>
      </c>
      <c r="D13" s="109"/>
      <c r="E13" s="106">
        <v>0.8</v>
      </c>
      <c r="F13" s="107"/>
      <c r="G13" s="95"/>
      <c r="H13" s="96"/>
    </row>
    <row r="14" spans="1:20" s="97" customFormat="1" ht="21" customHeight="1">
      <c r="B14" s="103" t="s">
        <v>119</v>
      </c>
      <c r="C14" s="104" t="s">
        <v>120</v>
      </c>
      <c r="D14" s="105"/>
      <c r="E14" s="106">
        <v>0.3</v>
      </c>
      <c r="F14" s="107"/>
      <c r="G14" s="95"/>
      <c r="H14" s="96"/>
    </row>
    <row r="15" spans="1:20" s="97" customFormat="1" ht="21" customHeight="1">
      <c r="B15" s="103" t="s">
        <v>121</v>
      </c>
      <c r="C15" s="104" t="s">
        <v>122</v>
      </c>
      <c r="D15" s="105"/>
      <c r="E15" s="106">
        <v>0.3</v>
      </c>
      <c r="F15" s="107"/>
      <c r="G15" s="110"/>
      <c r="H15" s="96"/>
    </row>
    <row r="16" spans="1:20" s="97" customFormat="1" ht="21" customHeight="1" thickBot="1">
      <c r="B16" s="111"/>
      <c r="C16" s="112"/>
      <c r="D16" s="112" t="s">
        <v>123</v>
      </c>
      <c r="E16" s="113">
        <f>SUM(E12:E15)</f>
        <v>3.8</v>
      </c>
      <c r="F16" s="107"/>
      <c r="G16" s="95">
        <v>8.0299999999999994</v>
      </c>
      <c r="H16" s="96" t="str">
        <f>IF(E16&gt;G16,"VALOR MÁXIMO ULTRAPASSADO","OK")</f>
        <v>OK</v>
      </c>
    </row>
    <row r="17" spans="2:11" s="97" customFormat="1" ht="21" customHeight="1" thickBot="1">
      <c r="B17" s="172"/>
      <c r="C17" s="173"/>
      <c r="D17" s="173"/>
      <c r="E17" s="174"/>
      <c r="F17" s="107"/>
      <c r="G17" s="95"/>
      <c r="H17" s="96"/>
    </row>
    <row r="18" spans="2:11" s="97" customFormat="1" ht="21" customHeight="1" thickBot="1">
      <c r="B18" s="556" t="s">
        <v>124</v>
      </c>
      <c r="C18" s="557"/>
      <c r="D18" s="557"/>
      <c r="E18" s="558"/>
      <c r="F18" s="94"/>
      <c r="G18" s="95"/>
      <c r="H18" s="96"/>
    </row>
    <row r="19" spans="2:11" s="97" customFormat="1" ht="21" customHeight="1">
      <c r="B19" s="114" t="s">
        <v>0</v>
      </c>
      <c r="C19" s="115" t="s">
        <v>36</v>
      </c>
      <c r="D19" s="116"/>
      <c r="E19" s="117" t="s">
        <v>114</v>
      </c>
      <c r="F19" s="102"/>
      <c r="G19" s="95"/>
      <c r="H19" s="96"/>
      <c r="K19" s="118"/>
    </row>
    <row r="20" spans="2:11" s="97" customFormat="1" ht="21" customHeight="1">
      <c r="B20" s="103" t="s">
        <v>125</v>
      </c>
      <c r="C20" s="119" t="s">
        <v>7</v>
      </c>
      <c r="D20" s="120"/>
      <c r="E20" s="106">
        <v>5</v>
      </c>
      <c r="F20" s="107"/>
      <c r="G20" s="95"/>
      <c r="H20" s="96"/>
      <c r="K20" s="121"/>
    </row>
    <row r="21" spans="2:11" s="97" customFormat="1" ht="21" customHeight="1">
      <c r="B21" s="103" t="s">
        <v>126</v>
      </c>
      <c r="C21" s="119" t="s">
        <v>23</v>
      </c>
      <c r="D21" s="120"/>
      <c r="E21" s="106">
        <v>0</v>
      </c>
      <c r="F21" s="107"/>
      <c r="G21" s="95"/>
      <c r="H21" s="96"/>
      <c r="K21" s="121"/>
    </row>
    <row r="22" spans="2:11" s="97" customFormat="1" ht="21" customHeight="1">
      <c r="B22" s="103" t="s">
        <v>127</v>
      </c>
      <c r="C22" s="119" t="s">
        <v>8</v>
      </c>
      <c r="D22" s="120"/>
      <c r="E22" s="106">
        <v>3</v>
      </c>
      <c r="F22" s="107"/>
      <c r="G22" s="95"/>
      <c r="H22" s="96"/>
      <c r="K22" s="121"/>
    </row>
    <row r="23" spans="2:11" s="97" customFormat="1" ht="21" customHeight="1">
      <c r="B23" s="103" t="s">
        <v>128</v>
      </c>
      <c r="C23" s="119" t="s">
        <v>9</v>
      </c>
      <c r="D23" s="120"/>
      <c r="E23" s="106">
        <v>0.65</v>
      </c>
      <c r="F23" s="107"/>
      <c r="G23" s="95"/>
      <c r="H23" s="96"/>
      <c r="K23" s="121"/>
    </row>
    <row r="24" spans="2:11" s="97" customFormat="1" ht="21" customHeight="1" thickBot="1">
      <c r="B24" s="111"/>
      <c r="C24" s="122"/>
      <c r="D24" s="123" t="s">
        <v>129</v>
      </c>
      <c r="E24" s="113">
        <f>SUM(E20:E23)</f>
        <v>8.65</v>
      </c>
      <c r="F24" s="107"/>
      <c r="G24" s="124">
        <v>9.0299999999999994</v>
      </c>
      <c r="H24" s="125"/>
      <c r="I24" s="126"/>
      <c r="K24" s="121"/>
    </row>
    <row r="25" spans="2:11" s="97" customFormat="1" ht="21" customHeight="1" thickBot="1">
      <c r="B25" s="172"/>
      <c r="C25" s="175"/>
      <c r="D25" s="176"/>
      <c r="E25" s="174"/>
      <c r="F25" s="107"/>
      <c r="G25" s="95"/>
      <c r="H25" s="96"/>
      <c r="K25" s="121"/>
    </row>
    <row r="26" spans="2:11" s="97" customFormat="1" ht="21" customHeight="1" thickBot="1">
      <c r="B26" s="556" t="s">
        <v>130</v>
      </c>
      <c r="C26" s="557"/>
      <c r="D26" s="557"/>
      <c r="E26" s="558"/>
      <c r="F26" s="127"/>
      <c r="G26" s="95"/>
      <c r="H26" s="96"/>
      <c r="K26" s="128"/>
    </row>
    <row r="27" spans="2:11" s="97" customFormat="1" ht="21" customHeight="1">
      <c r="B27" s="98" t="s">
        <v>0</v>
      </c>
      <c r="C27" s="99" t="s">
        <v>36</v>
      </c>
      <c r="D27" s="100"/>
      <c r="E27" s="101" t="s">
        <v>114</v>
      </c>
      <c r="F27" s="102"/>
      <c r="G27" s="95"/>
      <c r="H27" s="96"/>
    </row>
    <row r="28" spans="2:11" s="97" customFormat="1" ht="21" customHeight="1">
      <c r="B28" s="103" t="s">
        <v>131</v>
      </c>
      <c r="C28" s="119" t="s">
        <v>132</v>
      </c>
      <c r="D28" s="120"/>
      <c r="E28" s="106">
        <v>6.64</v>
      </c>
      <c r="F28" s="107"/>
      <c r="G28" s="95">
        <v>9.9600000000000009</v>
      </c>
      <c r="H28" s="96" t="str">
        <f>IF(E28&gt;G28,"VALOR MÁXIMO ULTRAPASSADO","OK")</f>
        <v>OK</v>
      </c>
    </row>
    <row r="29" spans="2:11" s="97" customFormat="1" ht="21" customHeight="1">
      <c r="B29" s="103" t="s">
        <v>133</v>
      </c>
      <c r="C29" s="119" t="s">
        <v>134</v>
      </c>
      <c r="D29" s="120"/>
      <c r="E29" s="106">
        <v>1.02</v>
      </c>
      <c r="F29" s="107"/>
      <c r="G29" s="95">
        <v>1.2</v>
      </c>
      <c r="H29" s="96" t="str">
        <f>IF(E29&gt;G29,"VALOR MÁXIMO ULTRAPASSADO","OK")</f>
        <v>OK</v>
      </c>
    </row>
    <row r="30" spans="2:11" s="97" customFormat="1" ht="21" customHeight="1">
      <c r="B30" s="103" t="s">
        <v>135</v>
      </c>
      <c r="C30" s="119" t="s">
        <v>136</v>
      </c>
      <c r="D30" s="120"/>
      <c r="E30" s="106">
        <v>0.32</v>
      </c>
      <c r="F30" s="107"/>
      <c r="G30" s="95">
        <v>0.42</v>
      </c>
      <c r="H30" s="96" t="str">
        <f>IF(E30&gt;G30,"VALOR MÁXIMO ULTRAPASSADO","OK")</f>
        <v>OK</v>
      </c>
    </row>
    <row r="31" spans="2:11" s="97" customFormat="1" ht="21" customHeight="1">
      <c r="B31" s="103" t="s">
        <v>137</v>
      </c>
      <c r="C31" s="119" t="s">
        <v>138</v>
      </c>
      <c r="D31" s="120"/>
      <c r="E31" s="106">
        <v>0.5</v>
      </c>
      <c r="F31" s="107"/>
      <c r="G31" s="95">
        <v>2.0499999999999998</v>
      </c>
      <c r="H31" s="96" t="str">
        <f>IF(E31&gt;G31,"VALOR MÁXIMO ULTRAPASSADO","OK")</f>
        <v>OK</v>
      </c>
    </row>
    <row r="32" spans="2:11" s="97" customFormat="1" ht="21" customHeight="1" thickBot="1">
      <c r="B32" s="111"/>
      <c r="C32" s="129"/>
      <c r="D32" s="130" t="s">
        <v>139</v>
      </c>
      <c r="E32" s="113">
        <f>SUM(E28:E31)</f>
        <v>8.48</v>
      </c>
      <c r="F32" s="107"/>
      <c r="G32" s="95"/>
      <c r="H32" s="96"/>
    </row>
    <row r="33" spans="2:8" s="97" customFormat="1" ht="21" customHeight="1" thickBot="1">
      <c r="B33" s="172"/>
      <c r="C33" s="175"/>
      <c r="D33" s="176"/>
      <c r="E33" s="174"/>
      <c r="F33" s="107"/>
      <c r="G33" s="95"/>
      <c r="H33" s="96"/>
    </row>
    <row r="34" spans="2:8" s="134" customFormat="1" ht="21" customHeight="1" thickBot="1">
      <c r="B34" s="313"/>
      <c r="C34" s="314"/>
      <c r="D34" s="312" t="s">
        <v>140</v>
      </c>
      <c r="E34" s="315">
        <f>ROUND(((1+E16/100+E30/100+E31/100)*(1+E29/100)*(1+(E28/100)))/(1-E24/100)-1,4)</f>
        <v>0.23380000000000001</v>
      </c>
      <c r="F34" s="131"/>
      <c r="G34" s="132"/>
      <c r="H34" s="133"/>
    </row>
    <row r="35" spans="2:8" s="137" customFormat="1" ht="21" customHeight="1">
      <c r="B35" s="559"/>
      <c r="C35" s="560"/>
      <c r="D35" s="560"/>
      <c r="E35" s="561"/>
      <c r="F35" s="135"/>
      <c r="G35" s="91"/>
      <c r="H35" s="136"/>
    </row>
    <row r="36" spans="2:8" s="137" customFormat="1" ht="21" customHeight="1" thickBot="1">
      <c r="B36" s="177"/>
      <c r="D36" s="178"/>
      <c r="E36" s="179"/>
      <c r="F36" s="135"/>
      <c r="G36" s="91"/>
      <c r="H36" s="136"/>
    </row>
    <row r="37" spans="2:8" s="140" customFormat="1" ht="21" customHeight="1" thickBot="1">
      <c r="B37" s="533" t="s">
        <v>141</v>
      </c>
      <c r="C37" s="534"/>
      <c r="D37" s="534"/>
      <c r="E37" s="535"/>
      <c r="F37" s="138"/>
      <c r="G37" s="91"/>
      <c r="H37" s="139"/>
    </row>
    <row r="38" spans="2:8" s="144" customFormat="1" ht="21" customHeight="1">
      <c r="B38" s="536" t="s">
        <v>142</v>
      </c>
      <c r="C38" s="537"/>
      <c r="D38" s="537"/>
      <c r="E38" s="538"/>
      <c r="F38" s="141"/>
      <c r="G38" s="142"/>
      <c r="H38" s="143"/>
    </row>
    <row r="39" spans="2:8" s="144" customFormat="1" ht="21" customHeight="1">
      <c r="B39" s="145" t="s">
        <v>143</v>
      </c>
      <c r="C39" s="146" t="s">
        <v>144</v>
      </c>
      <c r="D39" s="180" t="s">
        <v>145</v>
      </c>
      <c r="E39" s="147"/>
      <c r="F39" s="141"/>
      <c r="G39" s="142"/>
      <c r="H39" s="143"/>
    </row>
    <row r="40" spans="2:8" s="144" customFormat="1" ht="21" customHeight="1">
      <c r="B40" s="148"/>
      <c r="C40" s="181" t="s">
        <v>146</v>
      </c>
      <c r="D40" s="182"/>
      <c r="E40" s="149"/>
      <c r="F40" s="141"/>
      <c r="G40" s="142"/>
      <c r="H40" s="143"/>
    </row>
    <row r="41" spans="2:8" s="144" customFormat="1" ht="21" customHeight="1">
      <c r="B41" s="539" t="s">
        <v>147</v>
      </c>
      <c r="C41" s="540"/>
      <c r="D41" s="540"/>
      <c r="E41" s="541"/>
      <c r="F41" s="141"/>
      <c r="G41" s="142"/>
      <c r="H41" s="143"/>
    </row>
    <row r="42" spans="2:8" s="144" customFormat="1" ht="21" customHeight="1">
      <c r="B42" s="542" t="s">
        <v>148</v>
      </c>
      <c r="C42" s="543"/>
      <c r="D42" s="543"/>
      <c r="E42" s="544"/>
      <c r="F42" s="150"/>
      <c r="G42" s="151"/>
      <c r="H42" s="143"/>
    </row>
    <row r="43" spans="2:8" s="144" customFormat="1" ht="21" customHeight="1">
      <c r="B43" s="542" t="s">
        <v>149</v>
      </c>
      <c r="C43" s="545"/>
      <c r="D43" s="545"/>
      <c r="E43" s="546"/>
      <c r="F43" s="152"/>
      <c r="G43" s="153"/>
      <c r="H43" s="143"/>
    </row>
    <row r="44" spans="2:8" s="144" customFormat="1" ht="21" customHeight="1">
      <c r="B44" s="542" t="s">
        <v>150</v>
      </c>
      <c r="C44" s="545"/>
      <c r="D44" s="545"/>
      <c r="E44" s="546"/>
      <c r="F44" s="152"/>
      <c r="G44" s="153"/>
      <c r="H44" s="143"/>
    </row>
    <row r="45" spans="2:8" s="144" customFormat="1" ht="21" customHeight="1" thickBot="1">
      <c r="B45" s="523" t="s">
        <v>151</v>
      </c>
      <c r="C45" s="524"/>
      <c r="D45" s="524"/>
      <c r="E45" s="525"/>
      <c r="F45" s="152"/>
      <c r="G45" s="153"/>
      <c r="H45" s="143"/>
    </row>
    <row r="46" spans="2:8" s="144" customFormat="1" ht="21" customHeight="1">
      <c r="B46" s="526"/>
      <c r="C46" s="526"/>
      <c r="D46" s="526"/>
      <c r="E46" s="526"/>
      <c r="F46" s="150"/>
      <c r="G46" s="151"/>
      <c r="H46" s="143"/>
    </row>
    <row r="47" spans="2:8" s="140" customFormat="1" ht="21" customHeight="1">
      <c r="B47" s="138"/>
      <c r="C47" s="138"/>
      <c r="D47" s="138"/>
      <c r="E47" s="154"/>
      <c r="F47" s="138"/>
      <c r="G47" s="155"/>
      <c r="H47" s="139"/>
    </row>
    <row r="48" spans="2:8" s="140" customFormat="1" ht="21" customHeight="1">
      <c r="B48" s="138"/>
      <c r="C48" s="138"/>
      <c r="D48" s="138"/>
      <c r="E48" s="154"/>
      <c r="F48" s="138"/>
      <c r="G48" s="155"/>
      <c r="H48" s="139"/>
    </row>
    <row r="49" spans="2:8" s="140" customFormat="1" ht="21" customHeight="1">
      <c r="B49" s="138"/>
      <c r="C49" s="138"/>
      <c r="D49" s="138"/>
      <c r="E49" s="154"/>
      <c r="F49" s="156"/>
      <c r="G49" s="155"/>
      <c r="H49" s="139"/>
    </row>
    <row r="50" spans="2:8" s="140" customFormat="1" ht="21" customHeight="1">
      <c r="B50" s="138"/>
      <c r="C50" s="138"/>
      <c r="D50" s="138"/>
      <c r="E50" s="154"/>
      <c r="F50" s="156"/>
      <c r="G50" s="155"/>
      <c r="H50" s="139"/>
    </row>
    <row r="51" spans="2:8" s="140" customFormat="1" ht="21" customHeight="1">
      <c r="B51" s="138"/>
      <c r="C51" s="138"/>
      <c r="D51" s="138"/>
      <c r="E51" s="154"/>
      <c r="F51" s="156"/>
      <c r="G51" s="155"/>
      <c r="H51" s="139"/>
    </row>
    <row r="52" spans="2:8" ht="21" customHeight="1">
      <c r="B52" s="138"/>
      <c r="C52" s="138"/>
      <c r="D52" s="154" t="s">
        <v>152</v>
      </c>
      <c r="E52" s="154" t="s">
        <v>153</v>
      </c>
      <c r="F52" s="157" t="s">
        <v>154</v>
      </c>
      <c r="G52" s="158" t="s">
        <v>155</v>
      </c>
    </row>
    <row r="53" spans="2:8" ht="21" customHeight="1">
      <c r="B53" s="138"/>
      <c r="C53" s="138" t="s">
        <v>156</v>
      </c>
      <c r="D53" s="159">
        <v>0</v>
      </c>
      <c r="E53" s="154">
        <v>0.42</v>
      </c>
      <c r="F53" s="157">
        <v>0.21</v>
      </c>
      <c r="G53" s="158">
        <v>0.21</v>
      </c>
    </row>
    <row r="54" spans="2:8" ht="21" customHeight="1">
      <c r="B54" s="138"/>
      <c r="C54" s="138" t="s">
        <v>157</v>
      </c>
      <c r="D54" s="154">
        <v>0</v>
      </c>
      <c r="E54" s="154">
        <v>2.0499999999999998</v>
      </c>
      <c r="F54" s="157">
        <v>0.97</v>
      </c>
      <c r="G54" s="158">
        <v>2.0499999999999998</v>
      </c>
    </row>
    <row r="55" spans="2:8" ht="21" customHeight="1">
      <c r="B55" s="138"/>
      <c r="C55" s="138" t="s">
        <v>158</v>
      </c>
      <c r="D55" s="154">
        <v>0</v>
      </c>
      <c r="E55" s="154">
        <v>1.2</v>
      </c>
      <c r="F55" s="157">
        <v>0.59</v>
      </c>
      <c r="G55" s="158">
        <v>0.59</v>
      </c>
    </row>
    <row r="56" spans="2:8" ht="21" customHeight="1">
      <c r="B56" s="138"/>
      <c r="C56" s="138" t="s">
        <v>159</v>
      </c>
      <c r="D56" s="154">
        <v>0.11</v>
      </c>
      <c r="E56" s="154">
        <v>8.0299999999999994</v>
      </c>
      <c r="F56" s="157">
        <v>4.07</v>
      </c>
      <c r="G56" s="158">
        <v>8.0299999999999994</v>
      </c>
    </row>
    <row r="57" spans="2:8" ht="21" customHeight="1">
      <c r="B57" s="138"/>
      <c r="C57" s="138" t="s">
        <v>160</v>
      </c>
      <c r="D57" s="154">
        <v>3.83</v>
      </c>
      <c r="E57" s="154">
        <v>9.9600000000000009</v>
      </c>
      <c r="F57" s="157">
        <v>6.9</v>
      </c>
      <c r="G57" s="158">
        <v>9.9600000000000009</v>
      </c>
      <c r="H57" s="93"/>
    </row>
    <row r="58" spans="2:8" ht="21" customHeight="1">
      <c r="B58" s="138"/>
      <c r="C58" s="138"/>
      <c r="D58" s="154"/>
      <c r="E58" s="154"/>
      <c r="F58" s="157"/>
      <c r="G58" s="158"/>
      <c r="H58" s="93"/>
    </row>
    <row r="59" spans="2:8" ht="21" customHeight="1">
      <c r="B59" s="138"/>
      <c r="C59" s="138"/>
      <c r="D59" s="154"/>
      <c r="E59" s="154"/>
      <c r="F59" s="157"/>
      <c r="G59" s="158"/>
      <c r="H59" s="93"/>
    </row>
    <row r="60" spans="2:8" ht="21" customHeight="1">
      <c r="B60" s="138"/>
      <c r="C60" s="138"/>
      <c r="D60" s="138"/>
      <c r="E60" s="154"/>
      <c r="F60" s="160"/>
      <c r="H60" s="93"/>
    </row>
    <row r="61" spans="2:8" ht="21" customHeight="1">
      <c r="B61" s="138"/>
      <c r="C61" s="138"/>
      <c r="D61" s="138"/>
      <c r="E61" s="154"/>
      <c r="F61" s="160"/>
      <c r="H61" s="93"/>
    </row>
    <row r="62" spans="2:8" ht="21" customHeight="1">
      <c r="B62" s="138"/>
      <c r="C62" s="138"/>
      <c r="D62" s="138"/>
      <c r="E62" s="154"/>
      <c r="F62" s="160"/>
      <c r="H62" s="93"/>
    </row>
    <row r="63" spans="2:8" ht="21" customHeight="1">
      <c r="B63" s="138"/>
      <c r="C63" s="138"/>
      <c r="D63" s="138"/>
      <c r="E63" s="154"/>
      <c r="F63" s="160"/>
      <c r="H63" s="93"/>
    </row>
    <row r="64" spans="2:8" ht="21" customHeight="1">
      <c r="B64" s="138"/>
      <c r="C64" s="138"/>
      <c r="D64" s="138"/>
      <c r="E64" s="154"/>
      <c r="F64" s="160"/>
      <c r="H64" s="93"/>
    </row>
    <row r="65" spans="2:8" ht="21" customHeight="1">
      <c r="B65" s="138"/>
      <c r="C65" s="138"/>
      <c r="D65" s="138"/>
      <c r="E65" s="154"/>
      <c r="F65" s="160"/>
      <c r="H65" s="93"/>
    </row>
    <row r="66" spans="2:8" ht="21" customHeight="1">
      <c r="B66" s="138"/>
      <c r="C66" s="138"/>
      <c r="D66" s="138"/>
      <c r="E66" s="154"/>
      <c r="F66" s="160"/>
      <c r="H66" s="93"/>
    </row>
    <row r="67" spans="2:8" ht="21" customHeight="1">
      <c r="B67" s="138"/>
      <c r="C67" s="138"/>
      <c r="D67" s="138"/>
      <c r="E67" s="154"/>
      <c r="F67" s="160"/>
      <c r="H67" s="93"/>
    </row>
    <row r="68" spans="2:8" ht="21" customHeight="1">
      <c r="B68" s="138"/>
      <c r="C68" s="138"/>
      <c r="D68" s="138"/>
      <c r="E68" s="154"/>
      <c r="F68" s="160"/>
      <c r="H68" s="93"/>
    </row>
    <row r="69" spans="2:8" ht="21" customHeight="1">
      <c r="B69" s="138"/>
      <c r="C69" s="138"/>
      <c r="D69" s="138"/>
      <c r="E69" s="154"/>
      <c r="F69" s="160"/>
      <c r="H69" s="93"/>
    </row>
    <row r="70" spans="2:8" ht="21" customHeight="1">
      <c r="B70" s="138"/>
      <c r="C70" s="138"/>
      <c r="D70" s="138"/>
      <c r="E70" s="154"/>
      <c r="F70" s="160"/>
      <c r="H70" s="93"/>
    </row>
    <row r="71" spans="2:8" ht="21" customHeight="1">
      <c r="B71" s="138"/>
      <c r="C71" s="138"/>
      <c r="D71" s="138"/>
      <c r="E71" s="154"/>
      <c r="F71" s="160"/>
      <c r="H71" s="93"/>
    </row>
    <row r="72" spans="2:8" ht="21" customHeight="1">
      <c r="B72" s="138"/>
      <c r="C72" s="138"/>
      <c r="D72" s="138"/>
      <c r="E72" s="154"/>
      <c r="F72" s="160"/>
      <c r="H72" s="93"/>
    </row>
    <row r="73" spans="2:8" ht="21" customHeight="1">
      <c r="B73" s="138"/>
      <c r="C73" s="138"/>
      <c r="D73" s="138"/>
      <c r="E73" s="154"/>
      <c r="F73" s="160"/>
      <c r="G73" s="93"/>
      <c r="H73" s="93"/>
    </row>
    <row r="74" spans="2:8" ht="21" customHeight="1">
      <c r="B74" s="138"/>
      <c r="C74" s="138"/>
      <c r="D74" s="138"/>
      <c r="E74" s="154"/>
      <c r="F74" s="160"/>
      <c r="G74" s="93"/>
      <c r="H74" s="93"/>
    </row>
    <row r="75" spans="2:8" ht="21" customHeight="1">
      <c r="B75" s="138"/>
      <c r="C75" s="138"/>
      <c r="D75" s="138"/>
      <c r="E75" s="154"/>
      <c r="F75" s="160"/>
      <c r="G75" s="93"/>
      <c r="H75" s="93"/>
    </row>
    <row r="76" spans="2:8" ht="21" customHeight="1">
      <c r="B76" s="138"/>
      <c r="C76" s="138"/>
      <c r="D76" s="138"/>
      <c r="E76" s="154"/>
      <c r="F76" s="160"/>
      <c r="G76" s="93"/>
      <c r="H76" s="93"/>
    </row>
    <row r="77" spans="2:8" ht="21" customHeight="1">
      <c r="B77" s="138"/>
      <c r="C77" s="138"/>
      <c r="D77" s="138"/>
      <c r="E77" s="154"/>
      <c r="F77" s="160"/>
      <c r="G77" s="93"/>
      <c r="H77" s="93"/>
    </row>
    <row r="78" spans="2:8" ht="21" customHeight="1">
      <c r="B78" s="138"/>
      <c r="C78" s="138"/>
      <c r="D78" s="138"/>
      <c r="E78" s="154"/>
      <c r="F78" s="160"/>
      <c r="G78" s="93"/>
      <c r="H78" s="93"/>
    </row>
    <row r="79" spans="2:8" ht="21" customHeight="1">
      <c r="B79" s="138"/>
      <c r="C79" s="138"/>
      <c r="D79" s="138"/>
      <c r="E79" s="154"/>
      <c r="F79" s="160"/>
      <c r="G79" s="93"/>
      <c r="H79" s="93"/>
    </row>
    <row r="80" spans="2:8" ht="21" customHeight="1">
      <c r="B80" s="138"/>
      <c r="C80" s="138"/>
      <c r="D80" s="138"/>
      <c r="E80" s="154"/>
      <c r="F80" s="160"/>
      <c r="G80" s="93"/>
      <c r="H80" s="93"/>
    </row>
    <row r="81" spans="2:8" ht="21" customHeight="1">
      <c r="B81" s="138"/>
      <c r="C81" s="138"/>
      <c r="D81" s="138"/>
      <c r="E81" s="154"/>
      <c r="F81" s="160"/>
      <c r="G81" s="93"/>
      <c r="H81" s="93"/>
    </row>
    <row r="82" spans="2:8" ht="21" customHeight="1">
      <c r="B82" s="138"/>
      <c r="C82" s="138"/>
      <c r="D82" s="138"/>
      <c r="E82" s="154"/>
      <c r="F82" s="160"/>
      <c r="G82" s="93"/>
      <c r="H82" s="93"/>
    </row>
    <row r="83" spans="2:8" ht="21" customHeight="1">
      <c r="B83" s="138"/>
      <c r="C83" s="138"/>
      <c r="D83" s="138"/>
      <c r="E83" s="154"/>
      <c r="F83" s="160"/>
      <c r="G83" s="93"/>
      <c r="H83" s="93"/>
    </row>
    <row r="84" spans="2:8" ht="21" customHeight="1">
      <c r="B84" s="138"/>
      <c r="C84" s="138"/>
      <c r="D84" s="138"/>
      <c r="E84" s="154"/>
      <c r="F84" s="160"/>
      <c r="G84" s="93"/>
      <c r="H84" s="93"/>
    </row>
    <row r="85" spans="2:8" ht="21" customHeight="1">
      <c r="B85" s="138"/>
      <c r="C85" s="138"/>
      <c r="D85" s="138"/>
      <c r="E85" s="154"/>
      <c r="F85" s="160"/>
      <c r="G85" s="93"/>
      <c r="H85" s="93"/>
    </row>
    <row r="86" spans="2:8" ht="21" customHeight="1">
      <c r="B86" s="138"/>
      <c r="C86" s="138"/>
      <c r="D86" s="138"/>
      <c r="E86" s="154"/>
      <c r="F86" s="160"/>
      <c r="G86" s="93"/>
      <c r="H86" s="93"/>
    </row>
    <row r="87" spans="2:8" ht="21" customHeight="1">
      <c r="B87" s="138"/>
      <c r="C87" s="138"/>
      <c r="D87" s="138"/>
      <c r="E87" s="154"/>
      <c r="F87" s="160"/>
      <c r="G87" s="93"/>
      <c r="H87" s="93"/>
    </row>
    <row r="88" spans="2:8" ht="21" customHeight="1">
      <c r="B88" s="138"/>
      <c r="C88" s="138"/>
      <c r="D88" s="138"/>
      <c r="E88" s="154"/>
      <c r="F88" s="160"/>
      <c r="G88" s="93"/>
      <c r="H88" s="93"/>
    </row>
    <row r="89" spans="2:8" ht="21" customHeight="1">
      <c r="B89" s="138"/>
      <c r="C89" s="138"/>
      <c r="D89" s="138"/>
      <c r="E89" s="154"/>
      <c r="F89" s="160"/>
      <c r="G89" s="93"/>
      <c r="H89" s="93"/>
    </row>
    <row r="90" spans="2:8" ht="21" customHeight="1">
      <c r="B90" s="138"/>
      <c r="C90" s="138"/>
      <c r="D90" s="138"/>
      <c r="E90" s="154"/>
      <c r="F90" s="160"/>
      <c r="G90" s="93"/>
      <c r="H90" s="93"/>
    </row>
    <row r="91" spans="2:8" ht="21" customHeight="1">
      <c r="B91" s="138"/>
      <c r="C91" s="138"/>
      <c r="D91" s="138"/>
      <c r="E91" s="154"/>
      <c r="F91" s="160"/>
      <c r="G91" s="93"/>
      <c r="H91" s="93"/>
    </row>
    <row r="92" spans="2:8" ht="21" customHeight="1">
      <c r="B92" s="138"/>
      <c r="C92" s="138"/>
      <c r="D92" s="138"/>
      <c r="E92" s="154"/>
      <c r="F92" s="160"/>
      <c r="G92" s="93"/>
      <c r="H92" s="93"/>
    </row>
    <row r="93" spans="2:8" ht="21" customHeight="1">
      <c r="B93" s="138"/>
      <c r="C93" s="138"/>
      <c r="D93" s="138"/>
      <c r="E93" s="154"/>
      <c r="F93" s="160"/>
      <c r="G93" s="93"/>
      <c r="H93" s="93"/>
    </row>
    <row r="94" spans="2:8" ht="21" customHeight="1">
      <c r="B94" s="138"/>
      <c r="C94" s="138"/>
      <c r="D94" s="138"/>
      <c r="E94" s="154"/>
      <c r="F94" s="160"/>
      <c r="G94" s="93"/>
      <c r="H94" s="93"/>
    </row>
    <row r="95" spans="2:8" ht="21" customHeight="1">
      <c r="B95" s="138"/>
      <c r="C95" s="138"/>
      <c r="D95" s="138"/>
      <c r="E95" s="154"/>
      <c r="F95" s="160"/>
      <c r="G95" s="93"/>
      <c r="H95" s="93"/>
    </row>
    <row r="96" spans="2:8" ht="21" customHeight="1">
      <c r="B96" s="138"/>
      <c r="C96" s="138"/>
      <c r="D96" s="138"/>
      <c r="E96" s="154"/>
      <c r="F96" s="160"/>
      <c r="G96" s="93"/>
      <c r="H96" s="93"/>
    </row>
    <row r="97" spans="2:8" ht="21" customHeight="1">
      <c r="B97" s="138"/>
      <c r="C97" s="138"/>
      <c r="D97" s="138"/>
      <c r="E97" s="154"/>
      <c r="F97" s="160"/>
      <c r="G97" s="93"/>
      <c r="H97" s="93"/>
    </row>
    <row r="98" spans="2:8" ht="21" customHeight="1">
      <c r="B98" s="138"/>
      <c r="C98" s="138"/>
      <c r="D98" s="138"/>
      <c r="E98" s="154"/>
      <c r="F98" s="160"/>
      <c r="G98" s="93"/>
      <c r="H98" s="93"/>
    </row>
    <row r="99" spans="2:8" ht="21" customHeight="1">
      <c r="B99" s="138"/>
      <c r="C99" s="138"/>
      <c r="D99" s="138"/>
      <c r="E99" s="154"/>
      <c r="F99" s="160"/>
      <c r="G99" s="93"/>
      <c r="H99" s="93"/>
    </row>
    <row r="100" spans="2:8" ht="21" customHeight="1">
      <c r="B100" s="138"/>
      <c r="C100" s="138"/>
      <c r="D100" s="138"/>
      <c r="E100" s="154"/>
      <c r="F100" s="160"/>
      <c r="G100" s="93"/>
      <c r="H100" s="93"/>
    </row>
    <row r="101" spans="2:8" ht="21" customHeight="1">
      <c r="B101" s="138"/>
      <c r="C101" s="138"/>
      <c r="D101" s="138"/>
      <c r="E101" s="154"/>
      <c r="F101" s="160"/>
      <c r="G101" s="93"/>
      <c r="H101" s="93"/>
    </row>
    <row r="102" spans="2:8" ht="21" customHeight="1">
      <c r="B102" s="138"/>
      <c r="C102" s="138"/>
      <c r="D102" s="138"/>
      <c r="E102" s="154"/>
      <c r="F102" s="160"/>
      <c r="G102" s="93"/>
      <c r="H102" s="93"/>
    </row>
    <row r="103" spans="2:8" ht="21" customHeight="1">
      <c r="B103" s="138"/>
      <c r="C103" s="138"/>
      <c r="D103" s="138"/>
      <c r="E103" s="154"/>
      <c r="F103" s="160"/>
      <c r="G103" s="93"/>
      <c r="H103" s="93"/>
    </row>
    <row r="104" spans="2:8" ht="21" customHeight="1">
      <c r="B104" s="138"/>
      <c r="C104" s="138"/>
      <c r="D104" s="138"/>
      <c r="E104" s="154"/>
      <c r="F104" s="160"/>
      <c r="G104" s="93"/>
      <c r="H104" s="93"/>
    </row>
    <row r="105" spans="2:8" ht="21" customHeight="1">
      <c r="B105" s="138"/>
      <c r="C105" s="138"/>
      <c r="D105" s="138"/>
      <c r="E105" s="154"/>
      <c r="F105" s="160"/>
      <c r="G105" s="93"/>
      <c r="H105" s="93"/>
    </row>
    <row r="106" spans="2:8" ht="21" customHeight="1">
      <c r="B106" s="138"/>
      <c r="C106" s="138"/>
      <c r="D106" s="138"/>
      <c r="E106" s="154"/>
      <c r="F106" s="160"/>
      <c r="G106" s="93"/>
      <c r="H106" s="93"/>
    </row>
    <row r="107" spans="2:8" ht="21" customHeight="1">
      <c r="B107" s="138"/>
      <c r="C107" s="138"/>
      <c r="D107" s="138"/>
      <c r="E107" s="154"/>
      <c r="F107" s="160"/>
      <c r="G107" s="93"/>
      <c r="H107" s="93"/>
    </row>
    <row r="108" spans="2:8" ht="21" customHeight="1">
      <c r="B108" s="138"/>
      <c r="C108" s="138"/>
      <c r="D108" s="138"/>
      <c r="E108" s="154"/>
      <c r="F108" s="160"/>
      <c r="G108" s="93"/>
      <c r="H108" s="93"/>
    </row>
    <row r="109" spans="2:8" ht="21" customHeight="1">
      <c r="B109" s="138"/>
      <c r="C109" s="138"/>
      <c r="D109" s="138"/>
      <c r="E109" s="154"/>
      <c r="F109" s="160"/>
      <c r="G109" s="93"/>
      <c r="H109" s="93"/>
    </row>
    <row r="110" spans="2:8" ht="21" customHeight="1">
      <c r="B110" s="138"/>
      <c r="C110" s="138"/>
      <c r="D110" s="138"/>
      <c r="E110" s="154"/>
      <c r="F110" s="160"/>
      <c r="G110" s="93"/>
      <c r="H110" s="93"/>
    </row>
    <row r="111" spans="2:8" ht="21" customHeight="1">
      <c r="B111" s="138"/>
      <c r="C111" s="138"/>
      <c r="D111" s="138"/>
      <c r="E111" s="154"/>
      <c r="F111" s="160"/>
      <c r="G111" s="93"/>
      <c r="H111" s="93"/>
    </row>
    <row r="112" spans="2:8" ht="21" customHeight="1">
      <c r="B112" s="138"/>
      <c r="C112" s="138"/>
      <c r="D112" s="138"/>
      <c r="E112" s="154"/>
      <c r="F112" s="160"/>
      <c r="G112" s="93"/>
      <c r="H112" s="93"/>
    </row>
    <row r="113" spans="2:8" ht="21" customHeight="1">
      <c r="B113" s="138"/>
      <c r="C113" s="138"/>
      <c r="D113" s="138"/>
      <c r="E113" s="154"/>
      <c r="F113" s="160"/>
      <c r="G113" s="93"/>
      <c r="H113" s="93"/>
    </row>
    <row r="114" spans="2:8" ht="21" customHeight="1">
      <c r="B114" s="138"/>
      <c r="C114" s="138"/>
      <c r="D114" s="138"/>
      <c r="E114" s="154"/>
      <c r="F114" s="160"/>
      <c r="G114" s="93"/>
      <c r="H114" s="93"/>
    </row>
    <row r="115" spans="2:8" ht="21" customHeight="1">
      <c r="B115" s="138"/>
      <c r="C115" s="138"/>
      <c r="D115" s="138"/>
      <c r="E115" s="154"/>
      <c r="F115" s="160"/>
      <c r="G115" s="93"/>
      <c r="H115" s="93"/>
    </row>
    <row r="116" spans="2:8" ht="21" customHeight="1">
      <c r="B116" s="138"/>
      <c r="C116" s="138"/>
      <c r="D116" s="138"/>
      <c r="E116" s="154"/>
      <c r="F116" s="160"/>
      <c r="G116" s="93"/>
      <c r="H116" s="93"/>
    </row>
    <row r="117" spans="2:8" ht="21" customHeight="1">
      <c r="B117" s="138"/>
      <c r="C117" s="138"/>
      <c r="D117" s="138"/>
      <c r="E117" s="154"/>
      <c r="F117" s="160"/>
      <c r="G117" s="93"/>
      <c r="H117" s="93"/>
    </row>
    <row r="118" spans="2:8" ht="21" customHeight="1">
      <c r="B118" s="138"/>
      <c r="C118" s="138"/>
      <c r="D118" s="138"/>
      <c r="E118" s="154"/>
      <c r="F118" s="160"/>
      <c r="G118" s="93"/>
      <c r="H118" s="93"/>
    </row>
    <row r="119" spans="2:8" ht="21" customHeight="1">
      <c r="B119" s="138"/>
      <c r="C119" s="138"/>
      <c r="D119" s="138"/>
      <c r="E119" s="154"/>
      <c r="F119" s="160"/>
      <c r="G119" s="93"/>
      <c r="H119" s="93"/>
    </row>
    <row r="120" spans="2:8" ht="21" customHeight="1">
      <c r="B120" s="138"/>
      <c r="C120" s="138"/>
      <c r="D120" s="138"/>
      <c r="E120" s="154"/>
      <c r="F120" s="160"/>
      <c r="G120" s="93"/>
      <c r="H120" s="93"/>
    </row>
    <row r="121" spans="2:8" ht="21" customHeight="1">
      <c r="B121" s="138"/>
      <c r="C121" s="138"/>
      <c r="D121" s="138"/>
      <c r="E121" s="154"/>
      <c r="F121" s="160"/>
      <c r="G121" s="93"/>
      <c r="H121" s="93"/>
    </row>
    <row r="122" spans="2:8" ht="21" customHeight="1">
      <c r="B122" s="138"/>
      <c r="C122" s="138"/>
      <c r="D122" s="138"/>
      <c r="E122" s="154"/>
      <c r="F122" s="160"/>
      <c r="G122" s="93"/>
      <c r="H122" s="93"/>
    </row>
    <row r="123" spans="2:8" ht="21" customHeight="1">
      <c r="B123" s="138"/>
      <c r="C123" s="138"/>
      <c r="D123" s="138"/>
      <c r="E123" s="154"/>
      <c r="F123" s="160"/>
      <c r="G123" s="93"/>
      <c r="H123" s="93"/>
    </row>
    <row r="124" spans="2:8" ht="21" customHeight="1">
      <c r="B124" s="138"/>
      <c r="C124" s="138"/>
      <c r="D124" s="138"/>
      <c r="E124" s="154"/>
      <c r="F124" s="160"/>
      <c r="G124" s="93"/>
      <c r="H124" s="93"/>
    </row>
    <row r="125" spans="2:8" ht="21" customHeight="1">
      <c r="B125" s="138"/>
      <c r="C125" s="138"/>
      <c r="D125" s="138"/>
      <c r="E125" s="154"/>
      <c r="F125" s="160"/>
      <c r="G125" s="93"/>
      <c r="H125" s="93"/>
    </row>
    <row r="126" spans="2:8" ht="21" customHeight="1">
      <c r="B126" s="138"/>
      <c r="C126" s="138"/>
      <c r="D126" s="138"/>
      <c r="E126" s="154"/>
      <c r="F126" s="160"/>
      <c r="G126" s="93"/>
      <c r="H126" s="93"/>
    </row>
    <row r="127" spans="2:8" ht="21" customHeight="1">
      <c r="B127" s="138"/>
      <c r="C127" s="138"/>
      <c r="D127" s="138"/>
      <c r="E127" s="154"/>
      <c r="F127" s="160"/>
      <c r="G127" s="93"/>
      <c r="H127" s="93"/>
    </row>
    <row r="128" spans="2:8" ht="21" customHeight="1">
      <c r="B128" s="138"/>
      <c r="C128" s="138"/>
      <c r="D128" s="138"/>
      <c r="E128" s="154"/>
      <c r="F128" s="160"/>
      <c r="G128" s="93"/>
      <c r="H128" s="93"/>
    </row>
    <row r="129" spans="2:8" ht="21" customHeight="1">
      <c r="B129" s="138"/>
      <c r="C129" s="138"/>
      <c r="D129" s="138"/>
      <c r="E129" s="154"/>
      <c r="F129" s="160"/>
      <c r="G129" s="93"/>
      <c r="H129" s="93"/>
    </row>
    <row r="130" spans="2:8" ht="21" customHeight="1">
      <c r="B130" s="138"/>
      <c r="C130" s="138"/>
      <c r="D130" s="138"/>
      <c r="E130" s="154"/>
      <c r="F130" s="160"/>
      <c r="G130" s="93"/>
      <c r="H130" s="93"/>
    </row>
    <row r="131" spans="2:8" ht="21" customHeight="1">
      <c r="B131" s="138"/>
      <c r="C131" s="138"/>
      <c r="D131" s="138"/>
      <c r="E131" s="154"/>
      <c r="F131" s="160"/>
      <c r="G131" s="93"/>
      <c r="H131" s="93"/>
    </row>
    <row r="132" spans="2:8" ht="21" customHeight="1">
      <c r="B132" s="138"/>
      <c r="C132" s="138"/>
      <c r="D132" s="138"/>
      <c r="E132" s="154"/>
      <c r="F132" s="160"/>
      <c r="G132" s="93"/>
      <c r="H132" s="93"/>
    </row>
    <row r="133" spans="2:8" ht="21" customHeight="1">
      <c r="B133" s="138"/>
      <c r="C133" s="138"/>
      <c r="D133" s="138"/>
      <c r="E133" s="154"/>
      <c r="F133" s="160"/>
      <c r="G133" s="93"/>
      <c r="H133" s="93"/>
    </row>
    <row r="134" spans="2:8" ht="21" customHeight="1">
      <c r="B134" s="138"/>
      <c r="C134" s="138"/>
      <c r="D134" s="138"/>
      <c r="E134" s="154"/>
      <c r="F134" s="160"/>
      <c r="G134" s="93"/>
      <c r="H134" s="93"/>
    </row>
    <row r="135" spans="2:8" ht="21" customHeight="1">
      <c r="B135" s="138"/>
      <c r="C135" s="138"/>
      <c r="D135" s="138"/>
      <c r="E135" s="154"/>
      <c r="F135" s="160"/>
      <c r="G135" s="93"/>
      <c r="H135" s="93"/>
    </row>
    <row r="136" spans="2:8" ht="21" customHeight="1">
      <c r="B136" s="138"/>
      <c r="C136" s="138"/>
      <c r="D136" s="138"/>
      <c r="E136" s="154"/>
      <c r="F136" s="160"/>
      <c r="G136" s="93"/>
      <c r="H136" s="93"/>
    </row>
    <row r="137" spans="2:8" ht="21" customHeight="1">
      <c r="B137" s="138"/>
      <c r="C137" s="138"/>
      <c r="D137" s="138"/>
      <c r="E137" s="154"/>
      <c r="F137" s="160"/>
      <c r="G137" s="93"/>
      <c r="H137" s="93"/>
    </row>
    <row r="138" spans="2:8" ht="21" customHeight="1">
      <c r="B138" s="138"/>
      <c r="C138" s="138"/>
      <c r="D138" s="138"/>
      <c r="E138" s="154"/>
      <c r="F138" s="160"/>
      <c r="G138" s="93"/>
      <c r="H138" s="93"/>
    </row>
    <row r="139" spans="2:8" ht="21" customHeight="1">
      <c r="B139" s="138"/>
      <c r="C139" s="138"/>
      <c r="D139" s="138"/>
      <c r="E139" s="154"/>
      <c r="F139" s="160"/>
      <c r="G139" s="93"/>
      <c r="H139" s="93"/>
    </row>
    <row r="140" spans="2:8" ht="21" customHeight="1">
      <c r="B140" s="138"/>
      <c r="C140" s="138"/>
      <c r="D140" s="138"/>
      <c r="E140" s="154"/>
      <c r="F140" s="160"/>
      <c r="G140" s="93"/>
      <c r="H140" s="93"/>
    </row>
    <row r="141" spans="2:8" ht="21" customHeight="1">
      <c r="B141" s="138"/>
      <c r="C141" s="138"/>
      <c r="D141" s="138"/>
      <c r="E141" s="154"/>
      <c r="F141" s="160"/>
      <c r="G141" s="93"/>
      <c r="H141" s="93"/>
    </row>
    <row r="142" spans="2:8" ht="21" customHeight="1">
      <c r="B142" s="138"/>
      <c r="C142" s="138"/>
      <c r="D142" s="138"/>
      <c r="E142" s="154"/>
      <c r="F142" s="160"/>
      <c r="G142" s="93"/>
      <c r="H142" s="93"/>
    </row>
    <row r="143" spans="2:8" ht="21" customHeight="1">
      <c r="B143" s="138"/>
      <c r="C143" s="138"/>
      <c r="D143" s="138"/>
      <c r="E143" s="154"/>
      <c r="F143" s="160"/>
      <c r="G143" s="93"/>
      <c r="H143" s="93"/>
    </row>
    <row r="144" spans="2:8" ht="21" customHeight="1">
      <c r="B144" s="138"/>
      <c r="C144" s="138"/>
      <c r="D144" s="138"/>
      <c r="E144" s="154"/>
      <c r="F144" s="160"/>
      <c r="G144" s="93"/>
      <c r="H144" s="93"/>
    </row>
  </sheetData>
  <sheetProtection formatCells="0" formatColumns="0" formatRows="0"/>
  <mergeCells count="16">
    <mergeCell ref="B45:E45"/>
    <mergeCell ref="B46:E46"/>
    <mergeCell ref="B2:E2"/>
    <mergeCell ref="B1:E1"/>
    <mergeCell ref="B37:E37"/>
    <mergeCell ref="B38:E38"/>
    <mergeCell ref="B41:E41"/>
    <mergeCell ref="B42:E42"/>
    <mergeCell ref="B43:E43"/>
    <mergeCell ref="B44:E44"/>
    <mergeCell ref="B7:E7"/>
    <mergeCell ref="B8:E8"/>
    <mergeCell ref="B10:E10"/>
    <mergeCell ref="B18:E18"/>
    <mergeCell ref="B26:E26"/>
    <mergeCell ref="B35:E35"/>
  </mergeCells>
  <printOptions horizontalCentered="1"/>
  <pageMargins left="0.25" right="0.25" top="0.75" bottom="0.75" header="0.3" footer="0.3"/>
  <pageSetup paperSize="9" scale="96" fitToHeight="0" orientation="portrait" r:id="rId1"/>
  <ignoredErrors>
    <ignoredError sqref="D39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963"/>
  <sheetViews>
    <sheetView view="pageBreakPreview" topLeftCell="A936" zoomScale="60" zoomScaleNormal="100" workbookViewId="0">
      <selection activeCell="M953" sqref="M953"/>
    </sheetView>
  </sheetViews>
  <sheetFormatPr defaultColWidth="9" defaultRowHeight="21" customHeight="1"/>
  <cols>
    <col min="1" max="1" width="10" style="23" customWidth="1"/>
    <col min="2" max="2" width="12" style="23" customWidth="1"/>
    <col min="3" max="3" width="10" style="23" customWidth="1"/>
    <col min="4" max="4" width="60" style="23" customWidth="1"/>
    <col min="5" max="5" width="15" style="81" customWidth="1"/>
    <col min="6" max="6" width="12" style="81" customWidth="1"/>
    <col min="7" max="7" width="12" style="23" customWidth="1"/>
    <col min="8" max="8" width="12" style="82" customWidth="1"/>
    <col min="9" max="10" width="12" style="23" customWidth="1"/>
    <col min="11" max="16384" width="9" style="23"/>
  </cols>
  <sheetData>
    <row r="1" spans="1:10" ht="70.05" customHeight="1">
      <c r="A1" s="569" t="e" vm="3">
        <v>#VALUE!</v>
      </c>
      <c r="B1" s="570"/>
      <c r="C1" s="570"/>
      <c r="D1" s="570"/>
      <c r="E1" s="570"/>
      <c r="F1" s="570"/>
      <c r="G1" s="570"/>
      <c r="H1" s="570"/>
      <c r="I1" s="570"/>
      <c r="J1" s="571"/>
    </row>
    <row r="2" spans="1:10" ht="21" customHeight="1">
      <c r="A2" s="575" t="s">
        <v>111</v>
      </c>
      <c r="B2" s="576"/>
      <c r="C2" s="576"/>
      <c r="D2" s="576"/>
      <c r="E2" s="576"/>
      <c r="F2" s="576"/>
      <c r="G2" s="576"/>
      <c r="H2" s="576"/>
      <c r="I2" s="576"/>
      <c r="J2" s="577"/>
    </row>
    <row r="3" spans="1:10" ht="21" customHeight="1">
      <c r="A3" s="316"/>
      <c r="B3" s="317"/>
      <c r="C3" s="317"/>
      <c r="D3" s="317"/>
      <c r="E3" s="318"/>
      <c r="F3" s="318"/>
      <c r="G3" s="317"/>
      <c r="H3" s="319"/>
      <c r="I3" s="317"/>
      <c r="J3" s="320"/>
    </row>
    <row r="4" spans="1:10" ht="21" customHeight="1">
      <c r="A4" s="244" t="s">
        <v>1276</v>
      </c>
      <c r="B4" s="321"/>
      <c r="C4" s="321"/>
      <c r="D4" s="321"/>
      <c r="E4" s="322"/>
      <c r="F4" s="322"/>
      <c r="G4" s="323"/>
      <c r="H4" s="324"/>
      <c r="I4" s="323"/>
      <c r="J4" s="325"/>
    </row>
    <row r="5" spans="1:10" ht="21" customHeight="1">
      <c r="A5" s="246" t="s">
        <v>203</v>
      </c>
      <c r="B5" s="209"/>
      <c r="C5" s="209"/>
      <c r="D5" s="223"/>
      <c r="E5" s="223"/>
      <c r="F5" s="223"/>
      <c r="G5" s="223"/>
      <c r="H5" s="326"/>
      <c r="I5" s="260" t="s">
        <v>108</v>
      </c>
      <c r="J5" s="327">
        <f>BDI!E34</f>
        <v>0.23380000000000001</v>
      </c>
    </row>
    <row r="6" spans="1:10" ht="21" customHeight="1">
      <c r="A6" s="248" t="s">
        <v>1279</v>
      </c>
      <c r="B6" s="321"/>
      <c r="C6" s="321"/>
      <c r="D6" s="328"/>
      <c r="E6" s="329"/>
      <c r="F6" s="322"/>
      <c r="G6" s="328"/>
      <c r="H6" s="324"/>
      <c r="I6" s="330" t="s">
        <v>109</v>
      </c>
      <c r="J6" s="331" t="s">
        <v>1056</v>
      </c>
    </row>
    <row r="7" spans="1:10" ht="21" customHeight="1" thickBot="1">
      <c r="A7" s="332"/>
      <c r="B7" s="321"/>
      <c r="C7" s="321"/>
      <c r="D7" s="328"/>
      <c r="E7" s="329"/>
      <c r="F7" s="318"/>
      <c r="G7" s="328"/>
      <c r="H7" s="319"/>
      <c r="I7" s="317"/>
      <c r="J7" s="333"/>
    </row>
    <row r="8" spans="1:10" ht="21" customHeight="1">
      <c r="A8" s="572" t="s">
        <v>26</v>
      </c>
      <c r="B8" s="573"/>
      <c r="C8" s="573"/>
      <c r="D8" s="573"/>
      <c r="E8" s="573"/>
      <c r="F8" s="573"/>
      <c r="G8" s="573"/>
      <c r="H8" s="573"/>
      <c r="I8" s="573"/>
      <c r="J8" s="574"/>
    </row>
    <row r="9" spans="1:10" ht="14.4">
      <c r="A9" s="362" t="s">
        <v>1093</v>
      </c>
      <c r="B9" s="363" t="s">
        <v>27</v>
      </c>
      <c r="C9" s="362" t="s">
        <v>40</v>
      </c>
      <c r="D9" s="362" t="s">
        <v>41</v>
      </c>
      <c r="E9" s="568" t="s">
        <v>55</v>
      </c>
      <c r="F9" s="568"/>
      <c r="G9" s="364" t="s">
        <v>28</v>
      </c>
      <c r="H9" s="363" t="s">
        <v>42</v>
      </c>
      <c r="I9" s="363" t="s">
        <v>43</v>
      </c>
      <c r="J9" s="363" t="s">
        <v>45</v>
      </c>
    </row>
    <row r="10" spans="1:10" ht="26.4">
      <c r="A10" s="344" t="s">
        <v>56</v>
      </c>
      <c r="B10" s="346" t="s">
        <v>204</v>
      </c>
      <c r="C10" s="344" t="s">
        <v>250</v>
      </c>
      <c r="D10" s="344" t="s">
        <v>252</v>
      </c>
      <c r="E10" s="563">
        <v>0</v>
      </c>
      <c r="F10" s="563"/>
      <c r="G10" s="345" t="s">
        <v>6</v>
      </c>
      <c r="H10" s="365">
        <v>1</v>
      </c>
      <c r="I10" s="347">
        <v>188.16</v>
      </c>
      <c r="J10" s="347">
        <v>188.16</v>
      </c>
    </row>
    <row r="11" spans="1:10" ht="26.4">
      <c r="A11" s="366" t="s">
        <v>57</v>
      </c>
      <c r="B11" s="367" t="s">
        <v>383</v>
      </c>
      <c r="C11" s="366" t="s">
        <v>250</v>
      </c>
      <c r="D11" s="366" t="s">
        <v>31</v>
      </c>
      <c r="E11" s="567">
        <v>0</v>
      </c>
      <c r="F11" s="567"/>
      <c r="G11" s="368" t="s">
        <v>382</v>
      </c>
      <c r="H11" s="369">
        <v>0.4</v>
      </c>
      <c r="I11" s="370">
        <v>26.13</v>
      </c>
      <c r="J11" s="370">
        <v>10.45</v>
      </c>
    </row>
    <row r="12" spans="1:10" ht="26.4">
      <c r="A12" s="366" t="s">
        <v>57</v>
      </c>
      <c r="B12" s="367" t="s">
        <v>380</v>
      </c>
      <c r="C12" s="366" t="s">
        <v>250</v>
      </c>
      <c r="D12" s="366" t="s">
        <v>381</v>
      </c>
      <c r="E12" s="567">
        <v>0</v>
      </c>
      <c r="F12" s="567"/>
      <c r="G12" s="368" t="s">
        <v>382</v>
      </c>
      <c r="H12" s="369">
        <v>0.4</v>
      </c>
      <c r="I12" s="370">
        <v>31.75</v>
      </c>
      <c r="J12" s="370">
        <v>12.7</v>
      </c>
    </row>
    <row r="13" spans="1:10" ht="14.4">
      <c r="A13" s="371" t="s">
        <v>58</v>
      </c>
      <c r="B13" s="372" t="s">
        <v>387</v>
      </c>
      <c r="C13" s="371" t="s">
        <v>250</v>
      </c>
      <c r="D13" s="371" t="s">
        <v>388</v>
      </c>
      <c r="E13" s="566" t="s">
        <v>59</v>
      </c>
      <c r="F13" s="566"/>
      <c r="G13" s="373" t="s">
        <v>6</v>
      </c>
      <c r="H13" s="374">
        <v>1</v>
      </c>
      <c r="I13" s="375">
        <v>75</v>
      </c>
      <c r="J13" s="375">
        <v>75</v>
      </c>
    </row>
    <row r="14" spans="1:10" ht="14.4">
      <c r="A14" s="371" t="s">
        <v>58</v>
      </c>
      <c r="B14" s="372" t="s">
        <v>389</v>
      </c>
      <c r="C14" s="371" t="s">
        <v>250</v>
      </c>
      <c r="D14" s="371" t="s">
        <v>390</v>
      </c>
      <c r="E14" s="566" t="s">
        <v>59</v>
      </c>
      <c r="F14" s="566"/>
      <c r="G14" s="373" t="s">
        <v>391</v>
      </c>
      <c r="H14" s="374">
        <v>0.41</v>
      </c>
      <c r="I14" s="375">
        <v>215</v>
      </c>
      <c r="J14" s="375">
        <v>88.15</v>
      </c>
    </row>
    <row r="15" spans="1:10" ht="14.4">
      <c r="A15" s="371" t="s">
        <v>58</v>
      </c>
      <c r="B15" s="372" t="s">
        <v>384</v>
      </c>
      <c r="C15" s="371" t="s">
        <v>250</v>
      </c>
      <c r="D15" s="371" t="s">
        <v>385</v>
      </c>
      <c r="E15" s="566" t="s">
        <v>59</v>
      </c>
      <c r="F15" s="566"/>
      <c r="G15" s="373" t="s">
        <v>386</v>
      </c>
      <c r="H15" s="374">
        <v>0.1</v>
      </c>
      <c r="I15" s="375">
        <v>18.62</v>
      </c>
      <c r="J15" s="375">
        <v>1.86</v>
      </c>
    </row>
    <row r="16" spans="1:10" ht="26.4">
      <c r="A16" s="376"/>
      <c r="B16" s="376"/>
      <c r="C16" s="376"/>
      <c r="D16" s="376"/>
      <c r="E16" s="376" t="s">
        <v>60</v>
      </c>
      <c r="F16" s="377">
        <v>15.4</v>
      </c>
      <c r="G16" s="376" t="s">
        <v>61</v>
      </c>
      <c r="H16" s="377">
        <v>0</v>
      </c>
      <c r="I16" s="376" t="s">
        <v>62</v>
      </c>
      <c r="J16" s="377">
        <v>15.4</v>
      </c>
    </row>
    <row r="17" spans="1:10" ht="14.4" customHeight="1">
      <c r="A17" s="376"/>
      <c r="B17" s="376"/>
      <c r="C17" s="376"/>
      <c r="D17" s="376"/>
      <c r="E17" s="376" t="s">
        <v>63</v>
      </c>
      <c r="F17" s="377">
        <v>43.99</v>
      </c>
      <c r="G17" s="376"/>
      <c r="H17" s="562" t="s">
        <v>64</v>
      </c>
      <c r="I17" s="562"/>
      <c r="J17" s="377">
        <v>232.15</v>
      </c>
    </row>
    <row r="18" spans="1:10" ht="14.4">
      <c r="A18" s="344"/>
      <c r="B18" s="344"/>
      <c r="C18" s="344"/>
      <c r="D18" s="344"/>
      <c r="E18" s="344"/>
      <c r="F18" s="344"/>
      <c r="G18" s="344"/>
      <c r="H18" s="344"/>
      <c r="I18" s="344"/>
      <c r="J18" s="344"/>
    </row>
    <row r="19" spans="1:10" ht="14.4">
      <c r="A19" s="362" t="s">
        <v>1094</v>
      </c>
      <c r="B19" s="363" t="s">
        <v>27</v>
      </c>
      <c r="C19" s="362" t="s">
        <v>40</v>
      </c>
      <c r="D19" s="362" t="s">
        <v>41</v>
      </c>
      <c r="E19" s="568" t="s">
        <v>55</v>
      </c>
      <c r="F19" s="568"/>
      <c r="G19" s="364" t="s">
        <v>28</v>
      </c>
      <c r="H19" s="363" t="s">
        <v>42</v>
      </c>
      <c r="I19" s="363" t="s">
        <v>43</v>
      </c>
      <c r="J19" s="363" t="s">
        <v>45</v>
      </c>
    </row>
    <row r="20" spans="1:10" ht="26.4">
      <c r="A20" s="344" t="s">
        <v>56</v>
      </c>
      <c r="B20" s="346" t="s">
        <v>205</v>
      </c>
      <c r="C20" s="344" t="s">
        <v>250</v>
      </c>
      <c r="D20" s="344" t="s">
        <v>253</v>
      </c>
      <c r="E20" s="563">
        <v>0</v>
      </c>
      <c r="F20" s="563"/>
      <c r="G20" s="345" t="s">
        <v>6</v>
      </c>
      <c r="H20" s="365">
        <v>1</v>
      </c>
      <c r="I20" s="347">
        <v>175.81</v>
      </c>
      <c r="J20" s="347">
        <v>175.81</v>
      </c>
    </row>
    <row r="21" spans="1:10" ht="26.4">
      <c r="A21" s="366" t="s">
        <v>57</v>
      </c>
      <c r="B21" s="367" t="s">
        <v>383</v>
      </c>
      <c r="C21" s="366" t="s">
        <v>250</v>
      </c>
      <c r="D21" s="366" t="s">
        <v>31</v>
      </c>
      <c r="E21" s="567">
        <v>0</v>
      </c>
      <c r="F21" s="567"/>
      <c r="G21" s="368" t="s">
        <v>382</v>
      </c>
      <c r="H21" s="369">
        <v>0.4</v>
      </c>
      <c r="I21" s="370">
        <v>26.13</v>
      </c>
      <c r="J21" s="370">
        <v>10.45</v>
      </c>
    </row>
    <row r="22" spans="1:10" ht="26.4">
      <c r="A22" s="366" t="s">
        <v>57</v>
      </c>
      <c r="B22" s="367" t="s">
        <v>392</v>
      </c>
      <c r="C22" s="366" t="s">
        <v>250</v>
      </c>
      <c r="D22" s="366" t="s">
        <v>393</v>
      </c>
      <c r="E22" s="567">
        <v>0</v>
      </c>
      <c r="F22" s="567"/>
      <c r="G22" s="368" t="s">
        <v>6</v>
      </c>
      <c r="H22" s="369">
        <v>1</v>
      </c>
      <c r="I22" s="370">
        <v>12.72</v>
      </c>
      <c r="J22" s="370">
        <v>12.72</v>
      </c>
    </row>
    <row r="23" spans="1:10" ht="26.4">
      <c r="A23" s="366" t="s">
        <v>57</v>
      </c>
      <c r="B23" s="367" t="s">
        <v>380</v>
      </c>
      <c r="C23" s="366" t="s">
        <v>250</v>
      </c>
      <c r="D23" s="366" t="s">
        <v>381</v>
      </c>
      <c r="E23" s="567">
        <v>0</v>
      </c>
      <c r="F23" s="567"/>
      <c r="G23" s="368" t="s">
        <v>382</v>
      </c>
      <c r="H23" s="369">
        <v>0.4</v>
      </c>
      <c r="I23" s="370">
        <v>31.75</v>
      </c>
      <c r="J23" s="370">
        <v>12.7</v>
      </c>
    </row>
    <row r="24" spans="1:10" ht="14.4">
      <c r="A24" s="371" t="s">
        <v>58</v>
      </c>
      <c r="B24" s="372" t="s">
        <v>394</v>
      </c>
      <c r="C24" s="371" t="s">
        <v>250</v>
      </c>
      <c r="D24" s="371" t="s">
        <v>395</v>
      </c>
      <c r="E24" s="566" t="s">
        <v>59</v>
      </c>
      <c r="F24" s="566"/>
      <c r="G24" s="373" t="s">
        <v>386</v>
      </c>
      <c r="H24" s="374">
        <v>0.14000000000000001</v>
      </c>
      <c r="I24" s="375">
        <v>18.68</v>
      </c>
      <c r="J24" s="375">
        <v>2.61</v>
      </c>
    </row>
    <row r="25" spans="1:10" ht="14.4">
      <c r="A25" s="371" t="s">
        <v>58</v>
      </c>
      <c r="B25" s="372" t="s">
        <v>396</v>
      </c>
      <c r="C25" s="371" t="s">
        <v>250</v>
      </c>
      <c r="D25" s="371" t="s">
        <v>397</v>
      </c>
      <c r="E25" s="566" t="s">
        <v>59</v>
      </c>
      <c r="F25" s="566"/>
      <c r="G25" s="373" t="s">
        <v>6</v>
      </c>
      <c r="H25" s="374">
        <v>1.05</v>
      </c>
      <c r="I25" s="375">
        <v>103.16</v>
      </c>
      <c r="J25" s="375">
        <v>108.31</v>
      </c>
    </row>
    <row r="26" spans="1:10" ht="14.4">
      <c r="A26" s="371" t="s">
        <v>58</v>
      </c>
      <c r="B26" s="372" t="s">
        <v>389</v>
      </c>
      <c r="C26" s="371" t="s">
        <v>250</v>
      </c>
      <c r="D26" s="371" t="s">
        <v>390</v>
      </c>
      <c r="E26" s="566" t="s">
        <v>59</v>
      </c>
      <c r="F26" s="566"/>
      <c r="G26" s="373" t="s">
        <v>391</v>
      </c>
      <c r="H26" s="374">
        <v>0.13500000000000001</v>
      </c>
      <c r="I26" s="375">
        <v>215</v>
      </c>
      <c r="J26" s="375">
        <v>29.02</v>
      </c>
    </row>
    <row r="27" spans="1:10" ht="26.4">
      <c r="A27" s="376"/>
      <c r="B27" s="376"/>
      <c r="C27" s="376"/>
      <c r="D27" s="376"/>
      <c r="E27" s="376" t="s">
        <v>60</v>
      </c>
      <c r="F27" s="377">
        <v>21.16</v>
      </c>
      <c r="G27" s="376" t="s">
        <v>61</v>
      </c>
      <c r="H27" s="377">
        <v>0</v>
      </c>
      <c r="I27" s="376" t="s">
        <v>62</v>
      </c>
      <c r="J27" s="377">
        <v>21.16</v>
      </c>
    </row>
    <row r="28" spans="1:10" ht="14.4" customHeight="1">
      <c r="A28" s="376"/>
      <c r="B28" s="376"/>
      <c r="C28" s="376"/>
      <c r="D28" s="376"/>
      <c r="E28" s="376" t="s">
        <v>63</v>
      </c>
      <c r="F28" s="377">
        <v>41.1</v>
      </c>
      <c r="G28" s="376"/>
      <c r="H28" s="562" t="s">
        <v>64</v>
      </c>
      <c r="I28" s="562"/>
      <c r="J28" s="377">
        <v>216.91</v>
      </c>
    </row>
    <row r="29" spans="1:10" ht="14.4">
      <c r="A29" s="344"/>
      <c r="B29" s="344"/>
      <c r="C29" s="344"/>
      <c r="D29" s="344"/>
      <c r="E29" s="344"/>
      <c r="F29" s="344"/>
      <c r="G29" s="344"/>
      <c r="H29" s="344"/>
      <c r="I29" s="344"/>
      <c r="J29" s="344"/>
    </row>
    <row r="30" spans="1:10" ht="14.4">
      <c r="A30" s="362" t="s">
        <v>1095</v>
      </c>
      <c r="B30" s="363" t="s">
        <v>27</v>
      </c>
      <c r="C30" s="362" t="s">
        <v>40</v>
      </c>
      <c r="D30" s="362" t="s">
        <v>41</v>
      </c>
      <c r="E30" s="568" t="s">
        <v>55</v>
      </c>
      <c r="F30" s="568"/>
      <c r="G30" s="364" t="s">
        <v>28</v>
      </c>
      <c r="H30" s="363" t="s">
        <v>42</v>
      </c>
      <c r="I30" s="363" t="s">
        <v>43</v>
      </c>
      <c r="J30" s="363" t="s">
        <v>45</v>
      </c>
    </row>
    <row r="31" spans="1:10" ht="26.4">
      <c r="A31" s="344" t="s">
        <v>56</v>
      </c>
      <c r="B31" s="346" t="s">
        <v>206</v>
      </c>
      <c r="C31" s="344" t="s">
        <v>250</v>
      </c>
      <c r="D31" s="344" t="s">
        <v>254</v>
      </c>
      <c r="E31" s="563">
        <v>0</v>
      </c>
      <c r="F31" s="563"/>
      <c r="G31" s="345" t="s">
        <v>6</v>
      </c>
      <c r="H31" s="365">
        <v>1</v>
      </c>
      <c r="I31" s="347">
        <v>569.87</v>
      </c>
      <c r="J31" s="347">
        <v>569.87</v>
      </c>
    </row>
    <row r="32" spans="1:10" ht="26.4">
      <c r="A32" s="366" t="s">
        <v>57</v>
      </c>
      <c r="B32" s="367" t="s">
        <v>383</v>
      </c>
      <c r="C32" s="366" t="s">
        <v>250</v>
      </c>
      <c r="D32" s="366" t="s">
        <v>31</v>
      </c>
      <c r="E32" s="567">
        <v>0</v>
      </c>
      <c r="F32" s="567"/>
      <c r="G32" s="368" t="s">
        <v>382</v>
      </c>
      <c r="H32" s="369">
        <v>7.5</v>
      </c>
      <c r="I32" s="370">
        <v>26.13</v>
      </c>
      <c r="J32" s="370">
        <v>195.97</v>
      </c>
    </row>
    <row r="33" spans="1:10" ht="26.4">
      <c r="A33" s="366" t="s">
        <v>57</v>
      </c>
      <c r="B33" s="367" t="s">
        <v>380</v>
      </c>
      <c r="C33" s="366" t="s">
        <v>250</v>
      </c>
      <c r="D33" s="366" t="s">
        <v>381</v>
      </c>
      <c r="E33" s="567">
        <v>0</v>
      </c>
      <c r="F33" s="567"/>
      <c r="G33" s="368" t="s">
        <v>382</v>
      </c>
      <c r="H33" s="369">
        <v>6.7</v>
      </c>
      <c r="I33" s="370">
        <v>31.75</v>
      </c>
      <c r="J33" s="370">
        <v>212.72</v>
      </c>
    </row>
    <row r="34" spans="1:10" ht="14.4">
      <c r="A34" s="371" t="s">
        <v>58</v>
      </c>
      <c r="B34" s="372" t="s">
        <v>418</v>
      </c>
      <c r="C34" s="371" t="s">
        <v>250</v>
      </c>
      <c r="D34" s="371" t="s">
        <v>419</v>
      </c>
      <c r="E34" s="566" t="s">
        <v>59</v>
      </c>
      <c r="F34" s="566"/>
      <c r="G34" s="373" t="s">
        <v>309</v>
      </c>
      <c r="H34" s="374">
        <v>0.02</v>
      </c>
      <c r="I34" s="375">
        <v>10.72</v>
      </c>
      <c r="J34" s="375">
        <v>0.21</v>
      </c>
    </row>
    <row r="35" spans="1:10" ht="14.4">
      <c r="A35" s="371" t="s">
        <v>58</v>
      </c>
      <c r="B35" s="372" t="s">
        <v>416</v>
      </c>
      <c r="C35" s="371" t="s">
        <v>250</v>
      </c>
      <c r="D35" s="371" t="s">
        <v>417</v>
      </c>
      <c r="E35" s="566" t="s">
        <v>59</v>
      </c>
      <c r="F35" s="566"/>
      <c r="G35" s="373" t="s">
        <v>309</v>
      </c>
      <c r="H35" s="374">
        <v>0.02</v>
      </c>
      <c r="I35" s="375">
        <v>77.209999999999994</v>
      </c>
      <c r="J35" s="375">
        <v>1.54</v>
      </c>
    </row>
    <row r="36" spans="1:10" ht="14.4">
      <c r="A36" s="371" t="s">
        <v>58</v>
      </c>
      <c r="B36" s="372" t="s">
        <v>410</v>
      </c>
      <c r="C36" s="371" t="s">
        <v>250</v>
      </c>
      <c r="D36" s="371" t="s">
        <v>411</v>
      </c>
      <c r="E36" s="566" t="s">
        <v>59</v>
      </c>
      <c r="F36" s="566"/>
      <c r="G36" s="373" t="s">
        <v>309</v>
      </c>
      <c r="H36" s="374">
        <v>0.19</v>
      </c>
      <c r="I36" s="375">
        <v>25.78</v>
      </c>
      <c r="J36" s="375">
        <v>4.8899999999999997</v>
      </c>
    </row>
    <row r="37" spans="1:10" ht="14.4">
      <c r="A37" s="371" t="s">
        <v>58</v>
      </c>
      <c r="B37" s="372" t="s">
        <v>406</v>
      </c>
      <c r="C37" s="371" t="s">
        <v>250</v>
      </c>
      <c r="D37" s="371" t="s">
        <v>407</v>
      </c>
      <c r="E37" s="566" t="s">
        <v>59</v>
      </c>
      <c r="F37" s="566"/>
      <c r="G37" s="373" t="s">
        <v>309</v>
      </c>
      <c r="H37" s="374">
        <v>0.5</v>
      </c>
      <c r="I37" s="375">
        <v>0.7</v>
      </c>
      <c r="J37" s="375">
        <v>0.35</v>
      </c>
    </row>
    <row r="38" spans="1:10" ht="14.4">
      <c r="A38" s="371" t="s">
        <v>58</v>
      </c>
      <c r="B38" s="372" t="s">
        <v>402</v>
      </c>
      <c r="C38" s="371" t="s">
        <v>250</v>
      </c>
      <c r="D38" s="371" t="s">
        <v>403</v>
      </c>
      <c r="E38" s="566" t="s">
        <v>59</v>
      </c>
      <c r="F38" s="566"/>
      <c r="G38" s="373" t="s">
        <v>391</v>
      </c>
      <c r="H38" s="374">
        <v>0.38</v>
      </c>
      <c r="I38" s="375">
        <v>115.02</v>
      </c>
      <c r="J38" s="375">
        <v>43.7</v>
      </c>
    </row>
    <row r="39" spans="1:10" ht="14.4">
      <c r="A39" s="371" t="s">
        <v>58</v>
      </c>
      <c r="B39" s="372" t="s">
        <v>400</v>
      </c>
      <c r="C39" s="371" t="s">
        <v>250</v>
      </c>
      <c r="D39" s="371" t="s">
        <v>401</v>
      </c>
      <c r="E39" s="566" t="s">
        <v>59</v>
      </c>
      <c r="F39" s="566"/>
      <c r="G39" s="373" t="s">
        <v>309</v>
      </c>
      <c r="H39" s="374">
        <v>0.82</v>
      </c>
      <c r="I39" s="375">
        <v>15.5</v>
      </c>
      <c r="J39" s="375">
        <v>12.71</v>
      </c>
    </row>
    <row r="40" spans="1:10" ht="14.4">
      <c r="A40" s="371" t="s">
        <v>58</v>
      </c>
      <c r="B40" s="372" t="s">
        <v>389</v>
      </c>
      <c r="C40" s="371" t="s">
        <v>250</v>
      </c>
      <c r="D40" s="371" t="s">
        <v>390</v>
      </c>
      <c r="E40" s="566" t="s">
        <v>59</v>
      </c>
      <c r="F40" s="566"/>
      <c r="G40" s="373" t="s">
        <v>391</v>
      </c>
      <c r="H40" s="374">
        <v>0.17</v>
      </c>
      <c r="I40" s="375">
        <v>215</v>
      </c>
      <c r="J40" s="375">
        <v>36.549999999999997</v>
      </c>
    </row>
    <row r="41" spans="1:10" ht="14.4">
      <c r="A41" s="371" t="s">
        <v>58</v>
      </c>
      <c r="B41" s="372" t="s">
        <v>398</v>
      </c>
      <c r="C41" s="371" t="s">
        <v>250</v>
      </c>
      <c r="D41" s="371" t="s">
        <v>399</v>
      </c>
      <c r="E41" s="566" t="s">
        <v>59</v>
      </c>
      <c r="F41" s="566"/>
      <c r="G41" s="373" t="s">
        <v>386</v>
      </c>
      <c r="H41" s="374">
        <v>4.2000000000000003E-2</v>
      </c>
      <c r="I41" s="375">
        <v>17.73</v>
      </c>
      <c r="J41" s="375">
        <v>0.74</v>
      </c>
    </row>
    <row r="42" spans="1:10" ht="14.4">
      <c r="A42" s="371" t="s">
        <v>58</v>
      </c>
      <c r="B42" s="372" t="s">
        <v>412</v>
      </c>
      <c r="C42" s="371" t="s">
        <v>250</v>
      </c>
      <c r="D42" s="371" t="s">
        <v>413</v>
      </c>
      <c r="E42" s="566" t="s">
        <v>59</v>
      </c>
      <c r="F42" s="566"/>
      <c r="G42" s="373" t="s">
        <v>309</v>
      </c>
      <c r="H42" s="374">
        <v>0.02</v>
      </c>
      <c r="I42" s="375">
        <v>35.200000000000003</v>
      </c>
      <c r="J42" s="375">
        <v>0.7</v>
      </c>
    </row>
    <row r="43" spans="1:10" ht="14.4">
      <c r="A43" s="371" t="s">
        <v>58</v>
      </c>
      <c r="B43" s="372" t="s">
        <v>414</v>
      </c>
      <c r="C43" s="371" t="s">
        <v>250</v>
      </c>
      <c r="D43" s="371" t="s">
        <v>415</v>
      </c>
      <c r="E43" s="566" t="s">
        <v>59</v>
      </c>
      <c r="F43" s="566"/>
      <c r="G43" s="373" t="s">
        <v>391</v>
      </c>
      <c r="H43" s="374">
        <v>0.05</v>
      </c>
      <c r="I43" s="375">
        <v>336</v>
      </c>
      <c r="J43" s="375">
        <v>16.8</v>
      </c>
    </row>
    <row r="44" spans="1:10" ht="14.4">
      <c r="A44" s="371" t="s">
        <v>58</v>
      </c>
      <c r="B44" s="372" t="s">
        <v>394</v>
      </c>
      <c r="C44" s="371" t="s">
        <v>250</v>
      </c>
      <c r="D44" s="371" t="s">
        <v>395</v>
      </c>
      <c r="E44" s="566" t="s">
        <v>59</v>
      </c>
      <c r="F44" s="566"/>
      <c r="G44" s="373" t="s">
        <v>386</v>
      </c>
      <c r="H44" s="374">
        <v>0.5</v>
      </c>
      <c r="I44" s="375">
        <v>18.68</v>
      </c>
      <c r="J44" s="375">
        <v>9.34</v>
      </c>
    </row>
    <row r="45" spans="1:10" ht="14.4">
      <c r="A45" s="371" t="s">
        <v>58</v>
      </c>
      <c r="B45" s="372" t="s">
        <v>404</v>
      </c>
      <c r="C45" s="371" t="s">
        <v>250</v>
      </c>
      <c r="D45" s="371" t="s">
        <v>405</v>
      </c>
      <c r="E45" s="566" t="s">
        <v>59</v>
      </c>
      <c r="F45" s="566"/>
      <c r="G45" s="373" t="s">
        <v>309</v>
      </c>
      <c r="H45" s="374">
        <v>0.04</v>
      </c>
      <c r="I45" s="375">
        <v>1.48</v>
      </c>
      <c r="J45" s="375">
        <v>0.05</v>
      </c>
    </row>
    <row r="46" spans="1:10" ht="14.4">
      <c r="A46" s="371" t="s">
        <v>58</v>
      </c>
      <c r="B46" s="372" t="s">
        <v>408</v>
      </c>
      <c r="C46" s="371" t="s">
        <v>250</v>
      </c>
      <c r="D46" s="371" t="s">
        <v>409</v>
      </c>
      <c r="E46" s="566" t="s">
        <v>59</v>
      </c>
      <c r="F46" s="566"/>
      <c r="G46" s="373" t="s">
        <v>391</v>
      </c>
      <c r="H46" s="374">
        <v>0.14000000000000001</v>
      </c>
      <c r="I46" s="375">
        <v>240</v>
      </c>
      <c r="J46" s="375">
        <v>33.6</v>
      </c>
    </row>
    <row r="47" spans="1:10" ht="14.4" customHeight="1">
      <c r="A47" s="376"/>
      <c r="B47" s="376"/>
      <c r="C47" s="376"/>
      <c r="D47" s="376"/>
      <c r="E47" s="376" t="s">
        <v>60</v>
      </c>
      <c r="F47" s="377">
        <v>271.12</v>
      </c>
      <c r="G47" s="376" t="s">
        <v>61</v>
      </c>
      <c r="H47" s="377">
        <v>0</v>
      </c>
      <c r="I47" s="376" t="s">
        <v>62</v>
      </c>
      <c r="J47" s="377">
        <v>271.12</v>
      </c>
    </row>
    <row r="48" spans="1:10" ht="14.4" customHeight="1">
      <c r="A48" s="376"/>
      <c r="B48" s="376"/>
      <c r="C48" s="376"/>
      <c r="D48" s="376"/>
      <c r="E48" s="376" t="s">
        <v>63</v>
      </c>
      <c r="F48" s="377">
        <v>133.22999999999999</v>
      </c>
      <c r="G48" s="376"/>
      <c r="H48" s="562" t="s">
        <v>64</v>
      </c>
      <c r="I48" s="562"/>
      <c r="J48" s="377">
        <v>703.1</v>
      </c>
    </row>
    <row r="49" spans="1:10" ht="14.4">
      <c r="A49" s="344"/>
      <c r="B49" s="344"/>
      <c r="C49" s="344"/>
      <c r="D49" s="344"/>
      <c r="E49" s="344"/>
      <c r="F49" s="344"/>
      <c r="G49" s="344"/>
      <c r="H49" s="344"/>
      <c r="I49" s="344"/>
      <c r="J49" s="344"/>
    </row>
    <row r="50" spans="1:10" ht="14.4">
      <c r="A50" s="362" t="s">
        <v>1096</v>
      </c>
      <c r="B50" s="363" t="s">
        <v>27</v>
      </c>
      <c r="C50" s="362" t="s">
        <v>40</v>
      </c>
      <c r="D50" s="362" t="s">
        <v>41</v>
      </c>
      <c r="E50" s="568" t="s">
        <v>55</v>
      </c>
      <c r="F50" s="568"/>
      <c r="G50" s="364" t="s">
        <v>28</v>
      </c>
      <c r="H50" s="363" t="s">
        <v>42</v>
      </c>
      <c r="I50" s="363" t="s">
        <v>43</v>
      </c>
      <c r="J50" s="363" t="s">
        <v>45</v>
      </c>
    </row>
    <row r="51" spans="1:10" ht="39.6">
      <c r="A51" s="344" t="s">
        <v>56</v>
      </c>
      <c r="B51" s="346" t="s">
        <v>72</v>
      </c>
      <c r="C51" s="344" t="s">
        <v>49</v>
      </c>
      <c r="D51" s="344" t="s">
        <v>191</v>
      </c>
      <c r="E51" s="563" t="s">
        <v>937</v>
      </c>
      <c r="F51" s="563"/>
      <c r="G51" s="345" t="s">
        <v>6</v>
      </c>
      <c r="H51" s="365">
        <v>1</v>
      </c>
      <c r="I51" s="347">
        <v>0.67</v>
      </c>
      <c r="J51" s="347">
        <v>0.67</v>
      </c>
    </row>
    <row r="52" spans="1:10" ht="26.4" customHeight="1">
      <c r="A52" s="366" t="s">
        <v>57</v>
      </c>
      <c r="B52" s="367" t="s">
        <v>79</v>
      </c>
      <c r="C52" s="366" t="s">
        <v>49</v>
      </c>
      <c r="D52" s="366" t="s">
        <v>80</v>
      </c>
      <c r="E52" s="567" t="s">
        <v>739</v>
      </c>
      <c r="F52" s="567"/>
      <c r="G52" s="368" t="s">
        <v>69</v>
      </c>
      <c r="H52" s="369">
        <v>2.8999999999999998E-3</v>
      </c>
      <c r="I52" s="370">
        <v>75.89</v>
      </c>
      <c r="J52" s="370">
        <v>0.22</v>
      </c>
    </row>
    <row r="53" spans="1:10" ht="26.4" customHeight="1">
      <c r="A53" s="366" t="s">
        <v>57</v>
      </c>
      <c r="B53" s="367" t="s">
        <v>77</v>
      </c>
      <c r="C53" s="366" t="s">
        <v>49</v>
      </c>
      <c r="D53" s="366" t="s">
        <v>78</v>
      </c>
      <c r="E53" s="567" t="s">
        <v>938</v>
      </c>
      <c r="F53" s="567"/>
      <c r="G53" s="368" t="s">
        <v>30</v>
      </c>
      <c r="H53" s="369">
        <v>4.5999999999999999E-3</v>
      </c>
      <c r="I53" s="370">
        <v>24.53</v>
      </c>
      <c r="J53" s="370">
        <v>0.11</v>
      </c>
    </row>
    <row r="54" spans="1:10" ht="26.4" customHeight="1">
      <c r="A54" s="366" t="s">
        <v>57</v>
      </c>
      <c r="B54" s="367" t="s">
        <v>81</v>
      </c>
      <c r="C54" s="366" t="s">
        <v>49</v>
      </c>
      <c r="D54" s="366" t="s">
        <v>82</v>
      </c>
      <c r="E54" s="567" t="s">
        <v>739</v>
      </c>
      <c r="F54" s="567"/>
      <c r="G54" s="368" t="s">
        <v>68</v>
      </c>
      <c r="H54" s="369">
        <v>1.6999999999999999E-3</v>
      </c>
      <c r="I54" s="370">
        <v>202.01</v>
      </c>
      <c r="J54" s="370">
        <v>0.34</v>
      </c>
    </row>
    <row r="55" spans="1:10" ht="14.4" customHeight="1">
      <c r="A55" s="376"/>
      <c r="B55" s="376"/>
      <c r="C55" s="376"/>
      <c r="D55" s="376"/>
      <c r="E55" s="376" t="s">
        <v>60</v>
      </c>
      <c r="F55" s="377">
        <v>0.14000000000000001</v>
      </c>
      <c r="G55" s="376" t="s">
        <v>61</v>
      </c>
      <c r="H55" s="377">
        <v>0</v>
      </c>
      <c r="I55" s="376" t="s">
        <v>62</v>
      </c>
      <c r="J55" s="377">
        <v>0.14000000000000001</v>
      </c>
    </row>
    <row r="56" spans="1:10" ht="14.4" customHeight="1">
      <c r="A56" s="376"/>
      <c r="B56" s="376"/>
      <c r="C56" s="376"/>
      <c r="D56" s="376"/>
      <c r="E56" s="376" t="s">
        <v>63</v>
      </c>
      <c r="F56" s="377">
        <v>0.15</v>
      </c>
      <c r="G56" s="376"/>
      <c r="H56" s="562" t="s">
        <v>64</v>
      </c>
      <c r="I56" s="562"/>
      <c r="J56" s="377">
        <v>0.82</v>
      </c>
    </row>
    <row r="57" spans="1:10" ht="14.4">
      <c r="A57" s="344"/>
      <c r="B57" s="344"/>
      <c r="C57" s="344"/>
      <c r="D57" s="344"/>
      <c r="E57" s="344"/>
      <c r="F57" s="344"/>
      <c r="G57" s="344"/>
      <c r="H57" s="344"/>
      <c r="I57" s="344"/>
      <c r="J57" s="344"/>
    </row>
    <row r="58" spans="1:10" ht="14.4">
      <c r="A58" s="362" t="s">
        <v>1097</v>
      </c>
      <c r="B58" s="363" t="s">
        <v>27</v>
      </c>
      <c r="C58" s="362" t="s">
        <v>40</v>
      </c>
      <c r="D58" s="362" t="s">
        <v>41</v>
      </c>
      <c r="E58" s="568" t="s">
        <v>55</v>
      </c>
      <c r="F58" s="568"/>
      <c r="G58" s="364" t="s">
        <v>28</v>
      </c>
      <c r="H58" s="363" t="s">
        <v>42</v>
      </c>
      <c r="I58" s="363" t="s">
        <v>43</v>
      </c>
      <c r="J58" s="363" t="s">
        <v>45</v>
      </c>
    </row>
    <row r="59" spans="1:10" ht="39.6">
      <c r="A59" s="344" t="s">
        <v>56</v>
      </c>
      <c r="B59" s="346" t="s">
        <v>207</v>
      </c>
      <c r="C59" s="344" t="s">
        <v>54</v>
      </c>
      <c r="D59" s="344" t="s">
        <v>162</v>
      </c>
      <c r="E59" s="563" t="s">
        <v>67</v>
      </c>
      <c r="F59" s="563"/>
      <c r="G59" s="345" t="s">
        <v>20</v>
      </c>
      <c r="H59" s="365">
        <v>1</v>
      </c>
      <c r="I59" s="347">
        <v>126.6</v>
      </c>
      <c r="J59" s="347">
        <v>126.6</v>
      </c>
    </row>
    <row r="60" spans="1:10" ht="26.4" customHeight="1">
      <c r="A60" s="366" t="s">
        <v>57</v>
      </c>
      <c r="B60" s="367" t="s">
        <v>168</v>
      </c>
      <c r="C60" s="366" t="s">
        <v>49</v>
      </c>
      <c r="D60" s="366" t="s">
        <v>169</v>
      </c>
      <c r="E60" s="567" t="s">
        <v>939</v>
      </c>
      <c r="F60" s="567"/>
      <c r="G60" s="368" t="s">
        <v>170</v>
      </c>
      <c r="H60" s="369">
        <v>20</v>
      </c>
      <c r="I60" s="370">
        <v>2.58</v>
      </c>
      <c r="J60" s="370">
        <v>51.6</v>
      </c>
    </row>
    <row r="61" spans="1:10" ht="26.4">
      <c r="A61" s="371" t="s">
        <v>58</v>
      </c>
      <c r="B61" s="372" t="s">
        <v>171</v>
      </c>
      <c r="C61" s="371" t="s">
        <v>49</v>
      </c>
      <c r="D61" s="371" t="s">
        <v>172</v>
      </c>
      <c r="E61" s="566" t="s">
        <v>59</v>
      </c>
      <c r="F61" s="566"/>
      <c r="G61" s="373" t="s">
        <v>20</v>
      </c>
      <c r="H61" s="374">
        <v>1.25</v>
      </c>
      <c r="I61" s="375">
        <v>60</v>
      </c>
      <c r="J61" s="375">
        <v>75</v>
      </c>
    </row>
    <row r="62" spans="1:10" ht="14.4" customHeight="1">
      <c r="A62" s="376"/>
      <c r="B62" s="376"/>
      <c r="C62" s="376"/>
      <c r="D62" s="376"/>
      <c r="E62" s="376" t="s">
        <v>60</v>
      </c>
      <c r="F62" s="377">
        <v>4.8</v>
      </c>
      <c r="G62" s="376" t="s">
        <v>61</v>
      </c>
      <c r="H62" s="377">
        <v>0</v>
      </c>
      <c r="I62" s="376" t="s">
        <v>62</v>
      </c>
      <c r="J62" s="377">
        <v>4.8</v>
      </c>
    </row>
    <row r="63" spans="1:10" ht="14.4" customHeight="1">
      <c r="A63" s="376"/>
      <c r="B63" s="376"/>
      <c r="C63" s="376"/>
      <c r="D63" s="376"/>
      <c r="E63" s="376" t="s">
        <v>63</v>
      </c>
      <c r="F63" s="377">
        <v>29.59</v>
      </c>
      <c r="G63" s="376"/>
      <c r="H63" s="562" t="s">
        <v>64</v>
      </c>
      <c r="I63" s="562"/>
      <c r="J63" s="377">
        <v>156.19</v>
      </c>
    </row>
    <row r="64" spans="1:10" ht="14.4">
      <c r="A64" s="344"/>
      <c r="B64" s="344"/>
      <c r="C64" s="344"/>
      <c r="D64" s="344"/>
      <c r="E64" s="344"/>
      <c r="F64" s="344"/>
      <c r="G64" s="344"/>
      <c r="H64" s="344"/>
      <c r="I64" s="344"/>
      <c r="J64" s="344"/>
    </row>
    <row r="65" spans="1:10" ht="14.4">
      <c r="A65" s="362" t="s">
        <v>1098</v>
      </c>
      <c r="B65" s="363" t="s">
        <v>27</v>
      </c>
      <c r="C65" s="362" t="s">
        <v>40</v>
      </c>
      <c r="D65" s="362" t="s">
        <v>41</v>
      </c>
      <c r="E65" s="568" t="s">
        <v>55</v>
      </c>
      <c r="F65" s="568"/>
      <c r="G65" s="364" t="s">
        <v>28</v>
      </c>
      <c r="H65" s="363" t="s">
        <v>42</v>
      </c>
      <c r="I65" s="363" t="s">
        <v>43</v>
      </c>
      <c r="J65" s="363" t="s">
        <v>45</v>
      </c>
    </row>
    <row r="66" spans="1:10" ht="52.8">
      <c r="A66" s="344" t="s">
        <v>56</v>
      </c>
      <c r="B66" s="346" t="s">
        <v>163</v>
      </c>
      <c r="C66" s="344" t="s">
        <v>49</v>
      </c>
      <c r="D66" s="344" t="s">
        <v>193</v>
      </c>
      <c r="E66" s="563" t="s">
        <v>940</v>
      </c>
      <c r="F66" s="563"/>
      <c r="G66" s="345" t="s">
        <v>20</v>
      </c>
      <c r="H66" s="365">
        <v>1</v>
      </c>
      <c r="I66" s="347">
        <v>6.63</v>
      </c>
      <c r="J66" s="347">
        <v>6.63</v>
      </c>
    </row>
    <row r="67" spans="1:10" ht="26.4" customHeight="1">
      <c r="A67" s="366" t="s">
        <v>57</v>
      </c>
      <c r="B67" s="367" t="s">
        <v>65</v>
      </c>
      <c r="C67" s="366" t="s">
        <v>49</v>
      </c>
      <c r="D67" s="366" t="s">
        <v>31</v>
      </c>
      <c r="E67" s="567" t="s">
        <v>938</v>
      </c>
      <c r="F67" s="567"/>
      <c r="G67" s="368" t="s">
        <v>30</v>
      </c>
      <c r="H67" s="369">
        <v>1.5425899999999999E-2</v>
      </c>
      <c r="I67" s="370">
        <v>23.48</v>
      </c>
      <c r="J67" s="370">
        <v>0.36</v>
      </c>
    </row>
    <row r="68" spans="1:10" ht="39.6">
      <c r="A68" s="366" t="s">
        <v>57</v>
      </c>
      <c r="B68" s="367" t="s">
        <v>175</v>
      </c>
      <c r="C68" s="366" t="s">
        <v>49</v>
      </c>
      <c r="D68" s="366" t="s">
        <v>176</v>
      </c>
      <c r="E68" s="567" t="s">
        <v>739</v>
      </c>
      <c r="F68" s="567"/>
      <c r="G68" s="368" t="s">
        <v>69</v>
      </c>
      <c r="H68" s="369">
        <v>1.09146E-2</v>
      </c>
      <c r="I68" s="370">
        <v>94.55</v>
      </c>
      <c r="J68" s="370">
        <v>1.03</v>
      </c>
    </row>
    <row r="69" spans="1:10" ht="39.6" customHeight="1">
      <c r="A69" s="366" t="s">
        <v>57</v>
      </c>
      <c r="B69" s="367" t="s">
        <v>166</v>
      </c>
      <c r="C69" s="366" t="s">
        <v>49</v>
      </c>
      <c r="D69" s="366" t="s">
        <v>167</v>
      </c>
      <c r="E69" s="567" t="s">
        <v>739</v>
      </c>
      <c r="F69" s="567"/>
      <c r="G69" s="368" t="s">
        <v>69</v>
      </c>
      <c r="H69" s="369">
        <v>1.11688E-2</v>
      </c>
      <c r="I69" s="370">
        <v>74.53</v>
      </c>
      <c r="J69" s="370">
        <v>0.83</v>
      </c>
    </row>
    <row r="70" spans="1:10" ht="39.6" customHeight="1">
      <c r="A70" s="366" t="s">
        <v>57</v>
      </c>
      <c r="B70" s="367" t="s">
        <v>177</v>
      </c>
      <c r="C70" s="366" t="s">
        <v>49</v>
      </c>
      <c r="D70" s="366" t="s">
        <v>201</v>
      </c>
      <c r="E70" s="567" t="s">
        <v>739</v>
      </c>
      <c r="F70" s="567"/>
      <c r="G70" s="368" t="s">
        <v>68</v>
      </c>
      <c r="H70" s="369">
        <v>3.1484E-3</v>
      </c>
      <c r="I70" s="370">
        <v>228.08</v>
      </c>
      <c r="J70" s="370">
        <v>0.71</v>
      </c>
    </row>
    <row r="71" spans="1:10" ht="52.8">
      <c r="A71" s="366" t="s">
        <v>57</v>
      </c>
      <c r="B71" s="367" t="s">
        <v>164</v>
      </c>
      <c r="C71" s="366" t="s">
        <v>49</v>
      </c>
      <c r="D71" s="366" t="s">
        <v>165</v>
      </c>
      <c r="E71" s="567" t="s">
        <v>739</v>
      </c>
      <c r="F71" s="567"/>
      <c r="G71" s="368" t="s">
        <v>68</v>
      </c>
      <c r="H71" s="369">
        <v>4.2570000000000004E-3</v>
      </c>
      <c r="I71" s="370">
        <v>330.47</v>
      </c>
      <c r="J71" s="370">
        <v>1.4</v>
      </c>
    </row>
    <row r="72" spans="1:10" ht="39.6" customHeight="1">
      <c r="A72" s="366" t="s">
        <v>57</v>
      </c>
      <c r="B72" s="367" t="s">
        <v>173</v>
      </c>
      <c r="C72" s="366" t="s">
        <v>49</v>
      </c>
      <c r="D72" s="366" t="s">
        <v>174</v>
      </c>
      <c r="E72" s="567" t="s">
        <v>739</v>
      </c>
      <c r="F72" s="567"/>
      <c r="G72" s="368" t="s">
        <v>68</v>
      </c>
      <c r="H72" s="369">
        <v>4.5111999999999999E-3</v>
      </c>
      <c r="I72" s="370">
        <v>256.47000000000003</v>
      </c>
      <c r="J72" s="370">
        <v>1.1499999999999999</v>
      </c>
    </row>
    <row r="73" spans="1:10" ht="39.6" customHeight="1">
      <c r="A73" s="366" t="s">
        <v>57</v>
      </c>
      <c r="B73" s="367" t="s">
        <v>178</v>
      </c>
      <c r="C73" s="366" t="s">
        <v>49</v>
      </c>
      <c r="D73" s="366" t="s">
        <v>200</v>
      </c>
      <c r="E73" s="567" t="s">
        <v>739</v>
      </c>
      <c r="F73" s="567"/>
      <c r="G73" s="368" t="s">
        <v>69</v>
      </c>
      <c r="H73" s="369">
        <v>1.2277400000000001E-2</v>
      </c>
      <c r="I73" s="370">
        <v>93.99</v>
      </c>
      <c r="J73" s="370">
        <v>1.1499999999999999</v>
      </c>
    </row>
    <row r="74" spans="1:10" ht="14.4" customHeight="1">
      <c r="A74" s="376"/>
      <c r="B74" s="376"/>
      <c r="C74" s="376"/>
      <c r="D74" s="376"/>
      <c r="E74" s="376" t="s">
        <v>60</v>
      </c>
      <c r="F74" s="377">
        <v>1.1299999999999999</v>
      </c>
      <c r="G74" s="376" t="s">
        <v>61</v>
      </c>
      <c r="H74" s="377">
        <v>0</v>
      </c>
      <c r="I74" s="376" t="s">
        <v>62</v>
      </c>
      <c r="J74" s="377">
        <v>1.1299999999999999</v>
      </c>
    </row>
    <row r="75" spans="1:10" ht="14.4" customHeight="1">
      <c r="A75" s="376"/>
      <c r="B75" s="376"/>
      <c r="C75" s="376"/>
      <c r="D75" s="376"/>
      <c r="E75" s="376" t="s">
        <v>63</v>
      </c>
      <c r="F75" s="377">
        <v>1.55</v>
      </c>
      <c r="G75" s="376"/>
      <c r="H75" s="562" t="s">
        <v>64</v>
      </c>
      <c r="I75" s="562"/>
      <c r="J75" s="377">
        <v>8.18</v>
      </c>
    </row>
    <row r="76" spans="1:10" ht="14.4">
      <c r="A76" s="344"/>
      <c r="B76" s="344"/>
      <c r="C76" s="344"/>
      <c r="D76" s="344"/>
      <c r="E76" s="344"/>
      <c r="F76" s="344"/>
      <c r="G76" s="344"/>
      <c r="H76" s="344"/>
      <c r="I76" s="344"/>
      <c r="J76" s="344"/>
    </row>
    <row r="77" spans="1:10" ht="14.4">
      <c r="A77" s="362" t="s">
        <v>1099</v>
      </c>
      <c r="B77" s="363" t="s">
        <v>27</v>
      </c>
      <c r="C77" s="362" t="s">
        <v>40</v>
      </c>
      <c r="D77" s="362" t="s">
        <v>41</v>
      </c>
      <c r="E77" s="568" t="s">
        <v>55</v>
      </c>
      <c r="F77" s="568"/>
      <c r="G77" s="364" t="s">
        <v>28</v>
      </c>
      <c r="H77" s="363" t="s">
        <v>42</v>
      </c>
      <c r="I77" s="363" t="s">
        <v>43</v>
      </c>
      <c r="J77" s="363" t="s">
        <v>45</v>
      </c>
    </row>
    <row r="78" spans="1:10" ht="39.6" customHeight="1">
      <c r="A78" s="344" t="s">
        <v>56</v>
      </c>
      <c r="B78" s="346" t="s">
        <v>208</v>
      </c>
      <c r="C78" s="344" t="s">
        <v>49</v>
      </c>
      <c r="D78" s="344" t="s">
        <v>931</v>
      </c>
      <c r="E78" s="563" t="s">
        <v>941</v>
      </c>
      <c r="F78" s="563"/>
      <c r="G78" s="345" t="s">
        <v>39</v>
      </c>
      <c r="H78" s="365">
        <v>1</v>
      </c>
      <c r="I78" s="347">
        <v>75.3</v>
      </c>
      <c r="J78" s="347">
        <v>75.3</v>
      </c>
    </row>
    <row r="79" spans="1:10" ht="26.4">
      <c r="A79" s="366" t="s">
        <v>57</v>
      </c>
      <c r="B79" s="367" t="s">
        <v>90</v>
      </c>
      <c r="C79" s="366" t="s">
        <v>49</v>
      </c>
      <c r="D79" s="366" t="s">
        <v>91</v>
      </c>
      <c r="E79" s="567" t="s">
        <v>938</v>
      </c>
      <c r="F79" s="567"/>
      <c r="G79" s="368" t="s">
        <v>30</v>
      </c>
      <c r="H79" s="369">
        <v>0.16600000000000001</v>
      </c>
      <c r="I79" s="370">
        <v>24.3</v>
      </c>
      <c r="J79" s="370">
        <v>4.03</v>
      </c>
    </row>
    <row r="80" spans="1:10" ht="26.4" customHeight="1">
      <c r="A80" s="366" t="s">
        <v>57</v>
      </c>
      <c r="B80" s="367" t="s">
        <v>92</v>
      </c>
      <c r="C80" s="366" t="s">
        <v>49</v>
      </c>
      <c r="D80" s="366" t="s">
        <v>93</v>
      </c>
      <c r="E80" s="567" t="s">
        <v>856</v>
      </c>
      <c r="F80" s="567"/>
      <c r="G80" s="368" t="s">
        <v>20</v>
      </c>
      <c r="H80" s="369">
        <v>3.3E-3</v>
      </c>
      <c r="I80" s="370">
        <v>788.4</v>
      </c>
      <c r="J80" s="370">
        <v>2.6</v>
      </c>
    </row>
    <row r="81" spans="1:10" ht="26.4" customHeight="1">
      <c r="A81" s="366" t="s">
        <v>57</v>
      </c>
      <c r="B81" s="367" t="s">
        <v>96</v>
      </c>
      <c r="C81" s="366" t="s">
        <v>49</v>
      </c>
      <c r="D81" s="366" t="s">
        <v>97</v>
      </c>
      <c r="E81" s="567" t="s">
        <v>739</v>
      </c>
      <c r="F81" s="567"/>
      <c r="G81" s="368" t="s">
        <v>69</v>
      </c>
      <c r="H81" s="369">
        <v>0.13830000000000001</v>
      </c>
      <c r="I81" s="370">
        <v>5.38</v>
      </c>
      <c r="J81" s="370">
        <v>0.74</v>
      </c>
    </row>
    <row r="82" spans="1:10" ht="26.4" customHeight="1">
      <c r="A82" s="366" t="s">
        <v>57</v>
      </c>
      <c r="B82" s="367" t="s">
        <v>65</v>
      </c>
      <c r="C82" s="366" t="s">
        <v>49</v>
      </c>
      <c r="D82" s="366" t="s">
        <v>31</v>
      </c>
      <c r="E82" s="567" t="s">
        <v>938</v>
      </c>
      <c r="F82" s="567"/>
      <c r="G82" s="368" t="s">
        <v>30</v>
      </c>
      <c r="H82" s="369">
        <v>0.56640000000000001</v>
      </c>
      <c r="I82" s="370">
        <v>23.48</v>
      </c>
      <c r="J82" s="370">
        <v>13.29</v>
      </c>
    </row>
    <row r="83" spans="1:10" ht="26.4" customHeight="1">
      <c r="A83" s="366" t="s">
        <v>57</v>
      </c>
      <c r="B83" s="367" t="s">
        <v>83</v>
      </c>
      <c r="C83" s="366" t="s">
        <v>49</v>
      </c>
      <c r="D83" s="366" t="s">
        <v>34</v>
      </c>
      <c r="E83" s="567" t="s">
        <v>938</v>
      </c>
      <c r="F83" s="567"/>
      <c r="G83" s="368" t="s">
        <v>30</v>
      </c>
      <c r="H83" s="369">
        <v>0.28320000000000001</v>
      </c>
      <c r="I83" s="370">
        <v>28.51</v>
      </c>
      <c r="J83" s="370">
        <v>8.07</v>
      </c>
    </row>
    <row r="84" spans="1:10" ht="26.4" customHeight="1">
      <c r="A84" s="366" t="s">
        <v>57</v>
      </c>
      <c r="B84" s="367" t="s">
        <v>94</v>
      </c>
      <c r="C84" s="366" t="s">
        <v>49</v>
      </c>
      <c r="D84" s="366" t="s">
        <v>95</v>
      </c>
      <c r="E84" s="567" t="s">
        <v>739</v>
      </c>
      <c r="F84" s="567"/>
      <c r="G84" s="368" t="s">
        <v>68</v>
      </c>
      <c r="H84" s="369">
        <v>2.7699999999999999E-2</v>
      </c>
      <c r="I84" s="370">
        <v>19.98</v>
      </c>
      <c r="J84" s="370">
        <v>0.55000000000000004</v>
      </c>
    </row>
    <row r="85" spans="1:10" ht="39.6">
      <c r="A85" s="371" t="s">
        <v>58</v>
      </c>
      <c r="B85" s="372" t="s">
        <v>98</v>
      </c>
      <c r="C85" s="371" t="s">
        <v>49</v>
      </c>
      <c r="D85" s="371" t="s">
        <v>99</v>
      </c>
      <c r="E85" s="566" t="s">
        <v>59</v>
      </c>
      <c r="F85" s="566"/>
      <c r="G85" s="373" t="s">
        <v>20</v>
      </c>
      <c r="H85" s="374">
        <v>6.7299999999999999E-2</v>
      </c>
      <c r="I85" s="375">
        <v>657.5</v>
      </c>
      <c r="J85" s="375">
        <v>44.24</v>
      </c>
    </row>
    <row r="86" spans="1:10" ht="26.4">
      <c r="A86" s="371" t="s">
        <v>58</v>
      </c>
      <c r="B86" s="372" t="s">
        <v>88</v>
      </c>
      <c r="C86" s="371" t="s">
        <v>49</v>
      </c>
      <c r="D86" s="371" t="s">
        <v>89</v>
      </c>
      <c r="E86" s="566" t="s">
        <v>59</v>
      </c>
      <c r="F86" s="566"/>
      <c r="G86" s="373" t="s">
        <v>20</v>
      </c>
      <c r="H86" s="374">
        <v>1.49E-2</v>
      </c>
      <c r="I86" s="375">
        <v>120</v>
      </c>
      <c r="J86" s="375">
        <v>1.78</v>
      </c>
    </row>
    <row r="87" spans="1:10" ht="14.4" customHeight="1">
      <c r="A87" s="376"/>
      <c r="B87" s="376"/>
      <c r="C87" s="376"/>
      <c r="D87" s="376"/>
      <c r="E87" s="376" t="s">
        <v>60</v>
      </c>
      <c r="F87" s="377">
        <v>15.83</v>
      </c>
      <c r="G87" s="376" t="s">
        <v>61</v>
      </c>
      <c r="H87" s="377">
        <v>0</v>
      </c>
      <c r="I87" s="376" t="s">
        <v>62</v>
      </c>
      <c r="J87" s="377">
        <v>15.83</v>
      </c>
    </row>
    <row r="88" spans="1:10" ht="14.4" customHeight="1">
      <c r="A88" s="376"/>
      <c r="B88" s="376"/>
      <c r="C88" s="376"/>
      <c r="D88" s="376"/>
      <c r="E88" s="376" t="s">
        <v>63</v>
      </c>
      <c r="F88" s="377">
        <v>17.600000000000001</v>
      </c>
      <c r="G88" s="376"/>
      <c r="H88" s="562" t="s">
        <v>64</v>
      </c>
      <c r="I88" s="562"/>
      <c r="J88" s="377">
        <v>92.9</v>
      </c>
    </row>
    <row r="89" spans="1:10" ht="14.4">
      <c r="A89" s="344"/>
      <c r="B89" s="344"/>
      <c r="C89" s="344"/>
      <c r="D89" s="344"/>
      <c r="E89" s="344"/>
      <c r="F89" s="344"/>
      <c r="G89" s="344"/>
      <c r="H89" s="344"/>
      <c r="I89" s="344"/>
      <c r="J89" s="344"/>
    </row>
    <row r="90" spans="1:10" ht="14.4">
      <c r="A90" s="362" t="s">
        <v>1102</v>
      </c>
      <c r="B90" s="363" t="s">
        <v>27</v>
      </c>
      <c r="C90" s="362" t="s">
        <v>40</v>
      </c>
      <c r="D90" s="362" t="s">
        <v>41</v>
      </c>
      <c r="E90" s="568" t="s">
        <v>55</v>
      </c>
      <c r="F90" s="568"/>
      <c r="G90" s="364" t="s">
        <v>28</v>
      </c>
      <c r="H90" s="363" t="s">
        <v>42</v>
      </c>
      <c r="I90" s="363" t="s">
        <v>43</v>
      </c>
      <c r="J90" s="363" t="s">
        <v>45</v>
      </c>
    </row>
    <row r="91" spans="1:10" ht="39.6">
      <c r="A91" s="344" t="s">
        <v>56</v>
      </c>
      <c r="B91" s="346" t="s">
        <v>209</v>
      </c>
      <c r="C91" s="344" t="s">
        <v>251</v>
      </c>
      <c r="D91" s="344" t="s">
        <v>260</v>
      </c>
      <c r="E91" s="563" t="s">
        <v>420</v>
      </c>
      <c r="F91" s="563"/>
      <c r="G91" s="345" t="s">
        <v>6</v>
      </c>
      <c r="H91" s="365">
        <v>1</v>
      </c>
      <c r="I91" s="347">
        <v>61.9</v>
      </c>
      <c r="J91" s="347">
        <v>61.9</v>
      </c>
    </row>
    <row r="92" spans="1:10" ht="14.4">
      <c r="A92" s="362" t="s">
        <v>22</v>
      </c>
      <c r="B92" s="363" t="s">
        <v>27</v>
      </c>
      <c r="C92" s="362" t="s">
        <v>40</v>
      </c>
      <c r="D92" s="362" t="s">
        <v>41</v>
      </c>
      <c r="E92" s="568" t="s">
        <v>55</v>
      </c>
      <c r="F92" s="565"/>
      <c r="G92" s="364" t="s">
        <v>28</v>
      </c>
      <c r="H92" s="363" t="s">
        <v>42</v>
      </c>
      <c r="I92" s="363" t="s">
        <v>43</v>
      </c>
      <c r="J92" s="363" t="s">
        <v>45</v>
      </c>
    </row>
    <row r="93" spans="1:10" ht="39.6">
      <c r="A93" s="371" t="s">
        <v>58</v>
      </c>
      <c r="B93" s="372" t="s">
        <v>421</v>
      </c>
      <c r="C93" s="371" t="s">
        <v>251</v>
      </c>
      <c r="D93" s="371" t="s">
        <v>260</v>
      </c>
      <c r="E93" s="566" t="s">
        <v>422</v>
      </c>
      <c r="F93" s="566"/>
      <c r="G93" s="373" t="s">
        <v>6</v>
      </c>
      <c r="H93" s="374">
        <v>1</v>
      </c>
      <c r="I93" s="375" t="s">
        <v>423</v>
      </c>
      <c r="J93" s="445" t="s">
        <v>423</v>
      </c>
    </row>
    <row r="94" spans="1:10" ht="14.4" customHeight="1">
      <c r="A94" s="564" t="s">
        <v>424</v>
      </c>
      <c r="B94" s="565"/>
      <c r="C94" s="565"/>
      <c r="D94" s="565"/>
      <c r="E94" s="565"/>
      <c r="F94" s="565"/>
      <c r="G94" s="565"/>
      <c r="H94" s="565"/>
      <c r="I94" s="565"/>
      <c r="J94" s="565"/>
    </row>
    <row r="95" spans="1:10" ht="14.4">
      <c r="A95" s="362" t="s">
        <v>22</v>
      </c>
      <c r="B95" s="363" t="s">
        <v>27</v>
      </c>
      <c r="C95" s="362" t="s">
        <v>40</v>
      </c>
      <c r="D95" s="362" t="s">
        <v>41</v>
      </c>
      <c r="E95" s="568" t="s">
        <v>55</v>
      </c>
      <c r="F95" s="565"/>
      <c r="G95" s="364" t="s">
        <v>28</v>
      </c>
      <c r="H95" s="363" t="s">
        <v>42</v>
      </c>
      <c r="I95" s="363" t="s">
        <v>43</v>
      </c>
      <c r="J95" s="363" t="s">
        <v>45</v>
      </c>
    </row>
    <row r="96" spans="1:10" ht="39.6">
      <c r="A96" s="371" t="s">
        <v>58</v>
      </c>
      <c r="B96" s="372" t="s">
        <v>421</v>
      </c>
      <c r="C96" s="371" t="s">
        <v>251</v>
      </c>
      <c r="D96" s="371" t="s">
        <v>260</v>
      </c>
      <c r="E96" s="566" t="s">
        <v>422</v>
      </c>
      <c r="F96" s="566"/>
      <c r="G96" s="373" t="s">
        <v>6</v>
      </c>
      <c r="H96" s="374">
        <v>1</v>
      </c>
      <c r="I96" s="375" t="s">
        <v>423</v>
      </c>
      <c r="J96" s="445" t="s">
        <v>423</v>
      </c>
    </row>
    <row r="97" spans="1:10" ht="14.4" customHeight="1">
      <c r="A97" s="376"/>
      <c r="B97" s="376"/>
      <c r="C97" s="376"/>
      <c r="D97" s="376"/>
      <c r="E97" s="376" t="s">
        <v>60</v>
      </c>
      <c r="F97" s="377">
        <v>0</v>
      </c>
      <c r="G97" s="376" t="s">
        <v>61</v>
      </c>
      <c r="H97" s="377">
        <v>0</v>
      </c>
      <c r="I97" s="376" t="s">
        <v>62</v>
      </c>
      <c r="J97" s="377">
        <v>0</v>
      </c>
    </row>
    <row r="98" spans="1:10" ht="14.4" customHeight="1">
      <c r="A98" s="376"/>
      <c r="B98" s="376"/>
      <c r="C98" s="376"/>
      <c r="D98" s="376"/>
      <c r="E98" s="376" t="s">
        <v>63</v>
      </c>
      <c r="F98" s="377">
        <v>14.47</v>
      </c>
      <c r="G98" s="376"/>
      <c r="H98" s="562" t="s">
        <v>64</v>
      </c>
      <c r="I98" s="562"/>
      <c r="J98" s="377">
        <v>76.37</v>
      </c>
    </row>
    <row r="99" spans="1:10" ht="14.4">
      <c r="A99" s="344"/>
      <c r="B99" s="344"/>
      <c r="C99" s="344"/>
      <c r="D99" s="344"/>
      <c r="E99" s="344"/>
      <c r="F99" s="344"/>
      <c r="G99" s="344"/>
      <c r="H99" s="344"/>
      <c r="I99" s="344"/>
      <c r="J99" s="344"/>
    </row>
    <row r="100" spans="1:10" ht="14.4">
      <c r="A100" s="362" t="s">
        <v>1103</v>
      </c>
      <c r="B100" s="363" t="s">
        <v>27</v>
      </c>
      <c r="C100" s="362" t="s">
        <v>40</v>
      </c>
      <c r="D100" s="362" t="s">
        <v>41</v>
      </c>
      <c r="E100" s="568" t="s">
        <v>55</v>
      </c>
      <c r="F100" s="568"/>
      <c r="G100" s="364" t="s">
        <v>28</v>
      </c>
      <c r="H100" s="363" t="s">
        <v>42</v>
      </c>
      <c r="I100" s="363" t="s">
        <v>43</v>
      </c>
      <c r="J100" s="363" t="s">
        <v>45</v>
      </c>
    </row>
    <row r="101" spans="1:10" ht="39.6">
      <c r="A101" s="344" t="s">
        <v>56</v>
      </c>
      <c r="B101" s="346" t="s">
        <v>210</v>
      </c>
      <c r="C101" s="344" t="s">
        <v>49</v>
      </c>
      <c r="D101" s="344" t="s">
        <v>261</v>
      </c>
      <c r="E101" s="563" t="s">
        <v>942</v>
      </c>
      <c r="F101" s="563"/>
      <c r="G101" s="345" t="s">
        <v>20</v>
      </c>
      <c r="H101" s="365">
        <v>1</v>
      </c>
      <c r="I101" s="347">
        <v>361.08</v>
      </c>
      <c r="J101" s="347">
        <v>361.08</v>
      </c>
    </row>
    <row r="102" spans="1:10" ht="39.6" customHeight="1">
      <c r="A102" s="366" t="s">
        <v>57</v>
      </c>
      <c r="B102" s="367" t="s">
        <v>86</v>
      </c>
      <c r="C102" s="366" t="s">
        <v>49</v>
      </c>
      <c r="D102" s="366" t="s">
        <v>87</v>
      </c>
      <c r="E102" s="567" t="s">
        <v>739</v>
      </c>
      <c r="F102" s="567"/>
      <c r="G102" s="368" t="s">
        <v>69</v>
      </c>
      <c r="H102" s="369">
        <v>0.03</v>
      </c>
      <c r="I102" s="370">
        <v>0.78</v>
      </c>
      <c r="J102" s="370">
        <v>0.02</v>
      </c>
    </row>
    <row r="103" spans="1:10" ht="26.4" customHeight="1">
      <c r="A103" s="366" t="s">
        <v>57</v>
      </c>
      <c r="B103" s="367" t="s">
        <v>83</v>
      </c>
      <c r="C103" s="366" t="s">
        <v>49</v>
      </c>
      <c r="D103" s="366" t="s">
        <v>34</v>
      </c>
      <c r="E103" s="567" t="s">
        <v>938</v>
      </c>
      <c r="F103" s="567"/>
      <c r="G103" s="368" t="s">
        <v>30</v>
      </c>
      <c r="H103" s="369">
        <v>1.579</v>
      </c>
      <c r="I103" s="370">
        <v>28.51</v>
      </c>
      <c r="J103" s="370">
        <v>45.01</v>
      </c>
    </row>
    <row r="104" spans="1:10" ht="26.4" customHeight="1">
      <c r="A104" s="366" t="s">
        <v>57</v>
      </c>
      <c r="B104" s="367" t="s">
        <v>65</v>
      </c>
      <c r="C104" s="366" t="s">
        <v>49</v>
      </c>
      <c r="D104" s="366" t="s">
        <v>31</v>
      </c>
      <c r="E104" s="567" t="s">
        <v>938</v>
      </c>
      <c r="F104" s="567"/>
      <c r="G104" s="368" t="s">
        <v>30</v>
      </c>
      <c r="H104" s="369">
        <v>0.63400000000000001</v>
      </c>
      <c r="I104" s="370">
        <v>23.48</v>
      </c>
      <c r="J104" s="370">
        <v>14.88</v>
      </c>
    </row>
    <row r="105" spans="1:10" ht="39.6" customHeight="1">
      <c r="A105" s="366" t="s">
        <v>57</v>
      </c>
      <c r="B105" s="367" t="s">
        <v>84</v>
      </c>
      <c r="C105" s="366" t="s">
        <v>49</v>
      </c>
      <c r="D105" s="366" t="s">
        <v>85</v>
      </c>
      <c r="E105" s="567" t="s">
        <v>739</v>
      </c>
      <c r="F105" s="567"/>
      <c r="G105" s="368" t="s">
        <v>68</v>
      </c>
      <c r="H105" s="369">
        <v>3.2000000000000001E-2</v>
      </c>
      <c r="I105" s="370">
        <v>10.5</v>
      </c>
      <c r="J105" s="370">
        <v>0.33</v>
      </c>
    </row>
    <row r="106" spans="1:10" ht="26.4">
      <c r="A106" s="371" t="s">
        <v>58</v>
      </c>
      <c r="B106" s="372" t="s">
        <v>425</v>
      </c>
      <c r="C106" s="371" t="s">
        <v>49</v>
      </c>
      <c r="D106" s="371" t="s">
        <v>426</v>
      </c>
      <c r="E106" s="566" t="s">
        <v>59</v>
      </c>
      <c r="F106" s="566"/>
      <c r="G106" s="373" t="s">
        <v>20</v>
      </c>
      <c r="H106" s="374">
        <v>0.59499999999999997</v>
      </c>
      <c r="I106" s="375">
        <v>253.48</v>
      </c>
      <c r="J106" s="375">
        <v>150.82</v>
      </c>
    </row>
    <row r="107" spans="1:10" ht="26.4">
      <c r="A107" s="371" t="s">
        <v>58</v>
      </c>
      <c r="B107" s="372" t="s">
        <v>427</v>
      </c>
      <c r="C107" s="371" t="s">
        <v>49</v>
      </c>
      <c r="D107" s="371" t="s">
        <v>428</v>
      </c>
      <c r="E107" s="566" t="s">
        <v>59</v>
      </c>
      <c r="F107" s="566"/>
      <c r="G107" s="373" t="s">
        <v>20</v>
      </c>
      <c r="H107" s="374">
        <v>0.59499999999999997</v>
      </c>
      <c r="I107" s="375">
        <v>252.15</v>
      </c>
      <c r="J107" s="375">
        <v>150.02000000000001</v>
      </c>
    </row>
    <row r="108" spans="1:10" ht="14.4" customHeight="1">
      <c r="A108" s="376"/>
      <c r="B108" s="376"/>
      <c r="C108" s="376"/>
      <c r="D108" s="376"/>
      <c r="E108" s="376" t="s">
        <v>60</v>
      </c>
      <c r="F108" s="377">
        <v>38.17</v>
      </c>
      <c r="G108" s="376" t="s">
        <v>61</v>
      </c>
      <c r="H108" s="377">
        <v>0</v>
      </c>
      <c r="I108" s="376" t="s">
        <v>62</v>
      </c>
      <c r="J108" s="377">
        <v>38.17</v>
      </c>
    </row>
    <row r="109" spans="1:10" ht="14.4" customHeight="1">
      <c r="A109" s="376"/>
      <c r="B109" s="376"/>
      <c r="C109" s="376"/>
      <c r="D109" s="376"/>
      <c r="E109" s="376" t="s">
        <v>63</v>
      </c>
      <c r="F109" s="377">
        <v>84.42</v>
      </c>
      <c r="G109" s="376"/>
      <c r="H109" s="562" t="s">
        <v>64</v>
      </c>
      <c r="I109" s="562"/>
      <c r="J109" s="377">
        <v>445.5</v>
      </c>
    </row>
    <row r="110" spans="1:10" ht="14.4">
      <c r="A110" s="344"/>
      <c r="B110" s="344"/>
      <c r="C110" s="344"/>
      <c r="D110" s="344"/>
      <c r="E110" s="344"/>
      <c r="F110" s="344"/>
      <c r="G110" s="344"/>
      <c r="H110" s="344"/>
      <c r="I110" s="344"/>
      <c r="J110" s="344"/>
    </row>
    <row r="111" spans="1:10" ht="14.4">
      <c r="A111" s="362" t="s">
        <v>1104</v>
      </c>
      <c r="B111" s="363" t="s">
        <v>27</v>
      </c>
      <c r="C111" s="362" t="s">
        <v>40</v>
      </c>
      <c r="D111" s="362" t="s">
        <v>41</v>
      </c>
      <c r="E111" s="568" t="s">
        <v>55</v>
      </c>
      <c r="F111" s="568"/>
      <c r="G111" s="364" t="s">
        <v>28</v>
      </c>
      <c r="H111" s="363" t="s">
        <v>42</v>
      </c>
      <c r="I111" s="363" t="s">
        <v>43</v>
      </c>
      <c r="J111" s="363" t="s">
        <v>45</v>
      </c>
    </row>
    <row r="112" spans="1:10" ht="26.4" customHeight="1">
      <c r="A112" s="344" t="s">
        <v>56</v>
      </c>
      <c r="B112" s="346" t="s">
        <v>211</v>
      </c>
      <c r="C112" s="344" t="s">
        <v>251</v>
      </c>
      <c r="D112" s="344" t="s">
        <v>262</v>
      </c>
      <c r="E112" s="563" t="s">
        <v>429</v>
      </c>
      <c r="F112" s="563"/>
      <c r="G112" s="345" t="s">
        <v>6</v>
      </c>
      <c r="H112" s="365">
        <v>1</v>
      </c>
      <c r="I112" s="347">
        <v>55.46</v>
      </c>
      <c r="J112" s="347">
        <v>55.46</v>
      </c>
    </row>
    <row r="113" spans="1:10" ht="14.4">
      <c r="A113" s="362" t="s">
        <v>22</v>
      </c>
      <c r="B113" s="363" t="s">
        <v>27</v>
      </c>
      <c r="C113" s="362" t="s">
        <v>40</v>
      </c>
      <c r="D113" s="362" t="s">
        <v>41</v>
      </c>
      <c r="E113" s="568" t="s">
        <v>55</v>
      </c>
      <c r="F113" s="565"/>
      <c r="G113" s="364" t="s">
        <v>28</v>
      </c>
      <c r="H113" s="363" t="s">
        <v>42</v>
      </c>
      <c r="I113" s="363" t="s">
        <v>43</v>
      </c>
      <c r="J113" s="363" t="s">
        <v>45</v>
      </c>
    </row>
    <row r="114" spans="1:10" ht="39.6">
      <c r="A114" s="371" t="s">
        <v>58</v>
      </c>
      <c r="B114" s="372" t="s">
        <v>441</v>
      </c>
      <c r="C114" s="371" t="s">
        <v>251</v>
      </c>
      <c r="D114" s="371" t="s">
        <v>442</v>
      </c>
      <c r="E114" s="566" t="s">
        <v>440</v>
      </c>
      <c r="F114" s="566"/>
      <c r="G114" s="373" t="s">
        <v>382</v>
      </c>
      <c r="H114" s="374">
        <v>0.1</v>
      </c>
      <c r="I114" s="375" t="s">
        <v>1280</v>
      </c>
      <c r="J114" s="445" t="s">
        <v>1281</v>
      </c>
    </row>
    <row r="115" spans="1:10" ht="14.4" customHeight="1">
      <c r="A115" s="371" t="s">
        <v>58</v>
      </c>
      <c r="B115" s="372" t="s">
        <v>438</v>
      </c>
      <c r="C115" s="371" t="s">
        <v>251</v>
      </c>
      <c r="D115" s="371" t="s">
        <v>439</v>
      </c>
      <c r="E115" s="566" t="s">
        <v>440</v>
      </c>
      <c r="F115" s="566"/>
      <c r="G115" s="373" t="s">
        <v>382</v>
      </c>
      <c r="H115" s="374">
        <v>0.53</v>
      </c>
      <c r="I115" s="375" t="s">
        <v>1280</v>
      </c>
      <c r="J115" s="445" t="s">
        <v>1282</v>
      </c>
    </row>
    <row r="116" spans="1:10" ht="26.4">
      <c r="A116" s="366" t="s">
        <v>56</v>
      </c>
      <c r="B116" s="367" t="s">
        <v>435</v>
      </c>
      <c r="C116" s="366" t="s">
        <v>251</v>
      </c>
      <c r="D116" s="366" t="s">
        <v>436</v>
      </c>
      <c r="E116" s="567" t="s">
        <v>437</v>
      </c>
      <c r="F116" s="567"/>
      <c r="G116" s="368" t="s">
        <v>20</v>
      </c>
      <c r="H116" s="369">
        <v>7.0000000000000007E-2</v>
      </c>
      <c r="I116" s="370" t="s">
        <v>1283</v>
      </c>
      <c r="J116" s="446" t="s">
        <v>1284</v>
      </c>
    </row>
    <row r="117" spans="1:10" ht="26.4">
      <c r="A117" s="366" t="s">
        <v>56</v>
      </c>
      <c r="B117" s="367" t="s">
        <v>449</v>
      </c>
      <c r="C117" s="366" t="s">
        <v>251</v>
      </c>
      <c r="D117" s="366" t="s">
        <v>450</v>
      </c>
      <c r="E117" s="567" t="s">
        <v>432</v>
      </c>
      <c r="F117" s="567"/>
      <c r="G117" s="368" t="s">
        <v>382</v>
      </c>
      <c r="H117" s="369">
        <v>0.53</v>
      </c>
      <c r="I117" s="370" t="s">
        <v>1285</v>
      </c>
      <c r="J117" s="446" t="s">
        <v>1286</v>
      </c>
    </row>
    <row r="118" spans="1:10" ht="14.4" customHeight="1">
      <c r="A118" s="366" t="s">
        <v>56</v>
      </c>
      <c r="B118" s="367" t="s">
        <v>430</v>
      </c>
      <c r="C118" s="366" t="s">
        <v>251</v>
      </c>
      <c r="D118" s="366" t="s">
        <v>431</v>
      </c>
      <c r="E118" s="567" t="s">
        <v>432</v>
      </c>
      <c r="F118" s="567"/>
      <c r="G118" s="368" t="s">
        <v>382</v>
      </c>
      <c r="H118" s="369">
        <v>0.1</v>
      </c>
      <c r="I118" s="370" t="s">
        <v>970</v>
      </c>
      <c r="J118" s="446" t="s">
        <v>943</v>
      </c>
    </row>
    <row r="119" spans="1:10" ht="14.4" customHeight="1">
      <c r="A119" s="366" t="s">
        <v>56</v>
      </c>
      <c r="B119" s="367" t="s">
        <v>433</v>
      </c>
      <c r="C119" s="366" t="s">
        <v>251</v>
      </c>
      <c r="D119" s="366" t="s">
        <v>434</v>
      </c>
      <c r="E119" s="567" t="s">
        <v>432</v>
      </c>
      <c r="F119" s="567"/>
      <c r="G119" s="368" t="s">
        <v>382</v>
      </c>
      <c r="H119" s="369">
        <v>0.1</v>
      </c>
      <c r="I119" s="370" t="s">
        <v>1287</v>
      </c>
      <c r="J119" s="446" t="s">
        <v>943</v>
      </c>
    </row>
    <row r="120" spans="1:10" ht="26.4" customHeight="1">
      <c r="A120" s="371" t="s">
        <v>58</v>
      </c>
      <c r="B120" s="372" t="s">
        <v>443</v>
      </c>
      <c r="C120" s="371" t="s">
        <v>251</v>
      </c>
      <c r="D120" s="371" t="s">
        <v>444</v>
      </c>
      <c r="E120" s="566" t="s">
        <v>440</v>
      </c>
      <c r="F120" s="566"/>
      <c r="G120" s="373" t="s">
        <v>382</v>
      </c>
      <c r="H120" s="374">
        <v>0.1</v>
      </c>
      <c r="I120" s="375" t="s">
        <v>445</v>
      </c>
      <c r="J120" s="445" t="s">
        <v>446</v>
      </c>
    </row>
    <row r="121" spans="1:10" ht="14.4">
      <c r="A121" s="371" t="s">
        <v>58</v>
      </c>
      <c r="B121" s="372" t="s">
        <v>447</v>
      </c>
      <c r="C121" s="371" t="s">
        <v>251</v>
      </c>
      <c r="D121" s="371" t="s">
        <v>448</v>
      </c>
      <c r="E121" s="566" t="s">
        <v>59</v>
      </c>
      <c r="F121" s="566"/>
      <c r="G121" s="373" t="s">
        <v>310</v>
      </c>
      <c r="H121" s="374">
        <v>0.183</v>
      </c>
      <c r="I121" s="375" t="s">
        <v>984</v>
      </c>
      <c r="J121" s="445" t="s">
        <v>1288</v>
      </c>
    </row>
    <row r="122" spans="1:10" ht="14.4" customHeight="1">
      <c r="A122" s="564" t="s">
        <v>424</v>
      </c>
      <c r="B122" s="565"/>
      <c r="C122" s="565"/>
      <c r="D122" s="565"/>
      <c r="E122" s="565"/>
      <c r="F122" s="565"/>
      <c r="G122" s="565"/>
      <c r="H122" s="565"/>
      <c r="I122" s="565"/>
      <c r="J122" s="565"/>
    </row>
    <row r="123" spans="1:10" ht="14.4">
      <c r="A123" s="362" t="s">
        <v>22</v>
      </c>
      <c r="B123" s="363" t="s">
        <v>27</v>
      </c>
      <c r="C123" s="362" t="s">
        <v>40</v>
      </c>
      <c r="D123" s="362" t="s">
        <v>41</v>
      </c>
      <c r="E123" s="568" t="s">
        <v>55</v>
      </c>
      <c r="F123" s="565"/>
      <c r="G123" s="364" t="s">
        <v>28</v>
      </c>
      <c r="H123" s="363" t="s">
        <v>42</v>
      </c>
      <c r="I123" s="363" t="s">
        <v>43</v>
      </c>
      <c r="J123" s="363" t="s">
        <v>45</v>
      </c>
    </row>
    <row r="124" spans="1:10" ht="39.6">
      <c r="A124" s="371" t="s">
        <v>58</v>
      </c>
      <c r="B124" s="372" t="s">
        <v>441</v>
      </c>
      <c r="C124" s="371" t="s">
        <v>251</v>
      </c>
      <c r="D124" s="371" t="s">
        <v>442</v>
      </c>
      <c r="E124" s="566" t="s">
        <v>440</v>
      </c>
      <c r="F124" s="566"/>
      <c r="G124" s="373" t="s">
        <v>382</v>
      </c>
      <c r="H124" s="374">
        <v>0.1</v>
      </c>
      <c r="I124" s="375" t="s">
        <v>1280</v>
      </c>
      <c r="J124" s="445" t="s">
        <v>1281</v>
      </c>
    </row>
    <row r="125" spans="1:10" ht="39.6">
      <c r="A125" s="371" t="s">
        <v>58</v>
      </c>
      <c r="B125" s="372" t="s">
        <v>438</v>
      </c>
      <c r="C125" s="371" t="s">
        <v>251</v>
      </c>
      <c r="D125" s="371" t="s">
        <v>439</v>
      </c>
      <c r="E125" s="566" t="s">
        <v>440</v>
      </c>
      <c r="F125" s="566"/>
      <c r="G125" s="373" t="s">
        <v>382</v>
      </c>
      <c r="H125" s="374">
        <v>0.55520000000000003</v>
      </c>
      <c r="I125" s="375" t="s">
        <v>1280</v>
      </c>
      <c r="J125" s="445" t="s">
        <v>1289</v>
      </c>
    </row>
    <row r="126" spans="1:10" ht="39.6">
      <c r="A126" s="371" t="s">
        <v>58</v>
      </c>
      <c r="B126" s="372" t="s">
        <v>443</v>
      </c>
      <c r="C126" s="371" t="s">
        <v>251</v>
      </c>
      <c r="D126" s="371" t="s">
        <v>444</v>
      </c>
      <c r="E126" s="566" t="s">
        <v>440</v>
      </c>
      <c r="F126" s="566"/>
      <c r="G126" s="373" t="s">
        <v>382</v>
      </c>
      <c r="H126" s="374">
        <v>0.18540000000000001</v>
      </c>
      <c r="I126" s="375" t="s">
        <v>445</v>
      </c>
      <c r="J126" s="445" t="s">
        <v>526</v>
      </c>
    </row>
    <row r="127" spans="1:10" ht="39.6">
      <c r="A127" s="371" t="s">
        <v>58</v>
      </c>
      <c r="B127" s="372" t="s">
        <v>459</v>
      </c>
      <c r="C127" s="371" t="s">
        <v>251</v>
      </c>
      <c r="D127" s="371" t="s">
        <v>460</v>
      </c>
      <c r="E127" s="566" t="s">
        <v>59</v>
      </c>
      <c r="F127" s="566"/>
      <c r="G127" s="373" t="s">
        <v>309</v>
      </c>
      <c r="H127" s="374">
        <v>5.0436000000000003E-4</v>
      </c>
      <c r="I127" s="375" t="s">
        <v>1290</v>
      </c>
      <c r="J127" s="445" t="s">
        <v>456</v>
      </c>
    </row>
    <row r="128" spans="1:10" ht="14.4">
      <c r="A128" s="371" t="s">
        <v>58</v>
      </c>
      <c r="B128" s="372" t="s">
        <v>463</v>
      </c>
      <c r="C128" s="371" t="s">
        <v>251</v>
      </c>
      <c r="D128" s="371" t="s">
        <v>464</v>
      </c>
      <c r="E128" s="566" t="s">
        <v>59</v>
      </c>
      <c r="F128" s="566"/>
      <c r="G128" s="373" t="s">
        <v>309</v>
      </c>
      <c r="H128" s="374">
        <v>3.7827E-3</v>
      </c>
      <c r="I128" s="375" t="s">
        <v>944</v>
      </c>
      <c r="J128" s="445" t="s">
        <v>926</v>
      </c>
    </row>
    <row r="129" spans="1:10" ht="14.4">
      <c r="A129" s="371" t="s">
        <v>58</v>
      </c>
      <c r="B129" s="372" t="s">
        <v>516</v>
      </c>
      <c r="C129" s="371" t="s">
        <v>251</v>
      </c>
      <c r="D129" s="371" t="s">
        <v>517</v>
      </c>
      <c r="E129" s="566" t="s">
        <v>59</v>
      </c>
      <c r="F129" s="566"/>
      <c r="G129" s="373" t="s">
        <v>309</v>
      </c>
      <c r="H129" s="374">
        <v>3.7079999999999997E-5</v>
      </c>
      <c r="I129" s="375" t="s">
        <v>518</v>
      </c>
      <c r="J129" s="445" t="s">
        <v>456</v>
      </c>
    </row>
    <row r="130" spans="1:10" ht="14.4">
      <c r="A130" s="371" t="s">
        <v>58</v>
      </c>
      <c r="B130" s="372" t="s">
        <v>486</v>
      </c>
      <c r="C130" s="371" t="s">
        <v>251</v>
      </c>
      <c r="D130" s="371" t="s">
        <v>487</v>
      </c>
      <c r="E130" s="566" t="s">
        <v>59</v>
      </c>
      <c r="F130" s="566"/>
      <c r="G130" s="373" t="s">
        <v>309</v>
      </c>
      <c r="H130" s="374">
        <v>8.5573079999999996E-2</v>
      </c>
      <c r="I130" s="375" t="s">
        <v>488</v>
      </c>
      <c r="J130" s="445" t="s">
        <v>489</v>
      </c>
    </row>
    <row r="131" spans="1:10" ht="14.4">
      <c r="A131" s="371" t="s">
        <v>58</v>
      </c>
      <c r="B131" s="372" t="s">
        <v>519</v>
      </c>
      <c r="C131" s="371" t="s">
        <v>251</v>
      </c>
      <c r="D131" s="371" t="s">
        <v>520</v>
      </c>
      <c r="E131" s="566" t="s">
        <v>59</v>
      </c>
      <c r="F131" s="566"/>
      <c r="G131" s="373" t="s">
        <v>309</v>
      </c>
      <c r="H131" s="374">
        <v>5.5619999999999999E-5</v>
      </c>
      <c r="I131" s="375" t="s">
        <v>521</v>
      </c>
      <c r="J131" s="445" t="s">
        <v>456</v>
      </c>
    </row>
    <row r="132" spans="1:10" ht="39.6">
      <c r="A132" s="371" t="s">
        <v>58</v>
      </c>
      <c r="B132" s="372" t="s">
        <v>501</v>
      </c>
      <c r="C132" s="371" t="s">
        <v>251</v>
      </c>
      <c r="D132" s="371" t="s">
        <v>502</v>
      </c>
      <c r="E132" s="566" t="s">
        <v>59</v>
      </c>
      <c r="F132" s="566"/>
      <c r="G132" s="373" t="s">
        <v>309</v>
      </c>
      <c r="H132" s="374">
        <v>1.6812000000000001E-4</v>
      </c>
      <c r="I132" s="375" t="s">
        <v>1291</v>
      </c>
      <c r="J132" s="445" t="s">
        <v>456</v>
      </c>
    </row>
    <row r="133" spans="1:10" ht="14.4">
      <c r="A133" s="371" t="s">
        <v>58</v>
      </c>
      <c r="B133" s="372" t="s">
        <v>482</v>
      </c>
      <c r="C133" s="371" t="s">
        <v>251</v>
      </c>
      <c r="D133" s="371" t="s">
        <v>483</v>
      </c>
      <c r="E133" s="566" t="s">
        <v>422</v>
      </c>
      <c r="F133" s="566"/>
      <c r="G133" s="373" t="s">
        <v>309</v>
      </c>
      <c r="H133" s="374">
        <v>8.5573079999999996E-2</v>
      </c>
      <c r="I133" s="375" t="s">
        <v>484</v>
      </c>
      <c r="J133" s="445" t="s">
        <v>485</v>
      </c>
    </row>
    <row r="134" spans="1:10" ht="39.6">
      <c r="A134" s="371" t="s">
        <v>58</v>
      </c>
      <c r="B134" s="372" t="s">
        <v>451</v>
      </c>
      <c r="C134" s="371" t="s">
        <v>251</v>
      </c>
      <c r="D134" s="371" t="s">
        <v>452</v>
      </c>
      <c r="E134" s="566" t="s">
        <v>59</v>
      </c>
      <c r="F134" s="566"/>
      <c r="G134" s="373" t="s">
        <v>311</v>
      </c>
      <c r="H134" s="374">
        <v>6.6248000000000001E-4</v>
      </c>
      <c r="I134" s="375" t="s">
        <v>1292</v>
      </c>
      <c r="J134" s="445" t="s">
        <v>453</v>
      </c>
    </row>
    <row r="135" spans="1:10" ht="39.6">
      <c r="A135" s="371" t="s">
        <v>58</v>
      </c>
      <c r="B135" s="372" t="s">
        <v>511</v>
      </c>
      <c r="C135" s="371" t="s">
        <v>251</v>
      </c>
      <c r="D135" s="371" t="s">
        <v>512</v>
      </c>
      <c r="E135" s="566" t="s">
        <v>59</v>
      </c>
      <c r="F135" s="566"/>
      <c r="G135" s="373" t="s">
        <v>309</v>
      </c>
      <c r="H135" s="374">
        <v>3.7079999999999997E-5</v>
      </c>
      <c r="I135" s="375" t="s">
        <v>1293</v>
      </c>
      <c r="J135" s="445" t="s">
        <v>456</v>
      </c>
    </row>
    <row r="136" spans="1:10" ht="14.4">
      <c r="A136" s="371" t="s">
        <v>58</v>
      </c>
      <c r="B136" s="372" t="s">
        <v>513</v>
      </c>
      <c r="C136" s="371" t="s">
        <v>251</v>
      </c>
      <c r="D136" s="371" t="s">
        <v>514</v>
      </c>
      <c r="E136" s="566" t="s">
        <v>59</v>
      </c>
      <c r="F136" s="566"/>
      <c r="G136" s="373" t="s">
        <v>309</v>
      </c>
      <c r="H136" s="374">
        <v>1.8539999999999999E-5</v>
      </c>
      <c r="I136" s="375" t="s">
        <v>515</v>
      </c>
      <c r="J136" s="445" t="s">
        <v>456</v>
      </c>
    </row>
    <row r="137" spans="1:10" ht="14.4">
      <c r="A137" s="371" t="s">
        <v>58</v>
      </c>
      <c r="B137" s="372" t="s">
        <v>497</v>
      </c>
      <c r="C137" s="371" t="s">
        <v>251</v>
      </c>
      <c r="D137" s="371" t="s">
        <v>498</v>
      </c>
      <c r="E137" s="566" t="s">
        <v>59</v>
      </c>
      <c r="F137" s="566"/>
      <c r="G137" s="373" t="s">
        <v>309</v>
      </c>
      <c r="H137" s="374">
        <v>1.51308E-3</v>
      </c>
      <c r="I137" s="375" t="s">
        <v>499</v>
      </c>
      <c r="J137" s="445" t="s">
        <v>500</v>
      </c>
    </row>
    <row r="138" spans="1:10" ht="14.4">
      <c r="A138" s="371" t="s">
        <v>58</v>
      </c>
      <c r="B138" s="372" t="s">
        <v>465</v>
      </c>
      <c r="C138" s="371" t="s">
        <v>251</v>
      </c>
      <c r="D138" s="371" t="s">
        <v>466</v>
      </c>
      <c r="E138" s="566" t="s">
        <v>59</v>
      </c>
      <c r="F138" s="566"/>
      <c r="G138" s="373" t="s">
        <v>467</v>
      </c>
      <c r="H138" s="374">
        <v>6.6248000000000001E-4</v>
      </c>
      <c r="I138" s="375" t="s">
        <v>897</v>
      </c>
      <c r="J138" s="445" t="s">
        <v>456</v>
      </c>
    </row>
    <row r="139" spans="1:10" ht="14.4">
      <c r="A139" s="371" t="s">
        <v>58</v>
      </c>
      <c r="B139" s="372" t="s">
        <v>473</v>
      </c>
      <c r="C139" s="371" t="s">
        <v>251</v>
      </c>
      <c r="D139" s="371" t="s">
        <v>474</v>
      </c>
      <c r="E139" s="566" t="s">
        <v>422</v>
      </c>
      <c r="F139" s="566"/>
      <c r="G139" s="373" t="s">
        <v>309</v>
      </c>
      <c r="H139" s="374">
        <v>3.7827E-3</v>
      </c>
      <c r="I139" s="375" t="s">
        <v>475</v>
      </c>
      <c r="J139" s="445" t="s">
        <v>453</v>
      </c>
    </row>
    <row r="140" spans="1:10" ht="14.4">
      <c r="A140" s="371" t="s">
        <v>58</v>
      </c>
      <c r="B140" s="372" t="s">
        <v>479</v>
      </c>
      <c r="C140" s="371" t="s">
        <v>251</v>
      </c>
      <c r="D140" s="371" t="s">
        <v>480</v>
      </c>
      <c r="E140" s="566" t="s">
        <v>59</v>
      </c>
      <c r="F140" s="566"/>
      <c r="G140" s="373" t="s">
        <v>309</v>
      </c>
      <c r="H140" s="374">
        <v>1.2608999999999999E-3</v>
      </c>
      <c r="I140" s="375" t="s">
        <v>1294</v>
      </c>
      <c r="J140" s="445" t="s">
        <v>876</v>
      </c>
    </row>
    <row r="141" spans="1:10" ht="14.4">
      <c r="A141" s="371" t="s">
        <v>58</v>
      </c>
      <c r="B141" s="372" t="s">
        <v>493</v>
      </c>
      <c r="C141" s="371" t="s">
        <v>251</v>
      </c>
      <c r="D141" s="371" t="s">
        <v>494</v>
      </c>
      <c r="E141" s="566" t="s">
        <v>59</v>
      </c>
      <c r="F141" s="566"/>
      <c r="G141" s="373" t="s">
        <v>309</v>
      </c>
      <c r="H141" s="374">
        <v>6.0296219999999998E-2</v>
      </c>
      <c r="I141" s="375" t="s">
        <v>495</v>
      </c>
      <c r="J141" s="445" t="s">
        <v>496</v>
      </c>
    </row>
    <row r="142" spans="1:10" ht="14.4">
      <c r="A142" s="371" t="s">
        <v>58</v>
      </c>
      <c r="B142" s="372" t="s">
        <v>505</v>
      </c>
      <c r="C142" s="371" t="s">
        <v>251</v>
      </c>
      <c r="D142" s="371" t="s">
        <v>506</v>
      </c>
      <c r="E142" s="566" t="s">
        <v>59</v>
      </c>
      <c r="F142" s="566"/>
      <c r="G142" s="373" t="s">
        <v>309</v>
      </c>
      <c r="H142" s="374">
        <v>3.7827E-3</v>
      </c>
      <c r="I142" s="375" t="s">
        <v>1295</v>
      </c>
      <c r="J142" s="445" t="s">
        <v>507</v>
      </c>
    </row>
    <row r="143" spans="1:10" ht="14.4">
      <c r="A143" s="371" t="s">
        <v>58</v>
      </c>
      <c r="B143" s="372" t="s">
        <v>468</v>
      </c>
      <c r="C143" s="371" t="s">
        <v>251</v>
      </c>
      <c r="D143" s="371" t="s">
        <v>469</v>
      </c>
      <c r="E143" s="566" t="s">
        <v>422</v>
      </c>
      <c r="F143" s="566"/>
      <c r="G143" s="373" t="s">
        <v>470</v>
      </c>
      <c r="H143" s="374">
        <v>3.3624000000000002E-4</v>
      </c>
      <c r="I143" s="375" t="s">
        <v>471</v>
      </c>
      <c r="J143" s="445" t="s">
        <v>472</v>
      </c>
    </row>
    <row r="144" spans="1:10" ht="39.6">
      <c r="A144" s="371" t="s">
        <v>58</v>
      </c>
      <c r="B144" s="372" t="s">
        <v>503</v>
      </c>
      <c r="C144" s="371" t="s">
        <v>251</v>
      </c>
      <c r="D144" s="371" t="s">
        <v>504</v>
      </c>
      <c r="E144" s="566" t="s">
        <v>59</v>
      </c>
      <c r="F144" s="566"/>
      <c r="G144" s="373" t="s">
        <v>311</v>
      </c>
      <c r="H144" s="374">
        <v>1.93338E-3</v>
      </c>
      <c r="I144" s="375" t="s">
        <v>1296</v>
      </c>
      <c r="J144" s="445" t="s">
        <v>500</v>
      </c>
    </row>
    <row r="145" spans="1:10" ht="14.4">
      <c r="A145" s="371" t="s">
        <v>58</v>
      </c>
      <c r="B145" s="372" t="s">
        <v>527</v>
      </c>
      <c r="C145" s="371" t="s">
        <v>251</v>
      </c>
      <c r="D145" s="371" t="s">
        <v>528</v>
      </c>
      <c r="E145" s="566" t="s">
        <v>59</v>
      </c>
      <c r="F145" s="566"/>
      <c r="G145" s="373" t="s">
        <v>309</v>
      </c>
      <c r="H145" s="374">
        <v>2.2207999999999999E-4</v>
      </c>
      <c r="I145" s="375" t="s">
        <v>529</v>
      </c>
      <c r="J145" s="445" t="s">
        <v>456</v>
      </c>
    </row>
    <row r="146" spans="1:10" ht="14.4">
      <c r="A146" s="371" t="s">
        <v>58</v>
      </c>
      <c r="B146" s="372" t="s">
        <v>546</v>
      </c>
      <c r="C146" s="371" t="s">
        <v>251</v>
      </c>
      <c r="D146" s="371" t="s">
        <v>547</v>
      </c>
      <c r="E146" s="566" t="s">
        <v>59</v>
      </c>
      <c r="F146" s="566"/>
      <c r="G146" s="373" t="s">
        <v>309</v>
      </c>
      <c r="H146" s="374">
        <v>2.7760000000000003E-4</v>
      </c>
      <c r="I146" s="375" t="s">
        <v>1297</v>
      </c>
      <c r="J146" s="445" t="s">
        <v>456</v>
      </c>
    </row>
    <row r="147" spans="1:10" ht="14.4">
      <c r="A147" s="371" t="s">
        <v>58</v>
      </c>
      <c r="B147" s="372" t="s">
        <v>536</v>
      </c>
      <c r="C147" s="371" t="s">
        <v>251</v>
      </c>
      <c r="D147" s="371" t="s">
        <v>537</v>
      </c>
      <c r="E147" s="566" t="s">
        <v>59</v>
      </c>
      <c r="F147" s="566"/>
      <c r="G147" s="373" t="s">
        <v>309</v>
      </c>
      <c r="H147" s="374">
        <v>3.8863999999999999E-4</v>
      </c>
      <c r="I147" s="375" t="s">
        <v>538</v>
      </c>
      <c r="J147" s="445" t="s">
        <v>456</v>
      </c>
    </row>
    <row r="148" spans="1:10" ht="14.4">
      <c r="A148" s="371" t="s">
        <v>58</v>
      </c>
      <c r="B148" s="372" t="s">
        <v>556</v>
      </c>
      <c r="C148" s="371" t="s">
        <v>251</v>
      </c>
      <c r="D148" s="371" t="s">
        <v>557</v>
      </c>
      <c r="E148" s="566" t="s">
        <v>59</v>
      </c>
      <c r="F148" s="566"/>
      <c r="G148" s="373" t="s">
        <v>309</v>
      </c>
      <c r="H148" s="374">
        <v>1.1103999999999999E-4</v>
      </c>
      <c r="I148" s="375" t="s">
        <v>558</v>
      </c>
      <c r="J148" s="445" t="s">
        <v>456</v>
      </c>
    </row>
    <row r="149" spans="1:10" ht="14.4">
      <c r="A149" s="371" t="s">
        <v>58</v>
      </c>
      <c r="B149" s="372" t="s">
        <v>554</v>
      </c>
      <c r="C149" s="371" t="s">
        <v>251</v>
      </c>
      <c r="D149" s="371" t="s">
        <v>555</v>
      </c>
      <c r="E149" s="566" t="s">
        <v>59</v>
      </c>
      <c r="F149" s="566"/>
      <c r="G149" s="373" t="s">
        <v>309</v>
      </c>
      <c r="H149" s="374">
        <v>5.5519999999999997E-5</v>
      </c>
      <c r="I149" s="375" t="s">
        <v>1298</v>
      </c>
      <c r="J149" s="445" t="s">
        <v>507</v>
      </c>
    </row>
    <row r="150" spans="1:10" ht="14.4">
      <c r="A150" s="371" t="s">
        <v>58</v>
      </c>
      <c r="B150" s="372" t="s">
        <v>539</v>
      </c>
      <c r="C150" s="371" t="s">
        <v>251</v>
      </c>
      <c r="D150" s="371" t="s">
        <v>540</v>
      </c>
      <c r="E150" s="566" t="s">
        <v>59</v>
      </c>
      <c r="F150" s="566"/>
      <c r="G150" s="373" t="s">
        <v>541</v>
      </c>
      <c r="H150" s="374">
        <v>3.8863999999999999E-4</v>
      </c>
      <c r="I150" s="375" t="s">
        <v>542</v>
      </c>
      <c r="J150" s="445" t="s">
        <v>456</v>
      </c>
    </row>
    <row r="151" spans="1:10" ht="14.4">
      <c r="A151" s="371" t="s">
        <v>58</v>
      </c>
      <c r="B151" s="372" t="s">
        <v>533</v>
      </c>
      <c r="C151" s="371" t="s">
        <v>251</v>
      </c>
      <c r="D151" s="371" t="s">
        <v>534</v>
      </c>
      <c r="E151" s="566" t="s">
        <v>59</v>
      </c>
      <c r="F151" s="566"/>
      <c r="G151" s="373" t="s">
        <v>309</v>
      </c>
      <c r="H151" s="374">
        <v>1.1103999999999999E-4</v>
      </c>
      <c r="I151" s="375" t="s">
        <v>535</v>
      </c>
      <c r="J151" s="445" t="s">
        <v>456</v>
      </c>
    </row>
    <row r="152" spans="1:10" ht="14.4">
      <c r="A152" s="371" t="s">
        <v>58</v>
      </c>
      <c r="B152" s="372" t="s">
        <v>548</v>
      </c>
      <c r="C152" s="371" t="s">
        <v>251</v>
      </c>
      <c r="D152" s="371" t="s">
        <v>549</v>
      </c>
      <c r="E152" s="566" t="s">
        <v>59</v>
      </c>
      <c r="F152" s="566"/>
      <c r="G152" s="373" t="s">
        <v>309</v>
      </c>
      <c r="H152" s="374">
        <v>2.2207999999999999E-4</v>
      </c>
      <c r="I152" s="375" t="s">
        <v>550</v>
      </c>
      <c r="J152" s="445" t="s">
        <v>456</v>
      </c>
    </row>
    <row r="153" spans="1:10" ht="14.4">
      <c r="A153" s="371" t="s">
        <v>58</v>
      </c>
      <c r="B153" s="372" t="s">
        <v>543</v>
      </c>
      <c r="C153" s="371" t="s">
        <v>251</v>
      </c>
      <c r="D153" s="371" t="s">
        <v>544</v>
      </c>
      <c r="E153" s="566" t="s">
        <v>59</v>
      </c>
      <c r="F153" s="566"/>
      <c r="G153" s="373" t="s">
        <v>309</v>
      </c>
      <c r="H153" s="374">
        <v>1.1103999999999999E-4</v>
      </c>
      <c r="I153" s="375" t="s">
        <v>545</v>
      </c>
      <c r="J153" s="445" t="s">
        <v>456</v>
      </c>
    </row>
    <row r="154" spans="1:10" ht="14.4">
      <c r="A154" s="371" t="s">
        <v>58</v>
      </c>
      <c r="B154" s="372" t="s">
        <v>551</v>
      </c>
      <c r="C154" s="371" t="s">
        <v>251</v>
      </c>
      <c r="D154" s="371" t="s">
        <v>552</v>
      </c>
      <c r="E154" s="566" t="s">
        <v>59</v>
      </c>
      <c r="F154" s="566"/>
      <c r="G154" s="373" t="s">
        <v>309</v>
      </c>
      <c r="H154" s="374">
        <v>5.5519999999999997E-5</v>
      </c>
      <c r="I154" s="375" t="s">
        <v>553</v>
      </c>
      <c r="J154" s="445" t="s">
        <v>456</v>
      </c>
    </row>
    <row r="155" spans="1:10" ht="14.4">
      <c r="A155" s="371" t="s">
        <v>58</v>
      </c>
      <c r="B155" s="372" t="s">
        <v>530</v>
      </c>
      <c r="C155" s="371" t="s">
        <v>251</v>
      </c>
      <c r="D155" s="371" t="s">
        <v>531</v>
      </c>
      <c r="E155" s="566" t="s">
        <v>59</v>
      </c>
      <c r="F155" s="566"/>
      <c r="G155" s="373" t="s">
        <v>309</v>
      </c>
      <c r="H155" s="374">
        <v>5.5519999999999997E-5</v>
      </c>
      <c r="I155" s="375" t="s">
        <v>532</v>
      </c>
      <c r="J155" s="445" t="s">
        <v>456</v>
      </c>
    </row>
    <row r="156" spans="1:10" ht="39.6">
      <c r="A156" s="371" t="s">
        <v>58</v>
      </c>
      <c r="B156" s="372" t="s">
        <v>524</v>
      </c>
      <c r="C156" s="371" t="s">
        <v>251</v>
      </c>
      <c r="D156" s="371" t="s">
        <v>525</v>
      </c>
      <c r="E156" s="566" t="s">
        <v>59</v>
      </c>
      <c r="F156" s="566"/>
      <c r="G156" s="373" t="s">
        <v>20</v>
      </c>
      <c r="H156" s="374">
        <v>7.0000000000000007E-2</v>
      </c>
      <c r="I156" s="375" t="s">
        <v>1299</v>
      </c>
      <c r="J156" s="445" t="s">
        <v>1300</v>
      </c>
    </row>
    <row r="157" spans="1:10" ht="14.4">
      <c r="A157" s="371" t="s">
        <v>58</v>
      </c>
      <c r="B157" s="372" t="s">
        <v>522</v>
      </c>
      <c r="C157" s="371" t="s">
        <v>251</v>
      </c>
      <c r="D157" s="371" t="s">
        <v>523</v>
      </c>
      <c r="E157" s="566" t="s">
        <v>59</v>
      </c>
      <c r="F157" s="566"/>
      <c r="G157" s="373" t="s">
        <v>20</v>
      </c>
      <c r="H157" s="374">
        <v>7.0000000000000007E-2</v>
      </c>
      <c r="I157" s="375" t="s">
        <v>1301</v>
      </c>
      <c r="J157" s="445" t="s">
        <v>1302</v>
      </c>
    </row>
    <row r="158" spans="1:10" ht="14.4">
      <c r="A158" s="371" t="s">
        <v>58</v>
      </c>
      <c r="B158" s="372" t="s">
        <v>454</v>
      </c>
      <c r="C158" s="371" t="s">
        <v>251</v>
      </c>
      <c r="D158" s="371" t="s">
        <v>455</v>
      </c>
      <c r="E158" s="566" t="s">
        <v>59</v>
      </c>
      <c r="F158" s="566"/>
      <c r="G158" s="373" t="s">
        <v>309</v>
      </c>
      <c r="H158" s="374">
        <v>2.0000000000000002E-5</v>
      </c>
      <c r="I158" s="375" t="s">
        <v>1303</v>
      </c>
      <c r="J158" s="445" t="s">
        <v>456</v>
      </c>
    </row>
    <row r="159" spans="1:10" ht="14.4">
      <c r="A159" s="371" t="s">
        <v>58</v>
      </c>
      <c r="B159" s="372" t="s">
        <v>461</v>
      </c>
      <c r="C159" s="371" t="s">
        <v>251</v>
      </c>
      <c r="D159" s="371" t="s">
        <v>462</v>
      </c>
      <c r="E159" s="566" t="s">
        <v>59</v>
      </c>
      <c r="F159" s="566"/>
      <c r="G159" s="373" t="s">
        <v>309</v>
      </c>
      <c r="H159" s="374">
        <v>2.0000000000000002E-5</v>
      </c>
      <c r="I159" s="375" t="s">
        <v>1304</v>
      </c>
      <c r="J159" s="445" t="s">
        <v>456</v>
      </c>
    </row>
    <row r="160" spans="1:10" ht="14.4">
      <c r="A160" s="371" t="s">
        <v>58</v>
      </c>
      <c r="B160" s="372" t="s">
        <v>476</v>
      </c>
      <c r="C160" s="371" t="s">
        <v>251</v>
      </c>
      <c r="D160" s="371" t="s">
        <v>477</v>
      </c>
      <c r="E160" s="566" t="s">
        <v>478</v>
      </c>
      <c r="F160" s="566"/>
      <c r="G160" s="373" t="s">
        <v>309</v>
      </c>
      <c r="H160" s="374">
        <v>1.0000000000000001E-5</v>
      </c>
      <c r="I160" s="375" t="s">
        <v>1305</v>
      </c>
      <c r="J160" s="445" t="s">
        <v>456</v>
      </c>
    </row>
    <row r="161" spans="1:10" ht="14.4">
      <c r="A161" s="371" t="s">
        <v>58</v>
      </c>
      <c r="B161" s="372" t="s">
        <v>508</v>
      </c>
      <c r="C161" s="371" t="s">
        <v>251</v>
      </c>
      <c r="D161" s="371" t="s">
        <v>509</v>
      </c>
      <c r="E161" s="566" t="s">
        <v>59</v>
      </c>
      <c r="F161" s="566"/>
      <c r="G161" s="373" t="s">
        <v>309</v>
      </c>
      <c r="H161" s="374">
        <v>2.0000000000000002E-5</v>
      </c>
      <c r="I161" s="375" t="s">
        <v>510</v>
      </c>
      <c r="J161" s="445" t="s">
        <v>456</v>
      </c>
    </row>
    <row r="162" spans="1:10" ht="14.4">
      <c r="A162" s="371" t="s">
        <v>58</v>
      </c>
      <c r="B162" s="372" t="s">
        <v>490</v>
      </c>
      <c r="C162" s="371" t="s">
        <v>251</v>
      </c>
      <c r="D162" s="371" t="s">
        <v>491</v>
      </c>
      <c r="E162" s="566" t="s">
        <v>478</v>
      </c>
      <c r="F162" s="566"/>
      <c r="G162" s="373" t="s">
        <v>309</v>
      </c>
      <c r="H162" s="374">
        <v>1.0000000000000001E-5</v>
      </c>
      <c r="I162" s="375" t="s">
        <v>492</v>
      </c>
      <c r="J162" s="445" t="s">
        <v>456</v>
      </c>
    </row>
    <row r="163" spans="1:10" ht="14.4">
      <c r="A163" s="371" t="s">
        <v>58</v>
      </c>
      <c r="B163" s="372" t="s">
        <v>457</v>
      </c>
      <c r="C163" s="371" t="s">
        <v>251</v>
      </c>
      <c r="D163" s="371" t="s">
        <v>458</v>
      </c>
      <c r="E163" s="566" t="s">
        <v>59</v>
      </c>
      <c r="F163" s="566"/>
      <c r="G163" s="373" t="s">
        <v>309</v>
      </c>
      <c r="H163" s="374">
        <v>1.0000000000000001E-5</v>
      </c>
      <c r="I163" s="375" t="s">
        <v>1306</v>
      </c>
      <c r="J163" s="445" t="s">
        <v>456</v>
      </c>
    </row>
    <row r="164" spans="1:10" ht="14.4">
      <c r="A164" s="371" t="s">
        <v>58</v>
      </c>
      <c r="B164" s="372" t="s">
        <v>447</v>
      </c>
      <c r="C164" s="371" t="s">
        <v>251</v>
      </c>
      <c r="D164" s="371" t="s">
        <v>448</v>
      </c>
      <c r="E164" s="566" t="s">
        <v>59</v>
      </c>
      <c r="F164" s="566"/>
      <c r="G164" s="373" t="s">
        <v>310</v>
      </c>
      <c r="H164" s="374">
        <v>0.183</v>
      </c>
      <c r="I164" s="375" t="s">
        <v>984</v>
      </c>
      <c r="J164" s="445" t="s">
        <v>1288</v>
      </c>
    </row>
    <row r="165" spans="1:10" ht="14.4" customHeight="1">
      <c r="A165" s="376"/>
      <c r="B165" s="376"/>
      <c r="C165" s="376"/>
      <c r="D165" s="376"/>
      <c r="E165" s="376" t="s">
        <v>60</v>
      </c>
      <c r="F165" s="377">
        <v>16.079999999999998</v>
      </c>
      <c r="G165" s="376" t="s">
        <v>61</v>
      </c>
      <c r="H165" s="377">
        <v>0</v>
      </c>
      <c r="I165" s="376" t="s">
        <v>62</v>
      </c>
      <c r="J165" s="377">
        <v>16.079999999999998</v>
      </c>
    </row>
    <row r="166" spans="1:10" ht="14.4" customHeight="1">
      <c r="A166" s="376"/>
      <c r="B166" s="376"/>
      <c r="C166" s="376"/>
      <c r="D166" s="376"/>
      <c r="E166" s="376" t="s">
        <v>63</v>
      </c>
      <c r="F166" s="377">
        <v>12.96</v>
      </c>
      <c r="G166" s="376"/>
      <c r="H166" s="562" t="s">
        <v>64</v>
      </c>
      <c r="I166" s="562"/>
      <c r="J166" s="377">
        <v>68.42</v>
      </c>
    </row>
    <row r="167" spans="1:10" ht="14.4">
      <c r="A167" s="344"/>
      <c r="B167" s="344"/>
      <c r="C167" s="344"/>
      <c r="D167" s="344"/>
      <c r="E167" s="344"/>
      <c r="F167" s="344"/>
      <c r="G167" s="344"/>
      <c r="H167" s="344"/>
      <c r="I167" s="344"/>
      <c r="J167" s="344"/>
    </row>
    <row r="168" spans="1:10" ht="14.4">
      <c r="A168" s="362" t="s">
        <v>1106</v>
      </c>
      <c r="B168" s="363" t="s">
        <v>27</v>
      </c>
      <c r="C168" s="362" t="s">
        <v>40</v>
      </c>
      <c r="D168" s="362" t="s">
        <v>41</v>
      </c>
      <c r="E168" s="568" t="s">
        <v>55</v>
      </c>
      <c r="F168" s="568"/>
      <c r="G168" s="364" t="s">
        <v>28</v>
      </c>
      <c r="H168" s="363" t="s">
        <v>42</v>
      </c>
      <c r="I168" s="363" t="s">
        <v>43</v>
      </c>
      <c r="J168" s="363" t="s">
        <v>45</v>
      </c>
    </row>
    <row r="169" spans="1:10" ht="26.4">
      <c r="A169" s="344" t="s">
        <v>56</v>
      </c>
      <c r="B169" s="346" t="s">
        <v>212</v>
      </c>
      <c r="C169" s="344" t="s">
        <v>49</v>
      </c>
      <c r="D169" s="344" t="s">
        <v>264</v>
      </c>
      <c r="E169" s="563" t="s">
        <v>945</v>
      </c>
      <c r="F169" s="563"/>
      <c r="G169" s="345" t="s">
        <v>39</v>
      </c>
      <c r="H169" s="365">
        <v>1</v>
      </c>
      <c r="I169" s="347">
        <v>79.38</v>
      </c>
      <c r="J169" s="347">
        <v>79.38</v>
      </c>
    </row>
    <row r="170" spans="1:10" ht="26.4" customHeight="1">
      <c r="A170" s="366" t="s">
        <v>57</v>
      </c>
      <c r="B170" s="367" t="s">
        <v>65</v>
      </c>
      <c r="C170" s="366" t="s">
        <v>49</v>
      </c>
      <c r="D170" s="366" t="s">
        <v>31</v>
      </c>
      <c r="E170" s="567" t="s">
        <v>938</v>
      </c>
      <c r="F170" s="567"/>
      <c r="G170" s="368" t="s">
        <v>30</v>
      </c>
      <c r="H170" s="369">
        <v>0.193</v>
      </c>
      <c r="I170" s="370">
        <v>23.48</v>
      </c>
      <c r="J170" s="370">
        <v>4.53</v>
      </c>
    </row>
    <row r="171" spans="1:10" ht="26.4" customHeight="1">
      <c r="A171" s="366" t="s">
        <v>57</v>
      </c>
      <c r="B171" s="367" t="s">
        <v>73</v>
      </c>
      <c r="C171" s="366" t="s">
        <v>49</v>
      </c>
      <c r="D171" s="366" t="s">
        <v>192</v>
      </c>
      <c r="E171" s="567" t="s">
        <v>946</v>
      </c>
      <c r="F171" s="567"/>
      <c r="G171" s="368" t="s">
        <v>20</v>
      </c>
      <c r="H171" s="369">
        <v>0.16</v>
      </c>
      <c r="I171" s="370">
        <v>8.3800000000000008</v>
      </c>
      <c r="J171" s="370">
        <v>1.34</v>
      </c>
    </row>
    <row r="172" spans="1:10" ht="52.8" customHeight="1">
      <c r="A172" s="366" t="s">
        <v>57</v>
      </c>
      <c r="B172" s="367" t="s">
        <v>83</v>
      </c>
      <c r="C172" s="366" t="s">
        <v>49</v>
      </c>
      <c r="D172" s="366" t="s">
        <v>34</v>
      </c>
      <c r="E172" s="567" t="s">
        <v>938</v>
      </c>
      <c r="F172" s="567"/>
      <c r="G172" s="368" t="s">
        <v>30</v>
      </c>
      <c r="H172" s="369">
        <v>6.4299999999999996E-2</v>
      </c>
      <c r="I172" s="370">
        <v>28.51</v>
      </c>
      <c r="J172" s="370">
        <v>1.83</v>
      </c>
    </row>
    <row r="173" spans="1:10" ht="26.4">
      <c r="A173" s="371" t="s">
        <v>58</v>
      </c>
      <c r="B173" s="372" t="s">
        <v>559</v>
      </c>
      <c r="C173" s="371" t="s">
        <v>49</v>
      </c>
      <c r="D173" s="371" t="s">
        <v>560</v>
      </c>
      <c r="E173" s="566" t="s">
        <v>59</v>
      </c>
      <c r="F173" s="566"/>
      <c r="G173" s="373" t="s">
        <v>6</v>
      </c>
      <c r="H173" s="374">
        <v>2.2999999999999998</v>
      </c>
      <c r="I173" s="375">
        <v>11.77</v>
      </c>
      <c r="J173" s="375">
        <v>27.07</v>
      </c>
    </row>
    <row r="174" spans="1:10" ht="26.4">
      <c r="A174" s="371" t="s">
        <v>58</v>
      </c>
      <c r="B174" s="372" t="s">
        <v>425</v>
      </c>
      <c r="C174" s="371" t="s">
        <v>49</v>
      </c>
      <c r="D174" s="371" t="s">
        <v>426</v>
      </c>
      <c r="E174" s="566" t="s">
        <v>59</v>
      </c>
      <c r="F174" s="566"/>
      <c r="G174" s="373" t="s">
        <v>20</v>
      </c>
      <c r="H174" s="374">
        <v>0.17599999999999999</v>
      </c>
      <c r="I174" s="375">
        <v>253.48</v>
      </c>
      <c r="J174" s="375">
        <v>44.61</v>
      </c>
    </row>
    <row r="175" spans="1:10" ht="14.4" customHeight="1">
      <c r="A175" s="376"/>
      <c r="B175" s="376"/>
      <c r="C175" s="376"/>
      <c r="D175" s="376"/>
      <c r="E175" s="376" t="s">
        <v>60</v>
      </c>
      <c r="F175" s="377">
        <v>4.1900000000000004</v>
      </c>
      <c r="G175" s="376" t="s">
        <v>61</v>
      </c>
      <c r="H175" s="377">
        <v>0</v>
      </c>
      <c r="I175" s="376" t="s">
        <v>62</v>
      </c>
      <c r="J175" s="377">
        <v>4.1900000000000004</v>
      </c>
    </row>
    <row r="176" spans="1:10" ht="14.4" customHeight="1">
      <c r="A176" s="376"/>
      <c r="B176" s="376"/>
      <c r="C176" s="376"/>
      <c r="D176" s="376"/>
      <c r="E176" s="376" t="s">
        <v>63</v>
      </c>
      <c r="F176" s="377">
        <v>18.55</v>
      </c>
      <c r="G176" s="376"/>
      <c r="H176" s="562" t="s">
        <v>64</v>
      </c>
      <c r="I176" s="562"/>
      <c r="J176" s="377">
        <v>97.93</v>
      </c>
    </row>
    <row r="177" spans="1:10" ht="14.4">
      <c r="A177" s="344"/>
      <c r="B177" s="344"/>
      <c r="C177" s="344"/>
      <c r="D177" s="344"/>
      <c r="E177" s="344"/>
      <c r="F177" s="344"/>
      <c r="G177" s="344"/>
      <c r="H177" s="344"/>
      <c r="I177" s="344"/>
      <c r="J177" s="344"/>
    </row>
    <row r="178" spans="1:10" ht="14.4">
      <c r="A178" s="362" t="s">
        <v>1108</v>
      </c>
      <c r="B178" s="363" t="s">
        <v>27</v>
      </c>
      <c r="C178" s="362" t="s">
        <v>40</v>
      </c>
      <c r="D178" s="362" t="s">
        <v>41</v>
      </c>
      <c r="E178" s="568" t="s">
        <v>55</v>
      </c>
      <c r="F178" s="568"/>
      <c r="G178" s="364" t="s">
        <v>28</v>
      </c>
      <c r="H178" s="363" t="s">
        <v>42</v>
      </c>
      <c r="I178" s="363" t="s">
        <v>43</v>
      </c>
      <c r="J178" s="363" t="s">
        <v>45</v>
      </c>
    </row>
    <row r="179" spans="1:10" ht="26.4">
      <c r="A179" s="344" t="s">
        <v>56</v>
      </c>
      <c r="B179" s="346" t="s">
        <v>74</v>
      </c>
      <c r="C179" s="344" t="s">
        <v>49</v>
      </c>
      <c r="D179" s="344" t="s">
        <v>194</v>
      </c>
      <c r="E179" s="563" t="s">
        <v>942</v>
      </c>
      <c r="F179" s="563"/>
      <c r="G179" s="345" t="s">
        <v>20</v>
      </c>
      <c r="H179" s="365">
        <v>1</v>
      </c>
      <c r="I179" s="347">
        <v>203.04</v>
      </c>
      <c r="J179" s="347">
        <v>203.04</v>
      </c>
    </row>
    <row r="180" spans="1:10" ht="39.6" customHeight="1">
      <c r="A180" s="366" t="s">
        <v>57</v>
      </c>
      <c r="B180" s="367" t="s">
        <v>84</v>
      </c>
      <c r="C180" s="366" t="s">
        <v>49</v>
      </c>
      <c r="D180" s="366" t="s">
        <v>85</v>
      </c>
      <c r="E180" s="567" t="s">
        <v>739</v>
      </c>
      <c r="F180" s="567"/>
      <c r="G180" s="368" t="s">
        <v>68</v>
      </c>
      <c r="H180" s="369">
        <v>3.2000000000000001E-2</v>
      </c>
      <c r="I180" s="370">
        <v>10.5</v>
      </c>
      <c r="J180" s="370">
        <v>0.33</v>
      </c>
    </row>
    <row r="181" spans="1:10" ht="26.4" customHeight="1">
      <c r="A181" s="366" t="s">
        <v>57</v>
      </c>
      <c r="B181" s="367" t="s">
        <v>86</v>
      </c>
      <c r="C181" s="366" t="s">
        <v>49</v>
      </c>
      <c r="D181" s="366" t="s">
        <v>87</v>
      </c>
      <c r="E181" s="567" t="s">
        <v>739</v>
      </c>
      <c r="F181" s="567"/>
      <c r="G181" s="368" t="s">
        <v>69</v>
      </c>
      <c r="H181" s="369">
        <v>0.03</v>
      </c>
      <c r="I181" s="370">
        <v>0.78</v>
      </c>
      <c r="J181" s="370">
        <v>0.02</v>
      </c>
    </row>
    <row r="182" spans="1:10" ht="39.6" customHeight="1">
      <c r="A182" s="366" t="s">
        <v>57</v>
      </c>
      <c r="B182" s="367" t="s">
        <v>83</v>
      </c>
      <c r="C182" s="366" t="s">
        <v>49</v>
      </c>
      <c r="D182" s="366" t="s">
        <v>34</v>
      </c>
      <c r="E182" s="567" t="s">
        <v>938</v>
      </c>
      <c r="F182" s="567"/>
      <c r="G182" s="368" t="s">
        <v>30</v>
      </c>
      <c r="H182" s="369">
        <v>1.579</v>
      </c>
      <c r="I182" s="370">
        <v>28.51</v>
      </c>
      <c r="J182" s="370">
        <v>45.01</v>
      </c>
    </row>
    <row r="183" spans="1:10" ht="26.4" customHeight="1">
      <c r="A183" s="366" t="s">
        <v>57</v>
      </c>
      <c r="B183" s="367" t="s">
        <v>65</v>
      </c>
      <c r="C183" s="366" t="s">
        <v>49</v>
      </c>
      <c r="D183" s="366" t="s">
        <v>31</v>
      </c>
      <c r="E183" s="567" t="s">
        <v>938</v>
      </c>
      <c r="F183" s="567"/>
      <c r="G183" s="368" t="s">
        <v>30</v>
      </c>
      <c r="H183" s="369">
        <v>0.63400000000000001</v>
      </c>
      <c r="I183" s="370">
        <v>23.48</v>
      </c>
      <c r="J183" s="370">
        <v>14.88</v>
      </c>
    </row>
    <row r="184" spans="1:10" ht="26.4">
      <c r="A184" s="371" t="s">
        <v>58</v>
      </c>
      <c r="B184" s="372" t="s">
        <v>88</v>
      </c>
      <c r="C184" s="371" t="s">
        <v>49</v>
      </c>
      <c r="D184" s="371" t="s">
        <v>89</v>
      </c>
      <c r="E184" s="566" t="s">
        <v>59</v>
      </c>
      <c r="F184" s="566"/>
      <c r="G184" s="373" t="s">
        <v>20</v>
      </c>
      <c r="H184" s="374">
        <v>1.19</v>
      </c>
      <c r="I184" s="375">
        <v>120</v>
      </c>
      <c r="J184" s="375">
        <v>142.80000000000001</v>
      </c>
    </row>
    <row r="185" spans="1:10" ht="14.4" customHeight="1">
      <c r="A185" s="376"/>
      <c r="B185" s="376"/>
      <c r="C185" s="376"/>
      <c r="D185" s="376"/>
      <c r="E185" s="376" t="s">
        <v>60</v>
      </c>
      <c r="F185" s="377">
        <v>38.17</v>
      </c>
      <c r="G185" s="376" t="s">
        <v>61</v>
      </c>
      <c r="H185" s="377">
        <v>0</v>
      </c>
      <c r="I185" s="376" t="s">
        <v>62</v>
      </c>
      <c r="J185" s="377">
        <v>38.17</v>
      </c>
    </row>
    <row r="186" spans="1:10" ht="14.4" customHeight="1">
      <c r="A186" s="376"/>
      <c r="B186" s="376"/>
      <c r="C186" s="376"/>
      <c r="D186" s="376"/>
      <c r="E186" s="376" t="s">
        <v>63</v>
      </c>
      <c r="F186" s="377">
        <v>47.47</v>
      </c>
      <c r="G186" s="376"/>
      <c r="H186" s="562" t="s">
        <v>64</v>
      </c>
      <c r="I186" s="562"/>
      <c r="J186" s="377">
        <v>250.51</v>
      </c>
    </row>
    <row r="187" spans="1:10" ht="14.4">
      <c r="A187" s="344"/>
      <c r="B187" s="344"/>
      <c r="C187" s="344"/>
      <c r="D187" s="344"/>
      <c r="E187" s="344"/>
      <c r="F187" s="344"/>
      <c r="G187" s="344"/>
      <c r="H187" s="344"/>
      <c r="I187" s="344"/>
      <c r="J187" s="344"/>
    </row>
    <row r="188" spans="1:10" ht="14.4">
      <c r="A188" s="362" t="s">
        <v>1110</v>
      </c>
      <c r="B188" s="363" t="s">
        <v>27</v>
      </c>
      <c r="C188" s="362" t="s">
        <v>40</v>
      </c>
      <c r="D188" s="362" t="s">
        <v>41</v>
      </c>
      <c r="E188" s="568" t="s">
        <v>55</v>
      </c>
      <c r="F188" s="568"/>
      <c r="G188" s="364" t="s">
        <v>28</v>
      </c>
      <c r="H188" s="363" t="s">
        <v>42</v>
      </c>
      <c r="I188" s="363" t="s">
        <v>43</v>
      </c>
      <c r="J188" s="363" t="s">
        <v>45</v>
      </c>
    </row>
    <row r="189" spans="1:10" ht="14.4" customHeight="1">
      <c r="A189" s="344" t="s">
        <v>56</v>
      </c>
      <c r="B189" s="346" t="s">
        <v>181</v>
      </c>
      <c r="C189" s="344" t="s">
        <v>49</v>
      </c>
      <c r="D189" s="344" t="s">
        <v>202</v>
      </c>
      <c r="E189" s="563" t="s">
        <v>946</v>
      </c>
      <c r="F189" s="563"/>
      <c r="G189" s="345" t="s">
        <v>20</v>
      </c>
      <c r="H189" s="365">
        <v>1</v>
      </c>
      <c r="I189" s="347">
        <v>92.88</v>
      </c>
      <c r="J189" s="347">
        <v>92.88</v>
      </c>
    </row>
    <row r="190" spans="1:10" ht="26.4" customHeight="1">
      <c r="A190" s="366" t="s">
        <v>57</v>
      </c>
      <c r="B190" s="367" t="s">
        <v>65</v>
      </c>
      <c r="C190" s="366" t="s">
        <v>49</v>
      </c>
      <c r="D190" s="366" t="s">
        <v>31</v>
      </c>
      <c r="E190" s="567" t="s">
        <v>938</v>
      </c>
      <c r="F190" s="567"/>
      <c r="G190" s="368" t="s">
        <v>30</v>
      </c>
      <c r="H190" s="369">
        <v>3.9557666999999999</v>
      </c>
      <c r="I190" s="370">
        <v>23.48</v>
      </c>
      <c r="J190" s="370">
        <v>92.88</v>
      </c>
    </row>
    <row r="191" spans="1:10" ht="14.4" customHeight="1">
      <c r="A191" s="376"/>
      <c r="B191" s="376"/>
      <c r="C191" s="376"/>
      <c r="D191" s="376"/>
      <c r="E191" s="376" t="s">
        <v>60</v>
      </c>
      <c r="F191" s="377">
        <v>54.31</v>
      </c>
      <c r="G191" s="376" t="s">
        <v>61</v>
      </c>
      <c r="H191" s="377">
        <v>0</v>
      </c>
      <c r="I191" s="376" t="s">
        <v>62</v>
      </c>
      <c r="J191" s="377">
        <v>54.31</v>
      </c>
    </row>
    <row r="192" spans="1:10" ht="14.4" customHeight="1">
      <c r="A192" s="376"/>
      <c r="B192" s="376"/>
      <c r="C192" s="376"/>
      <c r="D192" s="376"/>
      <c r="E192" s="376" t="s">
        <v>63</v>
      </c>
      <c r="F192" s="377">
        <v>21.71</v>
      </c>
      <c r="G192" s="376"/>
      <c r="H192" s="562" t="s">
        <v>64</v>
      </c>
      <c r="I192" s="562"/>
      <c r="J192" s="377">
        <v>114.59</v>
      </c>
    </row>
    <row r="193" spans="1:10" ht="14.4">
      <c r="A193" s="344"/>
      <c r="B193" s="344"/>
      <c r="C193" s="344"/>
      <c r="D193" s="344"/>
      <c r="E193" s="344"/>
      <c r="F193" s="344"/>
      <c r="G193" s="344"/>
      <c r="H193" s="344"/>
      <c r="I193" s="344"/>
      <c r="J193" s="344"/>
    </row>
    <row r="194" spans="1:10" ht="14.4">
      <c r="A194" s="362" t="s">
        <v>1111</v>
      </c>
      <c r="B194" s="363" t="s">
        <v>27</v>
      </c>
      <c r="C194" s="362" t="s">
        <v>40</v>
      </c>
      <c r="D194" s="362" t="s">
        <v>41</v>
      </c>
      <c r="E194" s="568" t="s">
        <v>55</v>
      </c>
      <c r="F194" s="568"/>
      <c r="G194" s="364" t="s">
        <v>28</v>
      </c>
      <c r="H194" s="363" t="s">
        <v>42</v>
      </c>
      <c r="I194" s="363" t="s">
        <v>43</v>
      </c>
      <c r="J194" s="363" t="s">
        <v>45</v>
      </c>
    </row>
    <row r="195" spans="1:10" ht="14.4" customHeight="1">
      <c r="A195" s="344" t="s">
        <v>56</v>
      </c>
      <c r="B195" s="346" t="s">
        <v>213</v>
      </c>
      <c r="C195" s="344" t="s">
        <v>250</v>
      </c>
      <c r="D195" s="344" t="s">
        <v>266</v>
      </c>
      <c r="E195" s="563">
        <v>0</v>
      </c>
      <c r="F195" s="563"/>
      <c r="G195" s="345" t="s">
        <v>20</v>
      </c>
      <c r="H195" s="365">
        <v>1</v>
      </c>
      <c r="I195" s="347">
        <v>1969.23</v>
      </c>
      <c r="J195" s="347">
        <v>1969.23</v>
      </c>
    </row>
    <row r="196" spans="1:10" ht="26.4">
      <c r="A196" s="366" t="s">
        <v>57</v>
      </c>
      <c r="B196" s="367" t="s">
        <v>561</v>
      </c>
      <c r="C196" s="366" t="s">
        <v>250</v>
      </c>
      <c r="D196" s="366" t="s">
        <v>562</v>
      </c>
      <c r="E196" s="567">
        <v>0</v>
      </c>
      <c r="F196" s="567"/>
      <c r="G196" s="368" t="s">
        <v>20</v>
      </c>
      <c r="H196" s="369">
        <v>1</v>
      </c>
      <c r="I196" s="370">
        <v>933.39</v>
      </c>
      <c r="J196" s="370">
        <v>933.39</v>
      </c>
    </row>
    <row r="197" spans="1:10" ht="26.4">
      <c r="A197" s="366" t="s">
        <v>57</v>
      </c>
      <c r="B197" s="367" t="s">
        <v>563</v>
      </c>
      <c r="C197" s="366" t="s">
        <v>250</v>
      </c>
      <c r="D197" s="366" t="s">
        <v>564</v>
      </c>
      <c r="E197" s="567">
        <v>0</v>
      </c>
      <c r="F197" s="567"/>
      <c r="G197" s="368" t="s">
        <v>6</v>
      </c>
      <c r="H197" s="369">
        <v>6</v>
      </c>
      <c r="I197" s="370">
        <v>172.64</v>
      </c>
      <c r="J197" s="370">
        <v>1035.8399999999999</v>
      </c>
    </row>
    <row r="198" spans="1:10" ht="14.4" customHeight="1">
      <c r="A198" s="376"/>
      <c r="B198" s="376"/>
      <c r="C198" s="376"/>
      <c r="D198" s="376"/>
      <c r="E198" s="376" t="s">
        <v>60</v>
      </c>
      <c r="F198" s="377">
        <v>614.1</v>
      </c>
      <c r="G198" s="376" t="s">
        <v>61</v>
      </c>
      <c r="H198" s="377">
        <v>0</v>
      </c>
      <c r="I198" s="376" t="s">
        <v>62</v>
      </c>
      <c r="J198" s="377">
        <v>614.1</v>
      </c>
    </row>
    <row r="199" spans="1:10" ht="14.4" customHeight="1">
      <c r="A199" s="376"/>
      <c r="B199" s="376"/>
      <c r="C199" s="376"/>
      <c r="D199" s="376"/>
      <c r="E199" s="376" t="s">
        <v>63</v>
      </c>
      <c r="F199" s="377">
        <v>460.4</v>
      </c>
      <c r="G199" s="376"/>
      <c r="H199" s="562" t="s">
        <v>64</v>
      </c>
      <c r="I199" s="562"/>
      <c r="J199" s="377">
        <v>2429.63</v>
      </c>
    </row>
    <row r="200" spans="1:10" ht="14.4">
      <c r="A200" s="344"/>
      <c r="B200" s="344"/>
      <c r="C200" s="344"/>
      <c r="D200" s="344"/>
      <c r="E200" s="344"/>
      <c r="F200" s="344"/>
      <c r="G200" s="344"/>
      <c r="H200" s="344"/>
      <c r="I200" s="344"/>
      <c r="J200" s="344"/>
    </row>
    <row r="201" spans="1:10" ht="14.4">
      <c r="A201" s="362" t="s">
        <v>1112</v>
      </c>
      <c r="B201" s="363" t="s">
        <v>27</v>
      </c>
      <c r="C201" s="362" t="s">
        <v>40</v>
      </c>
      <c r="D201" s="362" t="s">
        <v>41</v>
      </c>
      <c r="E201" s="568" t="s">
        <v>55</v>
      </c>
      <c r="F201" s="568"/>
      <c r="G201" s="364" t="s">
        <v>28</v>
      </c>
      <c r="H201" s="363" t="s">
        <v>42</v>
      </c>
      <c r="I201" s="363" t="s">
        <v>43</v>
      </c>
      <c r="J201" s="363" t="s">
        <v>45</v>
      </c>
    </row>
    <row r="202" spans="1:10" ht="14.4" customHeight="1">
      <c r="A202" s="344" t="s">
        <v>56</v>
      </c>
      <c r="B202" s="346" t="s">
        <v>214</v>
      </c>
      <c r="C202" s="344" t="s">
        <v>250</v>
      </c>
      <c r="D202" s="344" t="s">
        <v>267</v>
      </c>
      <c r="E202" s="563">
        <v>0</v>
      </c>
      <c r="F202" s="563"/>
      <c r="G202" s="345" t="s">
        <v>20</v>
      </c>
      <c r="H202" s="365">
        <v>1</v>
      </c>
      <c r="I202" s="347">
        <v>3735.42</v>
      </c>
      <c r="J202" s="347">
        <v>3735.42</v>
      </c>
    </row>
    <row r="203" spans="1:10" ht="26.4">
      <c r="A203" s="366" t="s">
        <v>57</v>
      </c>
      <c r="B203" s="367" t="s">
        <v>565</v>
      </c>
      <c r="C203" s="366" t="s">
        <v>250</v>
      </c>
      <c r="D203" s="366" t="s">
        <v>566</v>
      </c>
      <c r="E203" s="567">
        <v>0</v>
      </c>
      <c r="F203" s="567"/>
      <c r="G203" s="368" t="s">
        <v>20</v>
      </c>
      <c r="H203" s="369">
        <v>1</v>
      </c>
      <c r="I203" s="370">
        <v>963.34</v>
      </c>
      <c r="J203" s="370">
        <v>963.34</v>
      </c>
    </row>
    <row r="204" spans="1:10" ht="26.4">
      <c r="A204" s="366" t="s">
        <v>57</v>
      </c>
      <c r="B204" s="367" t="s">
        <v>567</v>
      </c>
      <c r="C204" s="366" t="s">
        <v>250</v>
      </c>
      <c r="D204" s="366" t="s">
        <v>568</v>
      </c>
      <c r="E204" s="567">
        <v>0</v>
      </c>
      <c r="F204" s="567"/>
      <c r="G204" s="368" t="s">
        <v>6</v>
      </c>
      <c r="H204" s="369">
        <v>12</v>
      </c>
      <c r="I204" s="370">
        <v>135.54</v>
      </c>
      <c r="J204" s="370">
        <v>1626.48</v>
      </c>
    </row>
    <row r="205" spans="1:10" ht="26.4">
      <c r="A205" s="366" t="s">
        <v>57</v>
      </c>
      <c r="B205" s="367" t="s">
        <v>569</v>
      </c>
      <c r="C205" s="366" t="s">
        <v>250</v>
      </c>
      <c r="D205" s="366" t="s">
        <v>570</v>
      </c>
      <c r="E205" s="567">
        <v>0</v>
      </c>
      <c r="F205" s="567"/>
      <c r="G205" s="368" t="s">
        <v>386</v>
      </c>
      <c r="H205" s="369">
        <v>80</v>
      </c>
      <c r="I205" s="370">
        <v>14.32</v>
      </c>
      <c r="J205" s="370">
        <v>1145.5999999999999</v>
      </c>
    </row>
    <row r="206" spans="1:10" ht="14.4" customHeight="1">
      <c r="A206" s="376"/>
      <c r="B206" s="376"/>
      <c r="C206" s="376"/>
      <c r="D206" s="376"/>
      <c r="E206" s="376" t="s">
        <v>60</v>
      </c>
      <c r="F206" s="377">
        <v>960.12</v>
      </c>
      <c r="G206" s="376" t="s">
        <v>61</v>
      </c>
      <c r="H206" s="377">
        <v>0</v>
      </c>
      <c r="I206" s="376" t="s">
        <v>62</v>
      </c>
      <c r="J206" s="377">
        <v>960.12</v>
      </c>
    </row>
    <row r="207" spans="1:10" ht="14.4" customHeight="1">
      <c r="A207" s="376"/>
      <c r="B207" s="376"/>
      <c r="C207" s="376"/>
      <c r="D207" s="376"/>
      <c r="E207" s="376" t="s">
        <v>63</v>
      </c>
      <c r="F207" s="377">
        <v>873.34</v>
      </c>
      <c r="G207" s="376"/>
      <c r="H207" s="562" t="s">
        <v>64</v>
      </c>
      <c r="I207" s="562"/>
      <c r="J207" s="377">
        <v>4608.76</v>
      </c>
    </row>
    <row r="208" spans="1:10" ht="14.4">
      <c r="A208" s="344"/>
      <c r="B208" s="344"/>
      <c r="C208" s="344"/>
      <c r="D208" s="344"/>
      <c r="E208" s="344"/>
      <c r="F208" s="344"/>
      <c r="G208" s="344"/>
      <c r="H208" s="344"/>
      <c r="I208" s="344"/>
      <c r="J208" s="344"/>
    </row>
    <row r="209" spans="1:10" ht="14.4">
      <c r="A209" s="362" t="s">
        <v>1113</v>
      </c>
      <c r="B209" s="363" t="s">
        <v>27</v>
      </c>
      <c r="C209" s="362" t="s">
        <v>40</v>
      </c>
      <c r="D209" s="362" t="s">
        <v>41</v>
      </c>
      <c r="E209" s="568" t="s">
        <v>55</v>
      </c>
      <c r="F209" s="568"/>
      <c r="G209" s="364" t="s">
        <v>28</v>
      </c>
      <c r="H209" s="363" t="s">
        <v>42</v>
      </c>
      <c r="I209" s="363" t="s">
        <v>43</v>
      </c>
      <c r="J209" s="363" t="s">
        <v>45</v>
      </c>
    </row>
    <row r="210" spans="1:10" ht="39.6">
      <c r="A210" s="344" t="s">
        <v>56</v>
      </c>
      <c r="B210" s="346" t="s">
        <v>215</v>
      </c>
      <c r="C210" s="344" t="s">
        <v>49</v>
      </c>
      <c r="D210" s="344" t="s">
        <v>268</v>
      </c>
      <c r="E210" s="563" t="s">
        <v>947</v>
      </c>
      <c r="F210" s="563"/>
      <c r="G210" s="345" t="s">
        <v>6</v>
      </c>
      <c r="H210" s="365">
        <v>1</v>
      </c>
      <c r="I210" s="347">
        <v>158.07</v>
      </c>
      <c r="J210" s="347">
        <v>158.07</v>
      </c>
    </row>
    <row r="211" spans="1:10" ht="26.4">
      <c r="A211" s="366" t="s">
        <v>57</v>
      </c>
      <c r="B211" s="367" t="s">
        <v>83</v>
      </c>
      <c r="C211" s="366" t="s">
        <v>49</v>
      </c>
      <c r="D211" s="366" t="s">
        <v>34</v>
      </c>
      <c r="E211" s="567" t="s">
        <v>938</v>
      </c>
      <c r="F211" s="567"/>
      <c r="G211" s="368" t="s">
        <v>30</v>
      </c>
      <c r="H211" s="369">
        <v>2.3199999999999998</v>
      </c>
      <c r="I211" s="370">
        <v>28.51</v>
      </c>
      <c r="J211" s="370">
        <v>66.14</v>
      </c>
    </row>
    <row r="212" spans="1:10" ht="26.4" customHeight="1">
      <c r="A212" s="366" t="s">
        <v>57</v>
      </c>
      <c r="B212" s="367" t="s">
        <v>65</v>
      </c>
      <c r="C212" s="366" t="s">
        <v>49</v>
      </c>
      <c r="D212" s="366" t="s">
        <v>31</v>
      </c>
      <c r="E212" s="567" t="s">
        <v>938</v>
      </c>
      <c r="F212" s="567"/>
      <c r="G212" s="368" t="s">
        <v>30</v>
      </c>
      <c r="H212" s="369">
        <v>1.1599999999999999</v>
      </c>
      <c r="I212" s="370">
        <v>23.48</v>
      </c>
      <c r="J212" s="370">
        <v>27.23</v>
      </c>
    </row>
    <row r="213" spans="1:10" ht="26.4" customHeight="1">
      <c r="A213" s="366" t="s">
        <v>57</v>
      </c>
      <c r="B213" s="367" t="s">
        <v>571</v>
      </c>
      <c r="C213" s="366" t="s">
        <v>49</v>
      </c>
      <c r="D213" s="366" t="s">
        <v>572</v>
      </c>
      <c r="E213" s="567" t="s">
        <v>856</v>
      </c>
      <c r="F213" s="567"/>
      <c r="G213" s="368" t="s">
        <v>20</v>
      </c>
      <c r="H213" s="369">
        <v>1.83E-2</v>
      </c>
      <c r="I213" s="370">
        <v>964.92</v>
      </c>
      <c r="J213" s="370">
        <v>17.649999999999999</v>
      </c>
    </row>
    <row r="214" spans="1:10" ht="26.4">
      <c r="A214" s="371" t="s">
        <v>58</v>
      </c>
      <c r="B214" s="372" t="s">
        <v>573</v>
      </c>
      <c r="C214" s="371" t="s">
        <v>49</v>
      </c>
      <c r="D214" s="371" t="s">
        <v>574</v>
      </c>
      <c r="E214" s="566" t="s">
        <v>59</v>
      </c>
      <c r="F214" s="566"/>
      <c r="G214" s="373" t="s">
        <v>39</v>
      </c>
      <c r="H214" s="374">
        <v>0.80500000000000005</v>
      </c>
      <c r="I214" s="375">
        <v>4.01</v>
      </c>
      <c r="J214" s="375">
        <v>3.22</v>
      </c>
    </row>
    <row r="215" spans="1:10" ht="26.4">
      <c r="A215" s="371" t="s">
        <v>58</v>
      </c>
      <c r="B215" s="372" t="s">
        <v>578</v>
      </c>
      <c r="C215" s="371" t="s">
        <v>49</v>
      </c>
      <c r="D215" s="371" t="s">
        <v>579</v>
      </c>
      <c r="E215" s="566" t="s">
        <v>59</v>
      </c>
      <c r="F215" s="566"/>
      <c r="G215" s="373" t="s">
        <v>33</v>
      </c>
      <c r="H215" s="374">
        <v>56.62</v>
      </c>
      <c r="I215" s="375">
        <v>0.76</v>
      </c>
      <c r="J215" s="375">
        <v>43.03</v>
      </c>
    </row>
    <row r="216" spans="1:10" ht="14.4">
      <c r="A216" s="371" t="s">
        <v>58</v>
      </c>
      <c r="B216" s="372" t="s">
        <v>575</v>
      </c>
      <c r="C216" s="371" t="s">
        <v>49</v>
      </c>
      <c r="D216" s="371" t="s">
        <v>576</v>
      </c>
      <c r="E216" s="566" t="s">
        <v>59</v>
      </c>
      <c r="F216" s="566"/>
      <c r="G216" s="373" t="s">
        <v>577</v>
      </c>
      <c r="H216" s="374">
        <v>1.9300000000000001E-2</v>
      </c>
      <c r="I216" s="375">
        <v>41.93</v>
      </c>
      <c r="J216" s="375">
        <v>0.8</v>
      </c>
    </row>
    <row r="217" spans="1:10" ht="14.4" customHeight="1">
      <c r="A217" s="376"/>
      <c r="B217" s="376"/>
      <c r="C217" s="376"/>
      <c r="D217" s="376"/>
      <c r="E217" s="376" t="s">
        <v>60</v>
      </c>
      <c r="F217" s="377">
        <v>62.01</v>
      </c>
      <c r="G217" s="376" t="s">
        <v>61</v>
      </c>
      <c r="H217" s="377">
        <v>0</v>
      </c>
      <c r="I217" s="376" t="s">
        <v>62</v>
      </c>
      <c r="J217" s="377">
        <v>62.01</v>
      </c>
    </row>
    <row r="218" spans="1:10" ht="14.4" customHeight="1">
      <c r="A218" s="376"/>
      <c r="B218" s="376"/>
      <c r="C218" s="376"/>
      <c r="D218" s="376"/>
      <c r="E218" s="376" t="s">
        <v>63</v>
      </c>
      <c r="F218" s="377">
        <v>36.950000000000003</v>
      </c>
      <c r="G218" s="376"/>
      <c r="H218" s="562" t="s">
        <v>64</v>
      </c>
      <c r="I218" s="562"/>
      <c r="J218" s="377">
        <v>195.02</v>
      </c>
    </row>
    <row r="219" spans="1:10" ht="14.4">
      <c r="A219" s="344"/>
      <c r="B219" s="344"/>
      <c r="C219" s="344"/>
      <c r="D219" s="344"/>
      <c r="E219" s="344"/>
      <c r="F219" s="344"/>
      <c r="G219" s="344"/>
      <c r="H219" s="344"/>
      <c r="I219" s="344"/>
      <c r="J219" s="344"/>
    </row>
    <row r="220" spans="1:10" ht="14.4">
      <c r="A220" s="362" t="s">
        <v>1114</v>
      </c>
      <c r="B220" s="363" t="s">
        <v>27</v>
      </c>
      <c r="C220" s="362" t="s">
        <v>40</v>
      </c>
      <c r="D220" s="362" t="s">
        <v>41</v>
      </c>
      <c r="E220" s="568" t="s">
        <v>55</v>
      </c>
      <c r="F220" s="568"/>
      <c r="G220" s="364" t="s">
        <v>28</v>
      </c>
      <c r="H220" s="363" t="s">
        <v>42</v>
      </c>
      <c r="I220" s="363" t="s">
        <v>43</v>
      </c>
      <c r="J220" s="363" t="s">
        <v>45</v>
      </c>
    </row>
    <row r="221" spans="1:10" ht="39.6">
      <c r="A221" s="344" t="s">
        <v>56</v>
      </c>
      <c r="B221" s="346" t="s">
        <v>216</v>
      </c>
      <c r="C221" s="344" t="s">
        <v>49</v>
      </c>
      <c r="D221" s="344" t="s">
        <v>932</v>
      </c>
      <c r="E221" s="563" t="s">
        <v>948</v>
      </c>
      <c r="F221" s="563"/>
      <c r="G221" s="345" t="s">
        <v>6</v>
      </c>
      <c r="H221" s="365">
        <v>1</v>
      </c>
      <c r="I221" s="347">
        <v>5.73</v>
      </c>
      <c r="J221" s="347">
        <v>5.73</v>
      </c>
    </row>
    <row r="222" spans="1:10" ht="26.4" customHeight="1">
      <c r="A222" s="366" t="s">
        <v>57</v>
      </c>
      <c r="B222" s="367" t="s">
        <v>580</v>
      </c>
      <c r="C222" s="366" t="s">
        <v>49</v>
      </c>
      <c r="D222" s="366" t="s">
        <v>581</v>
      </c>
      <c r="E222" s="567" t="s">
        <v>856</v>
      </c>
      <c r="F222" s="567"/>
      <c r="G222" s="368" t="s">
        <v>20</v>
      </c>
      <c r="H222" s="369">
        <v>3.7000000000000002E-3</v>
      </c>
      <c r="I222" s="370">
        <v>867.47</v>
      </c>
      <c r="J222" s="370">
        <v>3.2</v>
      </c>
    </row>
    <row r="223" spans="1:10" ht="26.4">
      <c r="A223" s="366" t="s">
        <v>57</v>
      </c>
      <c r="B223" s="367" t="s">
        <v>65</v>
      </c>
      <c r="C223" s="366" t="s">
        <v>49</v>
      </c>
      <c r="D223" s="366" t="s">
        <v>31</v>
      </c>
      <c r="E223" s="567" t="s">
        <v>938</v>
      </c>
      <c r="F223" s="567"/>
      <c r="G223" s="368" t="s">
        <v>30</v>
      </c>
      <c r="H223" s="369">
        <v>2.5499999999999998E-2</v>
      </c>
      <c r="I223" s="370">
        <v>23.48</v>
      </c>
      <c r="J223" s="370">
        <v>0.59</v>
      </c>
    </row>
    <row r="224" spans="1:10" ht="26.4" customHeight="1">
      <c r="A224" s="366" t="s">
        <v>57</v>
      </c>
      <c r="B224" s="367" t="s">
        <v>83</v>
      </c>
      <c r="C224" s="366" t="s">
        <v>49</v>
      </c>
      <c r="D224" s="366" t="s">
        <v>34</v>
      </c>
      <c r="E224" s="567" t="s">
        <v>938</v>
      </c>
      <c r="F224" s="567"/>
      <c r="G224" s="368" t="s">
        <v>30</v>
      </c>
      <c r="H224" s="369">
        <v>6.8099999999999994E-2</v>
      </c>
      <c r="I224" s="370">
        <v>28.51</v>
      </c>
      <c r="J224" s="370">
        <v>1.94</v>
      </c>
    </row>
    <row r="225" spans="1:10" ht="14.4" customHeight="1">
      <c r="A225" s="376"/>
      <c r="B225" s="376"/>
      <c r="C225" s="376"/>
      <c r="D225" s="376"/>
      <c r="E225" s="376" t="s">
        <v>60</v>
      </c>
      <c r="F225" s="377">
        <v>2.17</v>
      </c>
      <c r="G225" s="376" t="s">
        <v>61</v>
      </c>
      <c r="H225" s="377">
        <v>0</v>
      </c>
      <c r="I225" s="376" t="s">
        <v>62</v>
      </c>
      <c r="J225" s="377">
        <v>2.17</v>
      </c>
    </row>
    <row r="226" spans="1:10" ht="14.4" customHeight="1">
      <c r="A226" s="376"/>
      <c r="B226" s="376"/>
      <c r="C226" s="376"/>
      <c r="D226" s="376"/>
      <c r="E226" s="376" t="s">
        <v>63</v>
      </c>
      <c r="F226" s="377">
        <v>1.33</v>
      </c>
      <c r="G226" s="376"/>
      <c r="H226" s="562" t="s">
        <v>64</v>
      </c>
      <c r="I226" s="562"/>
      <c r="J226" s="377">
        <v>7.06</v>
      </c>
    </row>
    <row r="227" spans="1:10" ht="14.4">
      <c r="A227" s="344"/>
      <c r="B227" s="344"/>
      <c r="C227" s="344"/>
      <c r="D227" s="344"/>
      <c r="E227" s="344"/>
      <c r="F227" s="344"/>
      <c r="G227" s="344"/>
      <c r="H227" s="344"/>
      <c r="I227" s="344"/>
      <c r="J227" s="344"/>
    </row>
    <row r="228" spans="1:10" ht="14.4">
      <c r="A228" s="362" t="s">
        <v>1115</v>
      </c>
      <c r="B228" s="363" t="s">
        <v>27</v>
      </c>
      <c r="C228" s="362" t="s">
        <v>40</v>
      </c>
      <c r="D228" s="362" t="s">
        <v>41</v>
      </c>
      <c r="E228" s="568" t="s">
        <v>55</v>
      </c>
      <c r="F228" s="568"/>
      <c r="G228" s="364" t="s">
        <v>28</v>
      </c>
      <c r="H228" s="363" t="s">
        <v>42</v>
      </c>
      <c r="I228" s="363" t="s">
        <v>43</v>
      </c>
      <c r="J228" s="363" t="s">
        <v>45</v>
      </c>
    </row>
    <row r="229" spans="1:10" ht="39.6">
      <c r="A229" s="344" t="s">
        <v>56</v>
      </c>
      <c r="B229" s="346" t="s">
        <v>217</v>
      </c>
      <c r="C229" s="344" t="s">
        <v>49</v>
      </c>
      <c r="D229" s="344" t="s">
        <v>270</v>
      </c>
      <c r="E229" s="563" t="s">
        <v>949</v>
      </c>
      <c r="F229" s="563"/>
      <c r="G229" s="345" t="s">
        <v>6</v>
      </c>
      <c r="H229" s="365">
        <v>1</v>
      </c>
      <c r="I229" s="347">
        <v>48.33</v>
      </c>
      <c r="J229" s="347">
        <v>48.33</v>
      </c>
    </row>
    <row r="230" spans="1:10" ht="39.6">
      <c r="A230" s="366" t="s">
        <v>57</v>
      </c>
      <c r="B230" s="367" t="s">
        <v>571</v>
      </c>
      <c r="C230" s="366" t="s">
        <v>49</v>
      </c>
      <c r="D230" s="366" t="s">
        <v>572</v>
      </c>
      <c r="E230" s="567" t="s">
        <v>856</v>
      </c>
      <c r="F230" s="567"/>
      <c r="G230" s="368" t="s">
        <v>20</v>
      </c>
      <c r="H230" s="369">
        <v>3.04E-2</v>
      </c>
      <c r="I230" s="370">
        <v>964.92</v>
      </c>
      <c r="J230" s="370">
        <v>29.33</v>
      </c>
    </row>
    <row r="231" spans="1:10" ht="26.4" customHeight="1">
      <c r="A231" s="366" t="s">
        <v>57</v>
      </c>
      <c r="B231" s="367" t="s">
        <v>83</v>
      </c>
      <c r="C231" s="366" t="s">
        <v>49</v>
      </c>
      <c r="D231" s="366" t="s">
        <v>34</v>
      </c>
      <c r="E231" s="567" t="s">
        <v>938</v>
      </c>
      <c r="F231" s="567"/>
      <c r="G231" s="368" t="s">
        <v>30</v>
      </c>
      <c r="H231" s="369">
        <v>0.47239999999999999</v>
      </c>
      <c r="I231" s="370">
        <v>28.51</v>
      </c>
      <c r="J231" s="370">
        <v>13.46</v>
      </c>
    </row>
    <row r="232" spans="1:10" ht="26.4" customHeight="1">
      <c r="A232" s="366" t="s">
        <v>57</v>
      </c>
      <c r="B232" s="367" t="s">
        <v>65</v>
      </c>
      <c r="C232" s="366" t="s">
        <v>49</v>
      </c>
      <c r="D232" s="366" t="s">
        <v>31</v>
      </c>
      <c r="E232" s="567" t="s">
        <v>938</v>
      </c>
      <c r="F232" s="567"/>
      <c r="G232" s="368" t="s">
        <v>30</v>
      </c>
      <c r="H232" s="369">
        <v>0.23619999999999999</v>
      </c>
      <c r="I232" s="370">
        <v>23.48</v>
      </c>
      <c r="J232" s="370">
        <v>5.54</v>
      </c>
    </row>
    <row r="233" spans="1:10" ht="14.4" customHeight="1">
      <c r="A233" s="376"/>
      <c r="B233" s="376"/>
      <c r="C233" s="376"/>
      <c r="D233" s="376"/>
      <c r="E233" s="376" t="s">
        <v>60</v>
      </c>
      <c r="F233" s="377">
        <v>16.68</v>
      </c>
      <c r="G233" s="376" t="s">
        <v>61</v>
      </c>
      <c r="H233" s="377">
        <v>0</v>
      </c>
      <c r="I233" s="376" t="s">
        <v>62</v>
      </c>
      <c r="J233" s="377">
        <v>16.68</v>
      </c>
    </row>
    <row r="234" spans="1:10" ht="14.4" customHeight="1">
      <c r="A234" s="376"/>
      <c r="B234" s="376"/>
      <c r="C234" s="376"/>
      <c r="D234" s="376"/>
      <c r="E234" s="376" t="s">
        <v>63</v>
      </c>
      <c r="F234" s="377">
        <v>11.29</v>
      </c>
      <c r="G234" s="376"/>
      <c r="H234" s="562" t="s">
        <v>64</v>
      </c>
      <c r="I234" s="562"/>
      <c r="J234" s="377">
        <v>59.62</v>
      </c>
    </row>
    <row r="235" spans="1:10" ht="14.4">
      <c r="A235" s="344"/>
      <c r="B235" s="344"/>
      <c r="C235" s="344"/>
      <c r="D235" s="344"/>
      <c r="E235" s="344"/>
      <c r="F235" s="344"/>
      <c r="G235" s="344"/>
      <c r="H235" s="344"/>
      <c r="I235" s="344"/>
      <c r="J235" s="344"/>
    </row>
    <row r="236" spans="1:10" ht="14.4">
      <c r="A236" s="362" t="s">
        <v>1116</v>
      </c>
      <c r="B236" s="363" t="s">
        <v>27</v>
      </c>
      <c r="C236" s="362" t="s">
        <v>40</v>
      </c>
      <c r="D236" s="362" t="s">
        <v>41</v>
      </c>
      <c r="E236" s="568" t="s">
        <v>55</v>
      </c>
      <c r="F236" s="568"/>
      <c r="G236" s="364" t="s">
        <v>28</v>
      </c>
      <c r="H236" s="363" t="s">
        <v>42</v>
      </c>
      <c r="I236" s="363" t="s">
        <v>43</v>
      </c>
      <c r="J236" s="363" t="s">
        <v>45</v>
      </c>
    </row>
    <row r="237" spans="1:10" ht="66">
      <c r="A237" s="344" t="s">
        <v>56</v>
      </c>
      <c r="B237" s="346" t="s">
        <v>218</v>
      </c>
      <c r="C237" s="344" t="s">
        <v>49</v>
      </c>
      <c r="D237" s="344" t="s">
        <v>271</v>
      </c>
      <c r="E237" s="563" t="s">
        <v>950</v>
      </c>
      <c r="F237" s="563"/>
      <c r="G237" s="345" t="s">
        <v>6</v>
      </c>
      <c r="H237" s="365">
        <v>1</v>
      </c>
      <c r="I237" s="347">
        <v>187.87</v>
      </c>
      <c r="J237" s="347">
        <v>187.87</v>
      </c>
    </row>
    <row r="238" spans="1:10" ht="39.6">
      <c r="A238" s="366" t="s">
        <v>57</v>
      </c>
      <c r="B238" s="367" t="s">
        <v>179</v>
      </c>
      <c r="C238" s="366" t="s">
        <v>49</v>
      </c>
      <c r="D238" s="366" t="s">
        <v>180</v>
      </c>
      <c r="E238" s="567" t="s">
        <v>951</v>
      </c>
      <c r="F238" s="567"/>
      <c r="G238" s="368" t="s">
        <v>20</v>
      </c>
      <c r="H238" s="369">
        <v>4.4999999999999997E-3</v>
      </c>
      <c r="I238" s="370">
        <v>586.04999999999995</v>
      </c>
      <c r="J238" s="370">
        <v>2.63</v>
      </c>
    </row>
    <row r="239" spans="1:10" ht="26.4" customHeight="1">
      <c r="A239" s="366" t="s">
        <v>57</v>
      </c>
      <c r="B239" s="367" t="s">
        <v>582</v>
      </c>
      <c r="C239" s="366" t="s">
        <v>49</v>
      </c>
      <c r="D239" s="366" t="s">
        <v>583</v>
      </c>
      <c r="E239" s="567" t="s">
        <v>938</v>
      </c>
      <c r="F239" s="567"/>
      <c r="G239" s="368" t="s">
        <v>30</v>
      </c>
      <c r="H239" s="369">
        <v>0.97740000000000005</v>
      </c>
      <c r="I239" s="370">
        <v>28.34</v>
      </c>
      <c r="J239" s="370">
        <v>27.69</v>
      </c>
    </row>
    <row r="240" spans="1:10" ht="26.4" customHeight="1">
      <c r="A240" s="366" t="s">
        <v>57</v>
      </c>
      <c r="B240" s="367" t="s">
        <v>65</v>
      </c>
      <c r="C240" s="366" t="s">
        <v>49</v>
      </c>
      <c r="D240" s="366" t="s">
        <v>31</v>
      </c>
      <c r="E240" s="567" t="s">
        <v>938</v>
      </c>
      <c r="F240" s="567"/>
      <c r="G240" s="368" t="s">
        <v>30</v>
      </c>
      <c r="H240" s="369">
        <v>0.97740000000000005</v>
      </c>
      <c r="I240" s="370">
        <v>23.48</v>
      </c>
      <c r="J240" s="370">
        <v>22.94</v>
      </c>
    </row>
    <row r="241" spans="1:10" ht="26.4">
      <c r="A241" s="371" t="s">
        <v>58</v>
      </c>
      <c r="B241" s="372" t="s">
        <v>586</v>
      </c>
      <c r="C241" s="371" t="s">
        <v>49</v>
      </c>
      <c r="D241" s="371" t="s">
        <v>587</v>
      </c>
      <c r="E241" s="566" t="s">
        <v>59</v>
      </c>
      <c r="F241" s="566"/>
      <c r="G241" s="373" t="s">
        <v>6</v>
      </c>
      <c r="H241" s="374">
        <v>1.0203</v>
      </c>
      <c r="I241" s="375">
        <v>47.82</v>
      </c>
      <c r="J241" s="375">
        <v>48.79</v>
      </c>
    </row>
    <row r="242" spans="1:10" ht="26.4">
      <c r="A242" s="371" t="s">
        <v>58</v>
      </c>
      <c r="B242" s="372" t="s">
        <v>592</v>
      </c>
      <c r="C242" s="371" t="s">
        <v>49</v>
      </c>
      <c r="D242" s="371" t="s">
        <v>593</v>
      </c>
      <c r="E242" s="566" t="s">
        <v>59</v>
      </c>
      <c r="F242" s="566"/>
      <c r="G242" s="373" t="s">
        <v>39</v>
      </c>
      <c r="H242" s="374">
        <v>0.87009999999999998</v>
      </c>
      <c r="I242" s="375">
        <v>44.37</v>
      </c>
      <c r="J242" s="375">
        <v>38.6</v>
      </c>
    </row>
    <row r="243" spans="1:10" ht="26.4">
      <c r="A243" s="371" t="s">
        <v>58</v>
      </c>
      <c r="B243" s="372" t="s">
        <v>590</v>
      </c>
      <c r="C243" s="371" t="s">
        <v>49</v>
      </c>
      <c r="D243" s="371" t="s">
        <v>591</v>
      </c>
      <c r="E243" s="566" t="s">
        <v>59</v>
      </c>
      <c r="F243" s="566"/>
      <c r="G243" s="373" t="s">
        <v>39</v>
      </c>
      <c r="H243" s="374">
        <v>0.61050000000000004</v>
      </c>
      <c r="I243" s="375">
        <v>74.33</v>
      </c>
      <c r="J243" s="375">
        <v>45.37</v>
      </c>
    </row>
    <row r="244" spans="1:10" ht="26.4">
      <c r="A244" s="371" t="s">
        <v>58</v>
      </c>
      <c r="B244" s="372" t="s">
        <v>588</v>
      </c>
      <c r="C244" s="371" t="s">
        <v>49</v>
      </c>
      <c r="D244" s="371" t="s">
        <v>589</v>
      </c>
      <c r="E244" s="566" t="s">
        <v>59</v>
      </c>
      <c r="F244" s="566"/>
      <c r="G244" s="373" t="s">
        <v>29</v>
      </c>
      <c r="H244" s="374">
        <v>7.9699999999999993E-2</v>
      </c>
      <c r="I244" s="375">
        <v>21.8</v>
      </c>
      <c r="J244" s="375">
        <v>1.73</v>
      </c>
    </row>
    <row r="245" spans="1:10" ht="14.4">
      <c r="A245" s="371" t="s">
        <v>58</v>
      </c>
      <c r="B245" s="372" t="s">
        <v>584</v>
      </c>
      <c r="C245" s="371" t="s">
        <v>49</v>
      </c>
      <c r="D245" s="371" t="s">
        <v>585</v>
      </c>
      <c r="E245" s="566" t="s">
        <v>59</v>
      </c>
      <c r="F245" s="566"/>
      <c r="G245" s="373" t="s">
        <v>29</v>
      </c>
      <c r="H245" s="374">
        <v>2.5000000000000001E-3</v>
      </c>
      <c r="I245" s="375">
        <v>49.78</v>
      </c>
      <c r="J245" s="375">
        <v>0.12</v>
      </c>
    </row>
    <row r="246" spans="1:10" ht="14.4" customHeight="1">
      <c r="A246" s="376"/>
      <c r="B246" s="376"/>
      <c r="C246" s="376"/>
      <c r="D246" s="376"/>
      <c r="E246" s="376" t="s">
        <v>60</v>
      </c>
      <c r="F246" s="377">
        <v>31.73</v>
      </c>
      <c r="G246" s="376" t="s">
        <v>61</v>
      </c>
      <c r="H246" s="377">
        <v>0</v>
      </c>
      <c r="I246" s="376" t="s">
        <v>62</v>
      </c>
      <c r="J246" s="377">
        <v>31.73</v>
      </c>
    </row>
    <row r="247" spans="1:10" ht="14.4" customHeight="1">
      <c r="A247" s="376"/>
      <c r="B247" s="376"/>
      <c r="C247" s="376"/>
      <c r="D247" s="376"/>
      <c r="E247" s="376" t="s">
        <v>63</v>
      </c>
      <c r="F247" s="377">
        <v>43.92</v>
      </c>
      <c r="G247" s="376"/>
      <c r="H247" s="562" t="s">
        <v>64</v>
      </c>
      <c r="I247" s="562"/>
      <c r="J247" s="377">
        <v>231.79</v>
      </c>
    </row>
    <row r="248" spans="1:10" ht="14.4">
      <c r="A248" s="344"/>
      <c r="B248" s="344"/>
      <c r="C248" s="344"/>
      <c r="D248" s="344"/>
      <c r="E248" s="344"/>
      <c r="F248" s="344"/>
      <c r="G248" s="344"/>
      <c r="H248" s="344"/>
      <c r="I248" s="344"/>
      <c r="J248" s="344"/>
    </row>
    <row r="249" spans="1:10" ht="14.4">
      <c r="A249" s="362" t="s">
        <v>1117</v>
      </c>
      <c r="B249" s="363" t="s">
        <v>27</v>
      </c>
      <c r="C249" s="362" t="s">
        <v>40</v>
      </c>
      <c r="D249" s="362" t="s">
        <v>41</v>
      </c>
      <c r="E249" s="568" t="s">
        <v>55</v>
      </c>
      <c r="F249" s="568"/>
      <c r="G249" s="364" t="s">
        <v>28</v>
      </c>
      <c r="H249" s="363" t="s">
        <v>42</v>
      </c>
      <c r="I249" s="363" t="s">
        <v>43</v>
      </c>
      <c r="J249" s="363" t="s">
        <v>45</v>
      </c>
    </row>
    <row r="250" spans="1:10" ht="26.4">
      <c r="A250" s="344" t="s">
        <v>56</v>
      </c>
      <c r="B250" s="346" t="s">
        <v>219</v>
      </c>
      <c r="C250" s="344" t="s">
        <v>49</v>
      </c>
      <c r="D250" s="344" t="s">
        <v>272</v>
      </c>
      <c r="E250" s="563" t="s">
        <v>952</v>
      </c>
      <c r="F250" s="563"/>
      <c r="G250" s="345" t="s">
        <v>6</v>
      </c>
      <c r="H250" s="365">
        <v>1</v>
      </c>
      <c r="I250" s="347">
        <v>14.04</v>
      </c>
      <c r="J250" s="347">
        <v>14.04</v>
      </c>
    </row>
    <row r="251" spans="1:10" ht="26.4" customHeight="1">
      <c r="A251" s="366" t="s">
        <v>57</v>
      </c>
      <c r="B251" s="367" t="s">
        <v>594</v>
      </c>
      <c r="C251" s="366" t="s">
        <v>49</v>
      </c>
      <c r="D251" s="366" t="s">
        <v>595</v>
      </c>
      <c r="E251" s="567" t="s">
        <v>938</v>
      </c>
      <c r="F251" s="567"/>
      <c r="G251" s="368" t="s">
        <v>30</v>
      </c>
      <c r="H251" s="369">
        <v>0.16309999999999999</v>
      </c>
      <c r="I251" s="370">
        <v>30.2</v>
      </c>
      <c r="J251" s="370">
        <v>4.92</v>
      </c>
    </row>
    <row r="252" spans="1:10" ht="26.4" customHeight="1">
      <c r="A252" s="366" t="s">
        <v>57</v>
      </c>
      <c r="B252" s="367" t="s">
        <v>65</v>
      </c>
      <c r="C252" s="366" t="s">
        <v>49</v>
      </c>
      <c r="D252" s="366" t="s">
        <v>31</v>
      </c>
      <c r="E252" s="567" t="s">
        <v>938</v>
      </c>
      <c r="F252" s="567"/>
      <c r="G252" s="368" t="s">
        <v>30</v>
      </c>
      <c r="H252" s="369">
        <v>5.4399999999999997E-2</v>
      </c>
      <c r="I252" s="370">
        <v>23.48</v>
      </c>
      <c r="J252" s="370">
        <v>1.27</v>
      </c>
    </row>
    <row r="253" spans="1:10" ht="14.4">
      <c r="A253" s="371" t="s">
        <v>58</v>
      </c>
      <c r="B253" s="372" t="s">
        <v>596</v>
      </c>
      <c r="C253" s="371" t="s">
        <v>49</v>
      </c>
      <c r="D253" s="371" t="s">
        <v>597</v>
      </c>
      <c r="E253" s="566" t="s">
        <v>59</v>
      </c>
      <c r="F253" s="566"/>
      <c r="G253" s="373" t="s">
        <v>598</v>
      </c>
      <c r="H253" s="374">
        <v>0.22850000000000001</v>
      </c>
      <c r="I253" s="375">
        <v>34.36</v>
      </c>
      <c r="J253" s="375">
        <v>7.85</v>
      </c>
    </row>
    <row r="254" spans="1:10" ht="14.4" customHeight="1">
      <c r="A254" s="376"/>
      <c r="B254" s="376"/>
      <c r="C254" s="376"/>
      <c r="D254" s="376"/>
      <c r="E254" s="376" t="s">
        <v>60</v>
      </c>
      <c r="F254" s="377">
        <v>3.76</v>
      </c>
      <c r="G254" s="376" t="s">
        <v>61</v>
      </c>
      <c r="H254" s="377">
        <v>0</v>
      </c>
      <c r="I254" s="376" t="s">
        <v>62</v>
      </c>
      <c r="J254" s="377">
        <v>3.76</v>
      </c>
    </row>
    <row r="255" spans="1:10" ht="14.4" customHeight="1">
      <c r="A255" s="376"/>
      <c r="B255" s="376"/>
      <c r="C255" s="376"/>
      <c r="D255" s="376"/>
      <c r="E255" s="376" t="s">
        <v>63</v>
      </c>
      <c r="F255" s="377">
        <v>3.28</v>
      </c>
      <c r="G255" s="376"/>
      <c r="H255" s="562" t="s">
        <v>64</v>
      </c>
      <c r="I255" s="562"/>
      <c r="J255" s="377">
        <v>17.32</v>
      </c>
    </row>
    <row r="256" spans="1:10" ht="14.4">
      <c r="A256" s="344"/>
      <c r="B256" s="344"/>
      <c r="C256" s="344"/>
      <c r="D256" s="344"/>
      <c r="E256" s="344"/>
      <c r="F256" s="344"/>
      <c r="G256" s="344"/>
      <c r="H256" s="344"/>
      <c r="I256" s="344"/>
      <c r="J256" s="344"/>
    </row>
    <row r="257" spans="1:10" ht="14.4">
      <c r="A257" s="362" t="s">
        <v>1118</v>
      </c>
      <c r="B257" s="363" t="s">
        <v>27</v>
      </c>
      <c r="C257" s="362" t="s">
        <v>40</v>
      </c>
      <c r="D257" s="362" t="s">
        <v>41</v>
      </c>
      <c r="E257" s="568" t="s">
        <v>55</v>
      </c>
      <c r="F257" s="568"/>
      <c r="G257" s="364" t="s">
        <v>28</v>
      </c>
      <c r="H257" s="363" t="s">
        <v>42</v>
      </c>
      <c r="I257" s="363" t="s">
        <v>43</v>
      </c>
      <c r="J257" s="363" t="s">
        <v>45</v>
      </c>
    </row>
    <row r="258" spans="1:10" ht="39.6" customHeight="1">
      <c r="A258" s="344" t="s">
        <v>56</v>
      </c>
      <c r="B258" s="346" t="s">
        <v>220</v>
      </c>
      <c r="C258" s="344" t="s">
        <v>49</v>
      </c>
      <c r="D258" s="344" t="s">
        <v>273</v>
      </c>
      <c r="E258" s="563" t="s">
        <v>953</v>
      </c>
      <c r="F258" s="563"/>
      <c r="G258" s="345" t="s">
        <v>6</v>
      </c>
      <c r="H258" s="365">
        <v>1</v>
      </c>
      <c r="I258" s="347">
        <v>51.5</v>
      </c>
      <c r="J258" s="347">
        <v>51.5</v>
      </c>
    </row>
    <row r="259" spans="1:10" ht="26.4" customHeight="1">
      <c r="A259" s="366" t="s">
        <v>57</v>
      </c>
      <c r="B259" s="367" t="s">
        <v>594</v>
      </c>
      <c r="C259" s="366" t="s">
        <v>49</v>
      </c>
      <c r="D259" s="366" t="s">
        <v>595</v>
      </c>
      <c r="E259" s="567" t="s">
        <v>938</v>
      </c>
      <c r="F259" s="567"/>
      <c r="G259" s="368" t="s">
        <v>30</v>
      </c>
      <c r="H259" s="369">
        <v>1.0530999999999999</v>
      </c>
      <c r="I259" s="370">
        <v>30.2</v>
      </c>
      <c r="J259" s="370">
        <v>31.8</v>
      </c>
    </row>
    <row r="260" spans="1:10" ht="14.4">
      <c r="A260" s="371" t="s">
        <v>58</v>
      </c>
      <c r="B260" s="372" t="s">
        <v>601</v>
      </c>
      <c r="C260" s="371" t="s">
        <v>49</v>
      </c>
      <c r="D260" s="371" t="s">
        <v>602</v>
      </c>
      <c r="E260" s="566" t="s">
        <v>59</v>
      </c>
      <c r="F260" s="566"/>
      <c r="G260" s="373" t="s">
        <v>598</v>
      </c>
      <c r="H260" s="374">
        <v>0.41339999999999999</v>
      </c>
      <c r="I260" s="375">
        <v>41.09</v>
      </c>
      <c r="J260" s="375">
        <v>16.98</v>
      </c>
    </row>
    <row r="261" spans="1:10" ht="14.4">
      <c r="A261" s="371" t="s">
        <v>58</v>
      </c>
      <c r="B261" s="372" t="s">
        <v>599</v>
      </c>
      <c r="C261" s="371" t="s">
        <v>49</v>
      </c>
      <c r="D261" s="371" t="s">
        <v>600</v>
      </c>
      <c r="E261" s="566" t="s">
        <v>59</v>
      </c>
      <c r="F261" s="566"/>
      <c r="G261" s="373" t="s">
        <v>598</v>
      </c>
      <c r="H261" s="374">
        <v>0.124</v>
      </c>
      <c r="I261" s="375">
        <v>22</v>
      </c>
      <c r="J261" s="375">
        <v>2.72</v>
      </c>
    </row>
    <row r="262" spans="1:10" ht="14.4" customHeight="1">
      <c r="A262" s="376"/>
      <c r="B262" s="376"/>
      <c r="C262" s="376"/>
      <c r="D262" s="376"/>
      <c r="E262" s="376" t="s">
        <v>60</v>
      </c>
      <c r="F262" s="377">
        <v>19.53</v>
      </c>
      <c r="G262" s="376" t="s">
        <v>61</v>
      </c>
      <c r="H262" s="377">
        <v>0</v>
      </c>
      <c r="I262" s="376" t="s">
        <v>62</v>
      </c>
      <c r="J262" s="377">
        <v>19.53</v>
      </c>
    </row>
    <row r="263" spans="1:10" ht="14.4" customHeight="1">
      <c r="A263" s="376"/>
      <c r="B263" s="376"/>
      <c r="C263" s="376"/>
      <c r="D263" s="376"/>
      <c r="E263" s="376" t="s">
        <v>63</v>
      </c>
      <c r="F263" s="377">
        <v>12.04</v>
      </c>
      <c r="G263" s="376"/>
      <c r="H263" s="562" t="s">
        <v>64</v>
      </c>
      <c r="I263" s="562"/>
      <c r="J263" s="377">
        <v>63.54</v>
      </c>
    </row>
    <row r="264" spans="1:10" ht="14.4">
      <c r="A264" s="344"/>
      <c r="B264" s="344"/>
      <c r="C264" s="344"/>
      <c r="D264" s="344"/>
      <c r="E264" s="344"/>
      <c r="F264" s="344"/>
      <c r="G264" s="344"/>
      <c r="H264" s="344"/>
      <c r="I264" s="344"/>
      <c r="J264" s="344"/>
    </row>
    <row r="265" spans="1:10" ht="14.4">
      <c r="A265" s="362" t="s">
        <v>1119</v>
      </c>
      <c r="B265" s="363" t="s">
        <v>27</v>
      </c>
      <c r="C265" s="362" t="s">
        <v>40</v>
      </c>
      <c r="D265" s="362" t="s">
        <v>41</v>
      </c>
      <c r="E265" s="568" t="s">
        <v>55</v>
      </c>
      <c r="F265" s="568"/>
      <c r="G265" s="364" t="s">
        <v>28</v>
      </c>
      <c r="H265" s="363" t="s">
        <v>42</v>
      </c>
      <c r="I265" s="363" t="s">
        <v>43</v>
      </c>
      <c r="J265" s="363" t="s">
        <v>45</v>
      </c>
    </row>
    <row r="266" spans="1:10" ht="26.4">
      <c r="A266" s="344" t="s">
        <v>56</v>
      </c>
      <c r="B266" s="346" t="s">
        <v>221</v>
      </c>
      <c r="C266" s="344" t="s">
        <v>251</v>
      </c>
      <c r="D266" s="344" t="s">
        <v>274</v>
      </c>
      <c r="E266" s="563" t="s">
        <v>603</v>
      </c>
      <c r="F266" s="563"/>
      <c r="G266" s="345" t="s">
        <v>6</v>
      </c>
      <c r="H266" s="365">
        <v>1</v>
      </c>
      <c r="I266" s="347">
        <v>20</v>
      </c>
      <c r="J266" s="347">
        <v>20</v>
      </c>
    </row>
    <row r="267" spans="1:10" ht="14.4">
      <c r="A267" s="362" t="s">
        <v>22</v>
      </c>
      <c r="B267" s="363" t="s">
        <v>27</v>
      </c>
      <c r="C267" s="362" t="s">
        <v>40</v>
      </c>
      <c r="D267" s="362" t="s">
        <v>41</v>
      </c>
      <c r="E267" s="568" t="s">
        <v>55</v>
      </c>
      <c r="F267" s="565"/>
      <c r="G267" s="364" t="s">
        <v>28</v>
      </c>
      <c r="H267" s="363" t="s">
        <v>42</v>
      </c>
      <c r="I267" s="363" t="s">
        <v>43</v>
      </c>
      <c r="J267" s="363" t="s">
        <v>45</v>
      </c>
    </row>
    <row r="268" spans="1:10" ht="26.4">
      <c r="A268" s="371" t="s">
        <v>58</v>
      </c>
      <c r="B268" s="372" t="s">
        <v>604</v>
      </c>
      <c r="C268" s="371" t="s">
        <v>251</v>
      </c>
      <c r="D268" s="371" t="s">
        <v>605</v>
      </c>
      <c r="E268" s="566" t="s">
        <v>422</v>
      </c>
      <c r="F268" s="566"/>
      <c r="G268" s="373" t="s">
        <v>6</v>
      </c>
      <c r="H268" s="374">
        <v>1</v>
      </c>
      <c r="I268" s="375" t="s">
        <v>606</v>
      </c>
      <c r="J268" s="445" t="s">
        <v>606</v>
      </c>
    </row>
    <row r="269" spans="1:10" ht="14.4" customHeight="1">
      <c r="A269" s="564" t="s">
        <v>424</v>
      </c>
      <c r="B269" s="565"/>
      <c r="C269" s="565"/>
      <c r="D269" s="565"/>
      <c r="E269" s="565"/>
      <c r="F269" s="565"/>
      <c r="G269" s="565"/>
      <c r="H269" s="565"/>
      <c r="I269" s="565"/>
      <c r="J269" s="565"/>
    </row>
    <row r="270" spans="1:10" ht="14.4">
      <c r="A270" s="362" t="s">
        <v>22</v>
      </c>
      <c r="B270" s="363" t="s">
        <v>27</v>
      </c>
      <c r="C270" s="362" t="s">
        <v>40</v>
      </c>
      <c r="D270" s="362" t="s">
        <v>41</v>
      </c>
      <c r="E270" s="568" t="s">
        <v>55</v>
      </c>
      <c r="F270" s="565"/>
      <c r="G270" s="364" t="s">
        <v>28</v>
      </c>
      <c r="H270" s="363" t="s">
        <v>42</v>
      </c>
      <c r="I270" s="363" t="s">
        <v>43</v>
      </c>
      <c r="J270" s="363" t="s">
        <v>45</v>
      </c>
    </row>
    <row r="271" spans="1:10" ht="26.4">
      <c r="A271" s="371" t="s">
        <v>58</v>
      </c>
      <c r="B271" s="372" t="s">
        <v>604</v>
      </c>
      <c r="C271" s="371" t="s">
        <v>251</v>
      </c>
      <c r="D271" s="371" t="s">
        <v>605</v>
      </c>
      <c r="E271" s="566" t="s">
        <v>422</v>
      </c>
      <c r="F271" s="566"/>
      <c r="G271" s="373" t="s">
        <v>6</v>
      </c>
      <c r="H271" s="374">
        <v>1</v>
      </c>
      <c r="I271" s="375" t="s">
        <v>606</v>
      </c>
      <c r="J271" s="445" t="s">
        <v>606</v>
      </c>
    </row>
    <row r="272" spans="1:10" ht="14.4" customHeight="1">
      <c r="A272" s="376"/>
      <c r="B272" s="376"/>
      <c r="C272" s="376"/>
      <c r="D272" s="376"/>
      <c r="E272" s="376" t="s">
        <v>60</v>
      </c>
      <c r="F272" s="377">
        <v>0</v>
      </c>
      <c r="G272" s="376" t="s">
        <v>61</v>
      </c>
      <c r="H272" s="377">
        <v>0</v>
      </c>
      <c r="I272" s="376" t="s">
        <v>62</v>
      </c>
      <c r="J272" s="377">
        <v>0</v>
      </c>
    </row>
    <row r="273" spans="1:10" ht="14.4" customHeight="1">
      <c r="A273" s="376"/>
      <c r="B273" s="376"/>
      <c r="C273" s="376"/>
      <c r="D273" s="376"/>
      <c r="E273" s="376" t="s">
        <v>63</v>
      </c>
      <c r="F273" s="377">
        <v>4.67</v>
      </c>
      <c r="G273" s="376"/>
      <c r="H273" s="562" t="s">
        <v>64</v>
      </c>
      <c r="I273" s="562"/>
      <c r="J273" s="377">
        <v>24.67</v>
      </c>
    </row>
    <row r="274" spans="1:10" ht="14.4">
      <c r="A274" s="344"/>
      <c r="B274" s="344"/>
      <c r="C274" s="344"/>
      <c r="D274" s="344"/>
      <c r="E274" s="344"/>
      <c r="F274" s="344"/>
      <c r="G274" s="344"/>
      <c r="H274" s="344"/>
      <c r="I274" s="344"/>
      <c r="J274" s="344"/>
    </row>
    <row r="275" spans="1:10" ht="14.4">
      <c r="A275" s="362" t="s">
        <v>1120</v>
      </c>
      <c r="B275" s="363" t="s">
        <v>27</v>
      </c>
      <c r="C275" s="362" t="s">
        <v>40</v>
      </c>
      <c r="D275" s="362" t="s">
        <v>41</v>
      </c>
      <c r="E275" s="568" t="s">
        <v>55</v>
      </c>
      <c r="F275" s="568"/>
      <c r="G275" s="364" t="s">
        <v>28</v>
      </c>
      <c r="H275" s="363" t="s">
        <v>42</v>
      </c>
      <c r="I275" s="363" t="s">
        <v>43</v>
      </c>
      <c r="J275" s="363" t="s">
        <v>45</v>
      </c>
    </row>
    <row r="276" spans="1:10" ht="14.4" customHeight="1">
      <c r="A276" s="344" t="s">
        <v>56</v>
      </c>
      <c r="B276" s="346" t="s">
        <v>222</v>
      </c>
      <c r="C276" s="344" t="s">
        <v>251</v>
      </c>
      <c r="D276" s="344" t="s">
        <v>275</v>
      </c>
      <c r="E276" s="563" t="s">
        <v>607</v>
      </c>
      <c r="F276" s="563"/>
      <c r="G276" s="345" t="s">
        <v>309</v>
      </c>
      <c r="H276" s="365">
        <v>1</v>
      </c>
      <c r="I276" s="347">
        <v>1.65</v>
      </c>
      <c r="J276" s="347">
        <v>1.65</v>
      </c>
    </row>
    <row r="277" spans="1:10" ht="14.4">
      <c r="A277" s="362" t="s">
        <v>22</v>
      </c>
      <c r="B277" s="363" t="s">
        <v>27</v>
      </c>
      <c r="C277" s="362" t="s">
        <v>40</v>
      </c>
      <c r="D277" s="362" t="s">
        <v>41</v>
      </c>
      <c r="E277" s="568" t="s">
        <v>55</v>
      </c>
      <c r="F277" s="565"/>
      <c r="G277" s="364" t="s">
        <v>28</v>
      </c>
      <c r="H277" s="363" t="s">
        <v>42</v>
      </c>
      <c r="I277" s="363" t="s">
        <v>43</v>
      </c>
      <c r="J277" s="363" t="s">
        <v>45</v>
      </c>
    </row>
    <row r="278" spans="1:10" ht="14.4">
      <c r="A278" s="371" t="s">
        <v>58</v>
      </c>
      <c r="B278" s="372" t="s">
        <v>608</v>
      </c>
      <c r="C278" s="371" t="s">
        <v>251</v>
      </c>
      <c r="D278" s="371" t="s">
        <v>609</v>
      </c>
      <c r="E278" s="566" t="s">
        <v>59</v>
      </c>
      <c r="F278" s="566"/>
      <c r="G278" s="373" t="s">
        <v>309</v>
      </c>
      <c r="H278" s="374">
        <v>1</v>
      </c>
      <c r="I278" s="375" t="s">
        <v>1307</v>
      </c>
      <c r="J278" s="445" t="s">
        <v>1307</v>
      </c>
    </row>
    <row r="279" spans="1:10" ht="14.4" customHeight="1">
      <c r="A279" s="564" t="s">
        <v>424</v>
      </c>
      <c r="B279" s="565"/>
      <c r="C279" s="565"/>
      <c r="D279" s="565"/>
      <c r="E279" s="565"/>
      <c r="F279" s="565"/>
      <c r="G279" s="565"/>
      <c r="H279" s="565"/>
      <c r="I279" s="565"/>
      <c r="J279" s="565"/>
    </row>
    <row r="280" spans="1:10" ht="14.4">
      <c r="A280" s="362" t="s">
        <v>22</v>
      </c>
      <c r="B280" s="363" t="s">
        <v>27</v>
      </c>
      <c r="C280" s="362" t="s">
        <v>40</v>
      </c>
      <c r="D280" s="362" t="s">
        <v>41</v>
      </c>
      <c r="E280" s="568" t="s">
        <v>55</v>
      </c>
      <c r="F280" s="565"/>
      <c r="G280" s="364" t="s">
        <v>28</v>
      </c>
      <c r="H280" s="363" t="s">
        <v>42</v>
      </c>
      <c r="I280" s="363" t="s">
        <v>43</v>
      </c>
      <c r="J280" s="363" t="s">
        <v>45</v>
      </c>
    </row>
    <row r="281" spans="1:10" ht="14.4">
      <c r="A281" s="371" t="s">
        <v>58</v>
      </c>
      <c r="B281" s="372" t="s">
        <v>608</v>
      </c>
      <c r="C281" s="371" t="s">
        <v>251</v>
      </c>
      <c r="D281" s="371" t="s">
        <v>609</v>
      </c>
      <c r="E281" s="566" t="s">
        <v>59</v>
      </c>
      <c r="F281" s="566"/>
      <c r="G281" s="373" t="s">
        <v>309</v>
      </c>
      <c r="H281" s="374">
        <v>1</v>
      </c>
      <c r="I281" s="375" t="s">
        <v>1307</v>
      </c>
      <c r="J281" s="445" t="s">
        <v>1307</v>
      </c>
    </row>
    <row r="282" spans="1:10" ht="14.4" customHeight="1">
      <c r="A282" s="376"/>
      <c r="B282" s="376"/>
      <c r="C282" s="376"/>
      <c r="D282" s="376"/>
      <c r="E282" s="376" t="s">
        <v>60</v>
      </c>
      <c r="F282" s="377">
        <v>0</v>
      </c>
      <c r="G282" s="376" t="s">
        <v>61</v>
      </c>
      <c r="H282" s="377">
        <v>0</v>
      </c>
      <c r="I282" s="376" t="s">
        <v>62</v>
      </c>
      <c r="J282" s="377">
        <v>0</v>
      </c>
    </row>
    <row r="283" spans="1:10" ht="14.4" customHeight="1">
      <c r="A283" s="376"/>
      <c r="B283" s="376"/>
      <c r="C283" s="376"/>
      <c r="D283" s="376"/>
      <c r="E283" s="376" t="s">
        <v>63</v>
      </c>
      <c r="F283" s="377">
        <v>0.38</v>
      </c>
      <c r="G283" s="376"/>
      <c r="H283" s="562" t="s">
        <v>64</v>
      </c>
      <c r="I283" s="562"/>
      <c r="J283" s="377">
        <v>2.0299999999999998</v>
      </c>
    </row>
    <row r="284" spans="1:10" ht="14.4">
      <c r="A284" s="344"/>
      <c r="B284" s="344"/>
      <c r="C284" s="344"/>
      <c r="D284" s="344"/>
      <c r="E284" s="344"/>
      <c r="F284" s="344"/>
      <c r="G284" s="344"/>
      <c r="H284" s="344"/>
      <c r="I284" s="344"/>
      <c r="J284" s="344"/>
    </row>
    <row r="285" spans="1:10" ht="14.4">
      <c r="A285" s="362" t="s">
        <v>1121</v>
      </c>
      <c r="B285" s="363" t="s">
        <v>27</v>
      </c>
      <c r="C285" s="362" t="s">
        <v>40</v>
      </c>
      <c r="D285" s="362" t="s">
        <v>41</v>
      </c>
      <c r="E285" s="568" t="s">
        <v>55</v>
      </c>
      <c r="F285" s="568"/>
      <c r="G285" s="364" t="s">
        <v>28</v>
      </c>
      <c r="H285" s="363" t="s">
        <v>42</v>
      </c>
      <c r="I285" s="363" t="s">
        <v>43</v>
      </c>
      <c r="J285" s="363" t="s">
        <v>45</v>
      </c>
    </row>
    <row r="286" spans="1:10" ht="14.4" customHeight="1">
      <c r="A286" s="344" t="s">
        <v>56</v>
      </c>
      <c r="B286" s="346" t="s">
        <v>223</v>
      </c>
      <c r="C286" s="344" t="s">
        <v>251</v>
      </c>
      <c r="D286" s="344" t="s">
        <v>276</v>
      </c>
      <c r="E286" s="563" t="s">
        <v>610</v>
      </c>
      <c r="F286" s="563"/>
      <c r="G286" s="345" t="s">
        <v>310</v>
      </c>
      <c r="H286" s="365">
        <v>1</v>
      </c>
      <c r="I286" s="347">
        <v>11.36</v>
      </c>
      <c r="J286" s="347">
        <v>11.36</v>
      </c>
    </row>
    <row r="287" spans="1:10" ht="14.4">
      <c r="A287" s="362" t="s">
        <v>22</v>
      </c>
      <c r="B287" s="363" t="s">
        <v>27</v>
      </c>
      <c r="C287" s="362" t="s">
        <v>40</v>
      </c>
      <c r="D287" s="362" t="s">
        <v>41</v>
      </c>
      <c r="E287" s="568" t="s">
        <v>55</v>
      </c>
      <c r="F287" s="565"/>
      <c r="G287" s="364" t="s">
        <v>28</v>
      </c>
      <c r="H287" s="363" t="s">
        <v>42</v>
      </c>
      <c r="I287" s="363" t="s">
        <v>43</v>
      </c>
      <c r="J287" s="363" t="s">
        <v>45</v>
      </c>
    </row>
    <row r="288" spans="1:10" ht="39.6">
      <c r="A288" s="371" t="s">
        <v>58</v>
      </c>
      <c r="B288" s="372" t="s">
        <v>443</v>
      </c>
      <c r="C288" s="371" t="s">
        <v>251</v>
      </c>
      <c r="D288" s="371" t="s">
        <v>444</v>
      </c>
      <c r="E288" s="566" t="s">
        <v>440</v>
      </c>
      <c r="F288" s="566"/>
      <c r="G288" s="373" t="s">
        <v>382</v>
      </c>
      <c r="H288" s="374">
        <v>0.2</v>
      </c>
      <c r="I288" s="375" t="s">
        <v>445</v>
      </c>
      <c r="J288" s="445" t="s">
        <v>611</v>
      </c>
    </row>
    <row r="289" spans="1:10" ht="14.4" customHeight="1">
      <c r="A289" s="371" t="s">
        <v>58</v>
      </c>
      <c r="B289" s="372" t="s">
        <v>612</v>
      </c>
      <c r="C289" s="371" t="s">
        <v>251</v>
      </c>
      <c r="D289" s="371" t="s">
        <v>613</v>
      </c>
      <c r="E289" s="566" t="s">
        <v>59</v>
      </c>
      <c r="F289" s="566"/>
      <c r="G289" s="373" t="s">
        <v>614</v>
      </c>
      <c r="H289" s="374">
        <v>0.01</v>
      </c>
      <c r="I289" s="375" t="s">
        <v>1308</v>
      </c>
      <c r="J289" s="445" t="s">
        <v>954</v>
      </c>
    </row>
    <row r="290" spans="1:10" ht="26.4">
      <c r="A290" s="366" t="s">
        <v>56</v>
      </c>
      <c r="B290" s="367" t="s">
        <v>433</v>
      </c>
      <c r="C290" s="366" t="s">
        <v>251</v>
      </c>
      <c r="D290" s="366" t="s">
        <v>434</v>
      </c>
      <c r="E290" s="567" t="s">
        <v>432</v>
      </c>
      <c r="F290" s="567"/>
      <c r="G290" s="368" t="s">
        <v>382</v>
      </c>
      <c r="H290" s="369">
        <v>0.2</v>
      </c>
      <c r="I290" s="370" t="s">
        <v>1287</v>
      </c>
      <c r="J290" s="446" t="s">
        <v>926</v>
      </c>
    </row>
    <row r="291" spans="1:10" ht="26.4">
      <c r="A291" s="366" t="s">
        <v>56</v>
      </c>
      <c r="B291" s="367" t="s">
        <v>615</v>
      </c>
      <c r="C291" s="366" t="s">
        <v>251</v>
      </c>
      <c r="D291" s="366" t="s">
        <v>616</v>
      </c>
      <c r="E291" s="567" t="s">
        <v>432</v>
      </c>
      <c r="F291" s="567"/>
      <c r="G291" s="368" t="s">
        <v>382</v>
      </c>
      <c r="H291" s="369">
        <v>0.2</v>
      </c>
      <c r="I291" s="370" t="s">
        <v>1309</v>
      </c>
      <c r="J291" s="446" t="s">
        <v>331</v>
      </c>
    </row>
    <row r="292" spans="1:10" ht="14.4" customHeight="1">
      <c r="A292" s="371" t="s">
        <v>58</v>
      </c>
      <c r="B292" s="372" t="s">
        <v>617</v>
      </c>
      <c r="C292" s="371" t="s">
        <v>251</v>
      </c>
      <c r="D292" s="371" t="s">
        <v>618</v>
      </c>
      <c r="E292" s="566" t="s">
        <v>440</v>
      </c>
      <c r="F292" s="566"/>
      <c r="G292" s="373" t="s">
        <v>382</v>
      </c>
      <c r="H292" s="374">
        <v>0.2</v>
      </c>
      <c r="I292" s="375" t="s">
        <v>1280</v>
      </c>
      <c r="J292" s="445" t="s">
        <v>1310</v>
      </c>
    </row>
    <row r="293" spans="1:10" ht="14.4" customHeight="1">
      <c r="A293" s="564" t="s">
        <v>424</v>
      </c>
      <c r="B293" s="565"/>
      <c r="C293" s="565"/>
      <c r="D293" s="565"/>
      <c r="E293" s="565"/>
      <c r="F293" s="565"/>
      <c r="G293" s="565"/>
      <c r="H293" s="565"/>
      <c r="I293" s="565"/>
      <c r="J293" s="565"/>
    </row>
    <row r="294" spans="1:10" ht="14.4">
      <c r="A294" s="362" t="s">
        <v>22</v>
      </c>
      <c r="B294" s="363" t="s">
        <v>27</v>
      </c>
      <c r="C294" s="362" t="s">
        <v>40</v>
      </c>
      <c r="D294" s="362" t="s">
        <v>41</v>
      </c>
      <c r="E294" s="568" t="s">
        <v>55</v>
      </c>
      <c r="F294" s="565"/>
      <c r="G294" s="364" t="s">
        <v>28</v>
      </c>
      <c r="H294" s="363" t="s">
        <v>42</v>
      </c>
      <c r="I294" s="363" t="s">
        <v>43</v>
      </c>
      <c r="J294" s="363" t="s">
        <v>45</v>
      </c>
    </row>
    <row r="295" spans="1:10" ht="39.6">
      <c r="A295" s="371" t="s">
        <v>58</v>
      </c>
      <c r="B295" s="372" t="s">
        <v>443</v>
      </c>
      <c r="C295" s="371" t="s">
        <v>251</v>
      </c>
      <c r="D295" s="371" t="s">
        <v>444</v>
      </c>
      <c r="E295" s="566" t="s">
        <v>440</v>
      </c>
      <c r="F295" s="566"/>
      <c r="G295" s="373" t="s">
        <v>382</v>
      </c>
      <c r="H295" s="374">
        <v>0.2</v>
      </c>
      <c r="I295" s="375" t="s">
        <v>445</v>
      </c>
      <c r="J295" s="445" t="s">
        <v>611</v>
      </c>
    </row>
    <row r="296" spans="1:10" ht="14.4">
      <c r="A296" s="371" t="s">
        <v>58</v>
      </c>
      <c r="B296" s="372" t="s">
        <v>612</v>
      </c>
      <c r="C296" s="371" t="s">
        <v>251</v>
      </c>
      <c r="D296" s="371" t="s">
        <v>613</v>
      </c>
      <c r="E296" s="566" t="s">
        <v>59</v>
      </c>
      <c r="F296" s="566"/>
      <c r="G296" s="373" t="s">
        <v>614</v>
      </c>
      <c r="H296" s="374">
        <v>0.01</v>
      </c>
      <c r="I296" s="375" t="s">
        <v>1308</v>
      </c>
      <c r="J296" s="445" t="s">
        <v>954</v>
      </c>
    </row>
    <row r="297" spans="1:10" ht="39.6">
      <c r="A297" s="371" t="s">
        <v>58</v>
      </c>
      <c r="B297" s="372" t="s">
        <v>459</v>
      </c>
      <c r="C297" s="371" t="s">
        <v>251</v>
      </c>
      <c r="D297" s="371" t="s">
        <v>460</v>
      </c>
      <c r="E297" s="566" t="s">
        <v>59</v>
      </c>
      <c r="F297" s="566"/>
      <c r="G297" s="373" t="s">
        <v>309</v>
      </c>
      <c r="H297" s="374">
        <v>2.4000000000000001E-4</v>
      </c>
      <c r="I297" s="375" t="s">
        <v>1290</v>
      </c>
      <c r="J297" s="445" t="s">
        <v>456</v>
      </c>
    </row>
    <row r="298" spans="1:10" ht="14.4">
      <c r="A298" s="371" t="s">
        <v>58</v>
      </c>
      <c r="B298" s="372" t="s">
        <v>463</v>
      </c>
      <c r="C298" s="371" t="s">
        <v>251</v>
      </c>
      <c r="D298" s="371" t="s">
        <v>464</v>
      </c>
      <c r="E298" s="566" t="s">
        <v>59</v>
      </c>
      <c r="F298" s="566"/>
      <c r="G298" s="373" t="s">
        <v>309</v>
      </c>
      <c r="H298" s="374">
        <v>1.8E-3</v>
      </c>
      <c r="I298" s="375" t="s">
        <v>944</v>
      </c>
      <c r="J298" s="445" t="s">
        <v>925</v>
      </c>
    </row>
    <row r="299" spans="1:10" ht="14.4">
      <c r="A299" s="371" t="s">
        <v>58</v>
      </c>
      <c r="B299" s="372" t="s">
        <v>516</v>
      </c>
      <c r="C299" s="371" t="s">
        <v>251</v>
      </c>
      <c r="D299" s="371" t="s">
        <v>517</v>
      </c>
      <c r="E299" s="566" t="s">
        <v>59</v>
      </c>
      <c r="F299" s="566"/>
      <c r="G299" s="373" t="s">
        <v>309</v>
      </c>
      <c r="H299" s="374">
        <v>4.0000000000000003E-5</v>
      </c>
      <c r="I299" s="375" t="s">
        <v>518</v>
      </c>
      <c r="J299" s="445" t="s">
        <v>456</v>
      </c>
    </row>
    <row r="300" spans="1:10" ht="14.4">
      <c r="A300" s="371" t="s">
        <v>58</v>
      </c>
      <c r="B300" s="372" t="s">
        <v>486</v>
      </c>
      <c r="C300" s="371" t="s">
        <v>251</v>
      </c>
      <c r="D300" s="371" t="s">
        <v>487</v>
      </c>
      <c r="E300" s="566" t="s">
        <v>59</v>
      </c>
      <c r="F300" s="566"/>
      <c r="G300" s="373" t="s">
        <v>309</v>
      </c>
      <c r="H300" s="374">
        <v>4.0719999999999999E-2</v>
      </c>
      <c r="I300" s="375" t="s">
        <v>488</v>
      </c>
      <c r="J300" s="445" t="s">
        <v>625</v>
      </c>
    </row>
    <row r="301" spans="1:10" ht="14.4">
      <c r="A301" s="371" t="s">
        <v>58</v>
      </c>
      <c r="B301" s="372" t="s">
        <v>519</v>
      </c>
      <c r="C301" s="371" t="s">
        <v>251</v>
      </c>
      <c r="D301" s="371" t="s">
        <v>520</v>
      </c>
      <c r="E301" s="566" t="s">
        <v>59</v>
      </c>
      <c r="F301" s="566"/>
      <c r="G301" s="373" t="s">
        <v>309</v>
      </c>
      <c r="H301" s="374">
        <v>6.0000000000000002E-5</v>
      </c>
      <c r="I301" s="375" t="s">
        <v>521</v>
      </c>
      <c r="J301" s="445" t="s">
        <v>456</v>
      </c>
    </row>
    <row r="302" spans="1:10" ht="39.6">
      <c r="A302" s="371" t="s">
        <v>58</v>
      </c>
      <c r="B302" s="372" t="s">
        <v>501</v>
      </c>
      <c r="C302" s="371" t="s">
        <v>251</v>
      </c>
      <c r="D302" s="371" t="s">
        <v>502</v>
      </c>
      <c r="E302" s="566" t="s">
        <v>59</v>
      </c>
      <c r="F302" s="566"/>
      <c r="G302" s="373" t="s">
        <v>309</v>
      </c>
      <c r="H302" s="374">
        <v>8.0000000000000007E-5</v>
      </c>
      <c r="I302" s="375" t="s">
        <v>1291</v>
      </c>
      <c r="J302" s="445" t="s">
        <v>456</v>
      </c>
    </row>
    <row r="303" spans="1:10" ht="14.4">
      <c r="A303" s="371" t="s">
        <v>58</v>
      </c>
      <c r="B303" s="372" t="s">
        <v>482</v>
      </c>
      <c r="C303" s="371" t="s">
        <v>251</v>
      </c>
      <c r="D303" s="371" t="s">
        <v>483</v>
      </c>
      <c r="E303" s="566" t="s">
        <v>422</v>
      </c>
      <c r="F303" s="566"/>
      <c r="G303" s="373" t="s">
        <v>309</v>
      </c>
      <c r="H303" s="374">
        <v>4.0719999999999999E-2</v>
      </c>
      <c r="I303" s="375" t="s">
        <v>484</v>
      </c>
      <c r="J303" s="445" t="s">
        <v>621</v>
      </c>
    </row>
    <row r="304" spans="1:10" ht="39.6">
      <c r="A304" s="371" t="s">
        <v>58</v>
      </c>
      <c r="B304" s="372" t="s">
        <v>451</v>
      </c>
      <c r="C304" s="371" t="s">
        <v>251</v>
      </c>
      <c r="D304" s="371" t="s">
        <v>452</v>
      </c>
      <c r="E304" s="566" t="s">
        <v>59</v>
      </c>
      <c r="F304" s="566"/>
      <c r="G304" s="373" t="s">
        <v>311</v>
      </c>
      <c r="H304" s="374">
        <v>3.2000000000000003E-4</v>
      </c>
      <c r="I304" s="375" t="s">
        <v>1292</v>
      </c>
      <c r="J304" s="445" t="s">
        <v>500</v>
      </c>
    </row>
    <row r="305" spans="1:10" ht="39.6">
      <c r="A305" s="371" t="s">
        <v>58</v>
      </c>
      <c r="B305" s="372" t="s">
        <v>511</v>
      </c>
      <c r="C305" s="371" t="s">
        <v>251</v>
      </c>
      <c r="D305" s="371" t="s">
        <v>512</v>
      </c>
      <c r="E305" s="566" t="s">
        <v>59</v>
      </c>
      <c r="F305" s="566"/>
      <c r="G305" s="373" t="s">
        <v>309</v>
      </c>
      <c r="H305" s="374">
        <v>4.0000000000000003E-5</v>
      </c>
      <c r="I305" s="375" t="s">
        <v>1293</v>
      </c>
      <c r="J305" s="445" t="s">
        <v>456</v>
      </c>
    </row>
    <row r="306" spans="1:10" ht="14.4">
      <c r="A306" s="371" t="s">
        <v>58</v>
      </c>
      <c r="B306" s="372" t="s">
        <v>513</v>
      </c>
      <c r="C306" s="371" t="s">
        <v>251</v>
      </c>
      <c r="D306" s="371" t="s">
        <v>514</v>
      </c>
      <c r="E306" s="566" t="s">
        <v>59</v>
      </c>
      <c r="F306" s="566"/>
      <c r="G306" s="373" t="s">
        <v>309</v>
      </c>
      <c r="H306" s="374">
        <v>2.0000000000000002E-5</v>
      </c>
      <c r="I306" s="375" t="s">
        <v>515</v>
      </c>
      <c r="J306" s="445" t="s">
        <v>456</v>
      </c>
    </row>
    <row r="307" spans="1:10" ht="14.4">
      <c r="A307" s="371" t="s">
        <v>58</v>
      </c>
      <c r="B307" s="372" t="s">
        <v>497</v>
      </c>
      <c r="C307" s="371" t="s">
        <v>251</v>
      </c>
      <c r="D307" s="371" t="s">
        <v>498</v>
      </c>
      <c r="E307" s="566" t="s">
        <v>59</v>
      </c>
      <c r="F307" s="566"/>
      <c r="G307" s="373" t="s">
        <v>309</v>
      </c>
      <c r="H307" s="374">
        <v>7.2000000000000005E-4</v>
      </c>
      <c r="I307" s="375" t="s">
        <v>499</v>
      </c>
      <c r="J307" s="445" t="s">
        <v>507</v>
      </c>
    </row>
    <row r="308" spans="1:10" ht="14.4">
      <c r="A308" s="371" t="s">
        <v>58</v>
      </c>
      <c r="B308" s="372" t="s">
        <v>465</v>
      </c>
      <c r="C308" s="371" t="s">
        <v>251</v>
      </c>
      <c r="D308" s="371" t="s">
        <v>466</v>
      </c>
      <c r="E308" s="566" t="s">
        <v>59</v>
      </c>
      <c r="F308" s="566"/>
      <c r="G308" s="373" t="s">
        <v>467</v>
      </c>
      <c r="H308" s="374">
        <v>3.2000000000000003E-4</v>
      </c>
      <c r="I308" s="375" t="s">
        <v>897</v>
      </c>
      <c r="J308" s="445" t="s">
        <v>456</v>
      </c>
    </row>
    <row r="309" spans="1:10" ht="14.4">
      <c r="A309" s="371" t="s">
        <v>58</v>
      </c>
      <c r="B309" s="372" t="s">
        <v>473</v>
      </c>
      <c r="C309" s="371" t="s">
        <v>251</v>
      </c>
      <c r="D309" s="371" t="s">
        <v>474</v>
      </c>
      <c r="E309" s="566" t="s">
        <v>422</v>
      </c>
      <c r="F309" s="566"/>
      <c r="G309" s="373" t="s">
        <v>309</v>
      </c>
      <c r="H309" s="374">
        <v>1.8E-3</v>
      </c>
      <c r="I309" s="375" t="s">
        <v>475</v>
      </c>
      <c r="J309" s="445" t="s">
        <v>500</v>
      </c>
    </row>
    <row r="310" spans="1:10" ht="14.4">
      <c r="A310" s="371" t="s">
        <v>58</v>
      </c>
      <c r="B310" s="372" t="s">
        <v>479</v>
      </c>
      <c r="C310" s="371" t="s">
        <v>251</v>
      </c>
      <c r="D310" s="371" t="s">
        <v>480</v>
      </c>
      <c r="E310" s="566" t="s">
        <v>59</v>
      </c>
      <c r="F310" s="566"/>
      <c r="G310" s="373" t="s">
        <v>309</v>
      </c>
      <c r="H310" s="374">
        <v>5.9999999999999995E-4</v>
      </c>
      <c r="I310" s="375" t="s">
        <v>1294</v>
      </c>
      <c r="J310" s="445" t="s">
        <v>620</v>
      </c>
    </row>
    <row r="311" spans="1:10" ht="14.4">
      <c r="A311" s="371" t="s">
        <v>58</v>
      </c>
      <c r="B311" s="372" t="s">
        <v>493</v>
      </c>
      <c r="C311" s="371" t="s">
        <v>251</v>
      </c>
      <c r="D311" s="371" t="s">
        <v>494</v>
      </c>
      <c r="E311" s="566" t="s">
        <v>59</v>
      </c>
      <c r="F311" s="566"/>
      <c r="G311" s="373" t="s">
        <v>309</v>
      </c>
      <c r="H311" s="374">
        <v>3.1899999999999998E-2</v>
      </c>
      <c r="I311" s="375" t="s">
        <v>495</v>
      </c>
      <c r="J311" s="445" t="s">
        <v>626</v>
      </c>
    </row>
    <row r="312" spans="1:10" ht="14.4">
      <c r="A312" s="371" t="s">
        <v>58</v>
      </c>
      <c r="B312" s="372" t="s">
        <v>505</v>
      </c>
      <c r="C312" s="371" t="s">
        <v>251</v>
      </c>
      <c r="D312" s="371" t="s">
        <v>506</v>
      </c>
      <c r="E312" s="566" t="s">
        <v>59</v>
      </c>
      <c r="F312" s="566"/>
      <c r="G312" s="373" t="s">
        <v>309</v>
      </c>
      <c r="H312" s="374">
        <v>1.8E-3</v>
      </c>
      <c r="I312" s="375" t="s">
        <v>1295</v>
      </c>
      <c r="J312" s="445" t="s">
        <v>456</v>
      </c>
    </row>
    <row r="313" spans="1:10" ht="14.4">
      <c r="A313" s="371" t="s">
        <v>58</v>
      </c>
      <c r="B313" s="372" t="s">
        <v>468</v>
      </c>
      <c r="C313" s="371" t="s">
        <v>251</v>
      </c>
      <c r="D313" s="371" t="s">
        <v>469</v>
      </c>
      <c r="E313" s="566" t="s">
        <v>422</v>
      </c>
      <c r="F313" s="566"/>
      <c r="G313" s="373" t="s">
        <v>470</v>
      </c>
      <c r="H313" s="374">
        <v>1.6000000000000001E-4</v>
      </c>
      <c r="I313" s="375" t="s">
        <v>471</v>
      </c>
      <c r="J313" s="445" t="s">
        <v>453</v>
      </c>
    </row>
    <row r="314" spans="1:10" ht="39.6">
      <c r="A314" s="371" t="s">
        <v>58</v>
      </c>
      <c r="B314" s="372" t="s">
        <v>503</v>
      </c>
      <c r="C314" s="371" t="s">
        <v>251</v>
      </c>
      <c r="D314" s="371" t="s">
        <v>504</v>
      </c>
      <c r="E314" s="566" t="s">
        <v>59</v>
      </c>
      <c r="F314" s="566"/>
      <c r="G314" s="373" t="s">
        <v>311</v>
      </c>
      <c r="H314" s="374">
        <v>9.2000000000000003E-4</v>
      </c>
      <c r="I314" s="375" t="s">
        <v>1296</v>
      </c>
      <c r="J314" s="445" t="s">
        <v>507</v>
      </c>
    </row>
    <row r="315" spans="1:10" ht="14.4">
      <c r="A315" s="371" t="s">
        <v>58</v>
      </c>
      <c r="B315" s="372" t="s">
        <v>622</v>
      </c>
      <c r="C315" s="371" t="s">
        <v>251</v>
      </c>
      <c r="D315" s="371" t="s">
        <v>623</v>
      </c>
      <c r="E315" s="566" t="s">
        <v>59</v>
      </c>
      <c r="F315" s="566"/>
      <c r="G315" s="373" t="s">
        <v>309</v>
      </c>
      <c r="H315" s="374">
        <v>4.0000000000000003E-5</v>
      </c>
      <c r="I315" s="375" t="s">
        <v>1311</v>
      </c>
      <c r="J315" s="445" t="s">
        <v>456</v>
      </c>
    </row>
    <row r="316" spans="1:10" ht="14.4">
      <c r="A316" s="371" t="s">
        <v>58</v>
      </c>
      <c r="B316" s="372" t="s">
        <v>627</v>
      </c>
      <c r="C316" s="371" t="s">
        <v>251</v>
      </c>
      <c r="D316" s="371" t="s">
        <v>628</v>
      </c>
      <c r="E316" s="566" t="s">
        <v>59</v>
      </c>
      <c r="F316" s="566"/>
      <c r="G316" s="373" t="s">
        <v>309</v>
      </c>
      <c r="H316" s="374">
        <v>4.0000000000000003E-5</v>
      </c>
      <c r="I316" s="375" t="s">
        <v>629</v>
      </c>
      <c r="J316" s="445" t="s">
        <v>456</v>
      </c>
    </row>
    <row r="317" spans="1:10" ht="39.6">
      <c r="A317" s="371" t="s">
        <v>58</v>
      </c>
      <c r="B317" s="372" t="s">
        <v>617</v>
      </c>
      <c r="C317" s="371" t="s">
        <v>251</v>
      </c>
      <c r="D317" s="371" t="s">
        <v>618</v>
      </c>
      <c r="E317" s="566" t="s">
        <v>440</v>
      </c>
      <c r="F317" s="566"/>
      <c r="G317" s="373" t="s">
        <v>382</v>
      </c>
      <c r="H317" s="374">
        <v>0.2</v>
      </c>
      <c r="I317" s="375" t="s">
        <v>1280</v>
      </c>
      <c r="J317" s="445" t="s">
        <v>1310</v>
      </c>
    </row>
    <row r="318" spans="1:10" ht="14.4" customHeight="1">
      <c r="A318" s="376"/>
      <c r="B318" s="376"/>
      <c r="C318" s="376"/>
      <c r="D318" s="376"/>
      <c r="E318" s="376" t="s">
        <v>60</v>
      </c>
      <c r="F318" s="377">
        <v>6.99</v>
      </c>
      <c r="G318" s="376" t="s">
        <v>61</v>
      </c>
      <c r="H318" s="377">
        <v>0</v>
      </c>
      <c r="I318" s="376" t="s">
        <v>62</v>
      </c>
      <c r="J318" s="377">
        <v>6.99</v>
      </c>
    </row>
    <row r="319" spans="1:10" ht="14.4" customHeight="1">
      <c r="A319" s="376"/>
      <c r="B319" s="376"/>
      <c r="C319" s="376"/>
      <c r="D319" s="376"/>
      <c r="E319" s="376" t="s">
        <v>63</v>
      </c>
      <c r="F319" s="377">
        <v>2.65</v>
      </c>
      <c r="G319" s="376"/>
      <c r="H319" s="562" t="s">
        <v>64</v>
      </c>
      <c r="I319" s="562"/>
      <c r="J319" s="377">
        <v>14.01</v>
      </c>
    </row>
    <row r="320" spans="1:10" ht="14.4">
      <c r="A320" s="344"/>
      <c r="B320" s="344"/>
      <c r="C320" s="344"/>
      <c r="D320" s="344"/>
      <c r="E320" s="344"/>
      <c r="F320" s="344"/>
      <c r="G320" s="344"/>
      <c r="H320" s="344"/>
      <c r="I320" s="344"/>
      <c r="J320" s="344"/>
    </row>
    <row r="321" spans="1:10" ht="14.4">
      <c r="A321" s="362" t="s">
        <v>1123</v>
      </c>
      <c r="B321" s="363" t="s">
        <v>27</v>
      </c>
      <c r="C321" s="362" t="s">
        <v>40</v>
      </c>
      <c r="D321" s="362" t="s">
        <v>41</v>
      </c>
      <c r="E321" s="568" t="s">
        <v>55</v>
      </c>
      <c r="F321" s="568"/>
      <c r="G321" s="364" t="s">
        <v>28</v>
      </c>
      <c r="H321" s="363" t="s">
        <v>42</v>
      </c>
      <c r="I321" s="363" t="s">
        <v>43</v>
      </c>
      <c r="J321" s="363" t="s">
        <v>45</v>
      </c>
    </row>
    <row r="322" spans="1:10" ht="26.4">
      <c r="A322" s="344" t="s">
        <v>56</v>
      </c>
      <c r="B322" s="346" t="s">
        <v>224</v>
      </c>
      <c r="C322" s="344" t="s">
        <v>49</v>
      </c>
      <c r="D322" s="344" t="s">
        <v>278</v>
      </c>
      <c r="E322" s="563" t="s">
        <v>955</v>
      </c>
      <c r="F322" s="563"/>
      <c r="G322" s="345" t="s">
        <v>6</v>
      </c>
      <c r="H322" s="365">
        <v>1</v>
      </c>
      <c r="I322" s="347">
        <v>109.97</v>
      </c>
      <c r="J322" s="347">
        <v>109.97</v>
      </c>
    </row>
    <row r="323" spans="1:10" ht="26.4" customHeight="1">
      <c r="A323" s="366" t="s">
        <v>57</v>
      </c>
      <c r="B323" s="367" t="s">
        <v>103</v>
      </c>
      <c r="C323" s="366" t="s">
        <v>49</v>
      </c>
      <c r="D323" s="366" t="s">
        <v>104</v>
      </c>
      <c r="E323" s="567" t="s">
        <v>739</v>
      </c>
      <c r="F323" s="567"/>
      <c r="G323" s="368" t="s">
        <v>69</v>
      </c>
      <c r="H323" s="369">
        <v>0.1371</v>
      </c>
      <c r="I323" s="370">
        <v>0.52</v>
      </c>
      <c r="J323" s="370">
        <v>7.0000000000000007E-2</v>
      </c>
    </row>
    <row r="324" spans="1:10" ht="26.4" customHeight="1">
      <c r="A324" s="366" t="s">
        <v>57</v>
      </c>
      <c r="B324" s="367" t="s">
        <v>100</v>
      </c>
      <c r="C324" s="366" t="s">
        <v>49</v>
      </c>
      <c r="D324" s="366" t="s">
        <v>70</v>
      </c>
      <c r="E324" s="567" t="s">
        <v>938</v>
      </c>
      <c r="F324" s="567"/>
      <c r="G324" s="368" t="s">
        <v>30</v>
      </c>
      <c r="H324" s="369">
        <v>0.3725</v>
      </c>
      <c r="I324" s="370">
        <v>26.58</v>
      </c>
      <c r="J324" s="370">
        <v>9.9</v>
      </c>
    </row>
    <row r="325" spans="1:10" ht="39.6" customHeight="1">
      <c r="A325" s="366" t="s">
        <v>57</v>
      </c>
      <c r="B325" s="367" t="s">
        <v>101</v>
      </c>
      <c r="C325" s="366" t="s">
        <v>49</v>
      </c>
      <c r="D325" s="366" t="s">
        <v>102</v>
      </c>
      <c r="E325" s="567" t="s">
        <v>739</v>
      </c>
      <c r="F325" s="567"/>
      <c r="G325" s="368" t="s">
        <v>68</v>
      </c>
      <c r="H325" s="369">
        <v>4.9099999999999998E-2</v>
      </c>
      <c r="I325" s="370">
        <v>10.06</v>
      </c>
      <c r="J325" s="370">
        <v>0.49</v>
      </c>
    </row>
    <row r="326" spans="1:10" ht="26.4">
      <c r="A326" s="366" t="s">
        <v>57</v>
      </c>
      <c r="B326" s="367" t="s">
        <v>65</v>
      </c>
      <c r="C326" s="366" t="s">
        <v>49</v>
      </c>
      <c r="D326" s="366" t="s">
        <v>31</v>
      </c>
      <c r="E326" s="567" t="s">
        <v>938</v>
      </c>
      <c r="F326" s="567"/>
      <c r="G326" s="368" t="s">
        <v>30</v>
      </c>
      <c r="H326" s="369">
        <v>0.3725</v>
      </c>
      <c r="I326" s="370">
        <v>23.48</v>
      </c>
      <c r="J326" s="370">
        <v>8.74</v>
      </c>
    </row>
    <row r="327" spans="1:10" ht="39.6" customHeight="1">
      <c r="A327" s="366" t="s">
        <v>57</v>
      </c>
      <c r="B327" s="367" t="s">
        <v>86</v>
      </c>
      <c r="C327" s="366" t="s">
        <v>49</v>
      </c>
      <c r="D327" s="366" t="s">
        <v>87</v>
      </c>
      <c r="E327" s="567" t="s">
        <v>739</v>
      </c>
      <c r="F327" s="567"/>
      <c r="G327" s="368" t="s">
        <v>69</v>
      </c>
      <c r="H327" s="369">
        <v>0.18210000000000001</v>
      </c>
      <c r="I327" s="370">
        <v>0.78</v>
      </c>
      <c r="J327" s="370">
        <v>0.14000000000000001</v>
      </c>
    </row>
    <row r="328" spans="1:10" ht="39.6">
      <c r="A328" s="366" t="s">
        <v>57</v>
      </c>
      <c r="B328" s="367" t="s">
        <v>84</v>
      </c>
      <c r="C328" s="366" t="s">
        <v>49</v>
      </c>
      <c r="D328" s="366" t="s">
        <v>85</v>
      </c>
      <c r="E328" s="567" t="s">
        <v>739</v>
      </c>
      <c r="F328" s="567"/>
      <c r="G328" s="368" t="s">
        <v>68</v>
      </c>
      <c r="H328" s="369">
        <v>4.1000000000000003E-3</v>
      </c>
      <c r="I328" s="370">
        <v>10.5</v>
      </c>
      <c r="J328" s="370">
        <v>0.04</v>
      </c>
    </row>
    <row r="329" spans="1:10" ht="14.4">
      <c r="A329" s="371" t="s">
        <v>58</v>
      </c>
      <c r="B329" s="372" t="s">
        <v>105</v>
      </c>
      <c r="C329" s="371" t="s">
        <v>49</v>
      </c>
      <c r="D329" s="371" t="s">
        <v>106</v>
      </c>
      <c r="E329" s="566" t="s">
        <v>59</v>
      </c>
      <c r="F329" s="566"/>
      <c r="G329" s="373" t="s">
        <v>20</v>
      </c>
      <c r="H329" s="374">
        <v>9.7999999999999997E-3</v>
      </c>
      <c r="I329" s="375">
        <v>238.18</v>
      </c>
      <c r="J329" s="375">
        <v>2.33</v>
      </c>
    </row>
    <row r="330" spans="1:10" ht="39.6">
      <c r="A330" s="371" t="s">
        <v>58</v>
      </c>
      <c r="B330" s="372" t="s">
        <v>630</v>
      </c>
      <c r="C330" s="371" t="s">
        <v>49</v>
      </c>
      <c r="D330" s="371" t="s">
        <v>631</v>
      </c>
      <c r="E330" s="566" t="s">
        <v>59</v>
      </c>
      <c r="F330" s="566"/>
      <c r="G330" s="373" t="s">
        <v>6</v>
      </c>
      <c r="H330" s="374">
        <v>1.03</v>
      </c>
      <c r="I330" s="375">
        <v>79.08</v>
      </c>
      <c r="J330" s="375">
        <v>81.45</v>
      </c>
    </row>
    <row r="331" spans="1:10" ht="26.4">
      <c r="A331" s="371" t="s">
        <v>58</v>
      </c>
      <c r="B331" s="372" t="s">
        <v>88</v>
      </c>
      <c r="C331" s="371" t="s">
        <v>49</v>
      </c>
      <c r="D331" s="371" t="s">
        <v>89</v>
      </c>
      <c r="E331" s="566" t="s">
        <v>59</v>
      </c>
      <c r="F331" s="566"/>
      <c r="G331" s="373" t="s">
        <v>20</v>
      </c>
      <c r="H331" s="374">
        <v>5.6800000000000003E-2</v>
      </c>
      <c r="I331" s="375">
        <v>120</v>
      </c>
      <c r="J331" s="375">
        <v>6.81</v>
      </c>
    </row>
    <row r="332" spans="1:10" ht="14.4" customHeight="1">
      <c r="A332" s="376"/>
      <c r="B332" s="376"/>
      <c r="C332" s="376"/>
      <c r="D332" s="376"/>
      <c r="E332" s="376" t="s">
        <v>60</v>
      </c>
      <c r="F332" s="377">
        <v>11.34</v>
      </c>
      <c r="G332" s="376" t="s">
        <v>61</v>
      </c>
      <c r="H332" s="377">
        <v>0</v>
      </c>
      <c r="I332" s="376" t="s">
        <v>62</v>
      </c>
      <c r="J332" s="377">
        <v>11.34</v>
      </c>
    </row>
    <row r="333" spans="1:10" ht="14.4" customHeight="1">
      <c r="A333" s="376"/>
      <c r="B333" s="376"/>
      <c r="C333" s="376"/>
      <c r="D333" s="376"/>
      <c r="E333" s="376" t="s">
        <v>63</v>
      </c>
      <c r="F333" s="377">
        <v>25.71</v>
      </c>
      <c r="G333" s="376"/>
      <c r="H333" s="562" t="s">
        <v>64</v>
      </c>
      <c r="I333" s="562"/>
      <c r="J333" s="377">
        <v>135.68</v>
      </c>
    </row>
    <row r="334" spans="1:10" ht="14.4">
      <c r="A334" s="344"/>
      <c r="B334" s="344"/>
      <c r="C334" s="344"/>
      <c r="D334" s="344"/>
      <c r="E334" s="344"/>
      <c r="F334" s="344"/>
      <c r="G334" s="344"/>
      <c r="H334" s="344"/>
      <c r="I334" s="344"/>
      <c r="J334" s="344"/>
    </row>
    <row r="335" spans="1:10" ht="14.4">
      <c r="A335" s="362" t="s">
        <v>1124</v>
      </c>
      <c r="B335" s="363" t="s">
        <v>27</v>
      </c>
      <c r="C335" s="362" t="s">
        <v>40</v>
      </c>
      <c r="D335" s="362" t="s">
        <v>41</v>
      </c>
      <c r="E335" s="568" t="s">
        <v>55</v>
      </c>
      <c r="F335" s="568"/>
      <c r="G335" s="364" t="s">
        <v>28</v>
      </c>
      <c r="H335" s="363" t="s">
        <v>42</v>
      </c>
      <c r="I335" s="363" t="s">
        <v>43</v>
      </c>
      <c r="J335" s="363" t="s">
        <v>45</v>
      </c>
    </row>
    <row r="336" spans="1:10" ht="26.4">
      <c r="A336" s="344" t="s">
        <v>56</v>
      </c>
      <c r="B336" s="346" t="s">
        <v>225</v>
      </c>
      <c r="C336" s="344" t="s">
        <v>49</v>
      </c>
      <c r="D336" s="344" t="s">
        <v>632</v>
      </c>
      <c r="E336" s="563" t="s">
        <v>956</v>
      </c>
      <c r="F336" s="563"/>
      <c r="G336" s="345" t="s">
        <v>6</v>
      </c>
      <c r="H336" s="365">
        <v>1</v>
      </c>
      <c r="I336" s="347">
        <v>98.63</v>
      </c>
      <c r="J336" s="347">
        <v>98.63</v>
      </c>
    </row>
    <row r="337" spans="1:10" ht="26.4" customHeight="1">
      <c r="A337" s="366" t="s">
        <v>57</v>
      </c>
      <c r="B337" s="367" t="s">
        <v>83</v>
      </c>
      <c r="C337" s="366" t="s">
        <v>49</v>
      </c>
      <c r="D337" s="366" t="s">
        <v>34</v>
      </c>
      <c r="E337" s="567" t="s">
        <v>938</v>
      </c>
      <c r="F337" s="567"/>
      <c r="G337" s="368" t="s">
        <v>30</v>
      </c>
      <c r="H337" s="369">
        <v>0.1119</v>
      </c>
      <c r="I337" s="370">
        <v>28.51</v>
      </c>
      <c r="J337" s="370">
        <v>3.19</v>
      </c>
    </row>
    <row r="338" spans="1:10" ht="26.4" customHeight="1">
      <c r="A338" s="366" t="s">
        <v>57</v>
      </c>
      <c r="B338" s="367" t="s">
        <v>633</v>
      </c>
      <c r="C338" s="366" t="s">
        <v>49</v>
      </c>
      <c r="D338" s="366" t="s">
        <v>634</v>
      </c>
      <c r="E338" s="567" t="s">
        <v>739</v>
      </c>
      <c r="F338" s="567"/>
      <c r="G338" s="368" t="s">
        <v>68</v>
      </c>
      <c r="H338" s="369">
        <v>7.0000000000000001E-3</v>
      </c>
      <c r="I338" s="370">
        <v>10.51</v>
      </c>
      <c r="J338" s="370">
        <v>7.0000000000000007E-2</v>
      </c>
    </row>
    <row r="339" spans="1:10" ht="26.4" customHeight="1">
      <c r="A339" s="366" t="s">
        <v>57</v>
      </c>
      <c r="B339" s="367" t="s">
        <v>65</v>
      </c>
      <c r="C339" s="366" t="s">
        <v>49</v>
      </c>
      <c r="D339" s="366" t="s">
        <v>31</v>
      </c>
      <c r="E339" s="567" t="s">
        <v>938</v>
      </c>
      <c r="F339" s="567"/>
      <c r="G339" s="368" t="s">
        <v>30</v>
      </c>
      <c r="H339" s="369">
        <v>4.6600000000000003E-2</v>
      </c>
      <c r="I339" s="370">
        <v>23.48</v>
      </c>
      <c r="J339" s="370">
        <v>1.0900000000000001</v>
      </c>
    </row>
    <row r="340" spans="1:10" ht="39.6">
      <c r="A340" s="371" t="s">
        <v>58</v>
      </c>
      <c r="B340" s="372" t="s">
        <v>98</v>
      </c>
      <c r="C340" s="371" t="s">
        <v>49</v>
      </c>
      <c r="D340" s="371" t="s">
        <v>99</v>
      </c>
      <c r="E340" s="566" t="s">
        <v>59</v>
      </c>
      <c r="F340" s="566"/>
      <c r="G340" s="373" t="s">
        <v>20</v>
      </c>
      <c r="H340" s="374">
        <v>8.14E-2</v>
      </c>
      <c r="I340" s="375">
        <v>657.5</v>
      </c>
      <c r="J340" s="375">
        <v>53.52</v>
      </c>
    </row>
    <row r="341" spans="1:10" ht="26.4">
      <c r="A341" s="371" t="s">
        <v>58</v>
      </c>
      <c r="B341" s="372" t="s">
        <v>635</v>
      </c>
      <c r="C341" s="371" t="s">
        <v>49</v>
      </c>
      <c r="D341" s="371" t="s">
        <v>636</v>
      </c>
      <c r="E341" s="566" t="s">
        <v>59</v>
      </c>
      <c r="F341" s="566"/>
      <c r="G341" s="373" t="s">
        <v>29</v>
      </c>
      <c r="H341" s="374">
        <v>4</v>
      </c>
      <c r="I341" s="375">
        <v>10.19</v>
      </c>
      <c r="J341" s="375">
        <v>40.76</v>
      </c>
    </row>
    <row r="342" spans="1:10" ht="14.4" customHeight="1">
      <c r="A342" s="376"/>
      <c r="B342" s="376"/>
      <c r="C342" s="376"/>
      <c r="D342" s="376"/>
      <c r="E342" s="376" t="s">
        <v>60</v>
      </c>
      <c r="F342" s="377">
        <v>2.71</v>
      </c>
      <c r="G342" s="376" t="s">
        <v>61</v>
      </c>
      <c r="H342" s="377">
        <v>0</v>
      </c>
      <c r="I342" s="376" t="s">
        <v>62</v>
      </c>
      <c r="J342" s="377">
        <v>2.71</v>
      </c>
    </row>
    <row r="343" spans="1:10" ht="14.4" customHeight="1">
      <c r="A343" s="376"/>
      <c r="B343" s="376"/>
      <c r="C343" s="376"/>
      <c r="D343" s="376"/>
      <c r="E343" s="376" t="s">
        <v>63</v>
      </c>
      <c r="F343" s="377">
        <v>23.05</v>
      </c>
      <c r="G343" s="376"/>
      <c r="H343" s="562" t="s">
        <v>64</v>
      </c>
      <c r="I343" s="562"/>
      <c r="J343" s="377">
        <v>121.68</v>
      </c>
    </row>
    <row r="344" spans="1:10" ht="14.4">
      <c r="A344" s="344"/>
      <c r="B344" s="344"/>
      <c r="C344" s="344"/>
      <c r="D344" s="344"/>
      <c r="E344" s="344"/>
      <c r="F344" s="344"/>
      <c r="G344" s="344"/>
      <c r="H344" s="344"/>
      <c r="I344" s="344"/>
      <c r="J344" s="344"/>
    </row>
    <row r="345" spans="1:10" ht="14.4">
      <c r="A345" s="362" t="s">
        <v>1125</v>
      </c>
      <c r="B345" s="363" t="s">
        <v>27</v>
      </c>
      <c r="C345" s="362" t="s">
        <v>40</v>
      </c>
      <c r="D345" s="362" t="s">
        <v>41</v>
      </c>
      <c r="E345" s="568" t="s">
        <v>55</v>
      </c>
      <c r="F345" s="568"/>
      <c r="G345" s="364" t="s">
        <v>28</v>
      </c>
      <c r="H345" s="363" t="s">
        <v>42</v>
      </c>
      <c r="I345" s="363" t="s">
        <v>43</v>
      </c>
      <c r="J345" s="363" t="s">
        <v>45</v>
      </c>
    </row>
    <row r="346" spans="1:10" ht="26.4">
      <c r="A346" s="344" t="s">
        <v>56</v>
      </c>
      <c r="B346" s="346" t="s">
        <v>933</v>
      </c>
      <c r="C346" s="344" t="s">
        <v>49</v>
      </c>
      <c r="D346" s="344" t="s">
        <v>934</v>
      </c>
      <c r="E346" s="563" t="s">
        <v>1312</v>
      </c>
      <c r="F346" s="563"/>
      <c r="G346" s="345" t="s">
        <v>6</v>
      </c>
      <c r="H346" s="365">
        <v>1</v>
      </c>
      <c r="I346" s="347">
        <v>165.28</v>
      </c>
      <c r="J346" s="347">
        <v>165.28</v>
      </c>
    </row>
    <row r="347" spans="1:10" ht="26.4" customHeight="1">
      <c r="A347" s="366" t="s">
        <v>57</v>
      </c>
      <c r="B347" s="367" t="s">
        <v>65</v>
      </c>
      <c r="C347" s="366" t="s">
        <v>49</v>
      </c>
      <c r="D347" s="366" t="s">
        <v>31</v>
      </c>
      <c r="E347" s="567" t="s">
        <v>938</v>
      </c>
      <c r="F347" s="567"/>
      <c r="G347" s="368" t="s">
        <v>30</v>
      </c>
      <c r="H347" s="369">
        <v>1.2789999999999999</v>
      </c>
      <c r="I347" s="370">
        <v>23.48</v>
      </c>
      <c r="J347" s="370">
        <v>30.03</v>
      </c>
    </row>
    <row r="348" spans="1:10" ht="26.4" customHeight="1">
      <c r="A348" s="366" t="s">
        <v>57</v>
      </c>
      <c r="B348" s="367" t="s">
        <v>83</v>
      </c>
      <c r="C348" s="366" t="s">
        <v>49</v>
      </c>
      <c r="D348" s="366" t="s">
        <v>34</v>
      </c>
      <c r="E348" s="567" t="s">
        <v>938</v>
      </c>
      <c r="F348" s="567"/>
      <c r="G348" s="368" t="s">
        <v>30</v>
      </c>
      <c r="H348" s="369">
        <v>0.63900000000000001</v>
      </c>
      <c r="I348" s="370">
        <v>28.51</v>
      </c>
      <c r="J348" s="370">
        <v>18.21</v>
      </c>
    </row>
    <row r="349" spans="1:10" ht="26.4">
      <c r="A349" s="371" t="s">
        <v>58</v>
      </c>
      <c r="B349" s="372" t="s">
        <v>961</v>
      </c>
      <c r="C349" s="371" t="s">
        <v>49</v>
      </c>
      <c r="D349" s="371" t="s">
        <v>962</v>
      </c>
      <c r="E349" s="566" t="s">
        <v>59</v>
      </c>
      <c r="F349" s="566"/>
      <c r="G349" s="373" t="s">
        <v>33</v>
      </c>
      <c r="H349" s="374">
        <v>6.4375</v>
      </c>
      <c r="I349" s="375">
        <v>15.75</v>
      </c>
      <c r="J349" s="375">
        <v>101.39</v>
      </c>
    </row>
    <row r="350" spans="1:10" ht="14.4">
      <c r="A350" s="371" t="s">
        <v>58</v>
      </c>
      <c r="B350" s="372" t="s">
        <v>959</v>
      </c>
      <c r="C350" s="371" t="s">
        <v>49</v>
      </c>
      <c r="D350" s="371" t="s">
        <v>960</v>
      </c>
      <c r="E350" s="566" t="s">
        <v>59</v>
      </c>
      <c r="F350" s="566"/>
      <c r="G350" s="373" t="s">
        <v>29</v>
      </c>
      <c r="H350" s="374">
        <v>0.24</v>
      </c>
      <c r="I350" s="375">
        <v>5.28</v>
      </c>
      <c r="J350" s="375">
        <v>1.26</v>
      </c>
    </row>
    <row r="351" spans="1:10" ht="14.4">
      <c r="A351" s="371" t="s">
        <v>58</v>
      </c>
      <c r="B351" s="372" t="s">
        <v>957</v>
      </c>
      <c r="C351" s="371" t="s">
        <v>49</v>
      </c>
      <c r="D351" s="371" t="s">
        <v>958</v>
      </c>
      <c r="E351" s="566" t="s">
        <v>59</v>
      </c>
      <c r="F351" s="566"/>
      <c r="G351" s="373" t="s">
        <v>29</v>
      </c>
      <c r="H351" s="374">
        <v>8.6199999999999992</v>
      </c>
      <c r="I351" s="375">
        <v>1.67</v>
      </c>
      <c r="J351" s="375">
        <v>14.39</v>
      </c>
    </row>
    <row r="352" spans="1:10" ht="14.4" customHeight="1">
      <c r="A352" s="376"/>
      <c r="B352" s="376"/>
      <c r="C352" s="376"/>
      <c r="D352" s="376"/>
      <c r="E352" s="376" t="s">
        <v>60</v>
      </c>
      <c r="F352" s="377">
        <v>29.49</v>
      </c>
      <c r="G352" s="376" t="s">
        <v>61</v>
      </c>
      <c r="H352" s="377">
        <v>0</v>
      </c>
      <c r="I352" s="376" t="s">
        <v>62</v>
      </c>
      <c r="J352" s="377">
        <v>29.49</v>
      </c>
    </row>
    <row r="353" spans="1:10" ht="14.4" customHeight="1">
      <c r="A353" s="376"/>
      <c r="B353" s="376"/>
      <c r="C353" s="376"/>
      <c r="D353" s="376"/>
      <c r="E353" s="376" t="s">
        <v>63</v>
      </c>
      <c r="F353" s="377">
        <v>38.64</v>
      </c>
      <c r="G353" s="376"/>
      <c r="H353" s="562" t="s">
        <v>64</v>
      </c>
      <c r="I353" s="562"/>
      <c r="J353" s="377">
        <v>203.92</v>
      </c>
    </row>
    <row r="354" spans="1:10" ht="14.4">
      <c r="A354" s="344"/>
      <c r="B354" s="344"/>
      <c r="C354" s="344"/>
      <c r="D354" s="344"/>
      <c r="E354" s="344"/>
      <c r="F354" s="344"/>
      <c r="G354" s="344"/>
      <c r="H354" s="344"/>
      <c r="I354" s="344"/>
      <c r="J354" s="344"/>
    </row>
    <row r="355" spans="1:10" ht="14.4">
      <c r="A355" s="362" t="s">
        <v>1127</v>
      </c>
      <c r="B355" s="363" t="s">
        <v>27</v>
      </c>
      <c r="C355" s="362" t="s">
        <v>40</v>
      </c>
      <c r="D355" s="362" t="s">
        <v>41</v>
      </c>
      <c r="E355" s="568" t="s">
        <v>55</v>
      </c>
      <c r="F355" s="568"/>
      <c r="G355" s="364" t="s">
        <v>28</v>
      </c>
      <c r="H355" s="363" t="s">
        <v>42</v>
      </c>
      <c r="I355" s="363" t="s">
        <v>43</v>
      </c>
      <c r="J355" s="363" t="s">
        <v>45</v>
      </c>
    </row>
    <row r="356" spans="1:10" ht="39.6" customHeight="1">
      <c r="A356" s="344" t="s">
        <v>56</v>
      </c>
      <c r="B356" s="346" t="s">
        <v>226</v>
      </c>
      <c r="C356" s="344" t="s">
        <v>49</v>
      </c>
      <c r="D356" s="344" t="s">
        <v>1313</v>
      </c>
      <c r="E356" s="563" t="s">
        <v>963</v>
      </c>
      <c r="F356" s="563"/>
      <c r="G356" s="345" t="s">
        <v>33</v>
      </c>
      <c r="H356" s="365">
        <v>1</v>
      </c>
      <c r="I356" s="347">
        <v>869.42</v>
      </c>
      <c r="J356" s="347">
        <v>869.42</v>
      </c>
    </row>
    <row r="357" spans="1:10" ht="26.4">
      <c r="A357" s="366" t="s">
        <v>57</v>
      </c>
      <c r="B357" s="367" t="s">
        <v>640</v>
      </c>
      <c r="C357" s="366" t="s">
        <v>49</v>
      </c>
      <c r="D357" s="366" t="s">
        <v>641</v>
      </c>
      <c r="E357" s="567" t="s">
        <v>938</v>
      </c>
      <c r="F357" s="567"/>
      <c r="G357" s="368" t="s">
        <v>30</v>
      </c>
      <c r="H357" s="369">
        <v>2.056</v>
      </c>
      <c r="I357" s="370">
        <v>24.33</v>
      </c>
      <c r="J357" s="370">
        <v>50.02</v>
      </c>
    </row>
    <row r="358" spans="1:10" ht="26.4" customHeight="1">
      <c r="A358" s="366" t="s">
        <v>57</v>
      </c>
      <c r="B358" s="367" t="s">
        <v>642</v>
      </c>
      <c r="C358" s="366" t="s">
        <v>49</v>
      </c>
      <c r="D358" s="366" t="s">
        <v>643</v>
      </c>
      <c r="E358" s="567" t="s">
        <v>856</v>
      </c>
      <c r="F358" s="567"/>
      <c r="G358" s="368" t="s">
        <v>20</v>
      </c>
      <c r="H358" s="369">
        <v>1.89E-2</v>
      </c>
      <c r="I358" s="370">
        <v>942.09</v>
      </c>
      <c r="J358" s="370">
        <v>17.8</v>
      </c>
    </row>
    <row r="359" spans="1:10" ht="26.4" customHeight="1">
      <c r="A359" s="366" t="s">
        <v>57</v>
      </c>
      <c r="B359" s="367" t="s">
        <v>638</v>
      </c>
      <c r="C359" s="366" t="s">
        <v>49</v>
      </c>
      <c r="D359" s="366" t="s">
        <v>639</v>
      </c>
      <c r="E359" s="567" t="s">
        <v>938</v>
      </c>
      <c r="F359" s="567"/>
      <c r="G359" s="368" t="s">
        <v>30</v>
      </c>
      <c r="H359" s="369">
        <v>2.056</v>
      </c>
      <c r="I359" s="370">
        <v>28.84</v>
      </c>
      <c r="J359" s="370">
        <v>59.29</v>
      </c>
    </row>
    <row r="360" spans="1:10" ht="39.6">
      <c r="A360" s="371" t="s">
        <v>58</v>
      </c>
      <c r="B360" s="372" t="s">
        <v>644</v>
      </c>
      <c r="C360" s="371" t="s">
        <v>49</v>
      </c>
      <c r="D360" s="371" t="s">
        <v>645</v>
      </c>
      <c r="E360" s="566" t="s">
        <v>59</v>
      </c>
      <c r="F360" s="566"/>
      <c r="G360" s="373" t="s">
        <v>33</v>
      </c>
      <c r="H360" s="374">
        <v>1</v>
      </c>
      <c r="I360" s="375">
        <v>742.31</v>
      </c>
      <c r="J360" s="375">
        <v>742.31</v>
      </c>
    </row>
    <row r="361" spans="1:10" ht="14.4" customHeight="1">
      <c r="A361" s="376"/>
      <c r="B361" s="376"/>
      <c r="C361" s="376"/>
      <c r="D361" s="376"/>
      <c r="E361" s="376" t="s">
        <v>60</v>
      </c>
      <c r="F361" s="377">
        <v>71.63</v>
      </c>
      <c r="G361" s="376" t="s">
        <v>61</v>
      </c>
      <c r="H361" s="377">
        <v>0</v>
      </c>
      <c r="I361" s="376" t="s">
        <v>62</v>
      </c>
      <c r="J361" s="377">
        <v>71.63</v>
      </c>
    </row>
    <row r="362" spans="1:10" ht="14.4" customHeight="1">
      <c r="A362" s="376"/>
      <c r="B362" s="376"/>
      <c r="C362" s="376"/>
      <c r="D362" s="376"/>
      <c r="E362" s="376" t="s">
        <v>63</v>
      </c>
      <c r="F362" s="377">
        <v>203.27</v>
      </c>
      <c r="G362" s="376"/>
      <c r="H362" s="562" t="s">
        <v>64</v>
      </c>
      <c r="I362" s="562"/>
      <c r="J362" s="377">
        <v>1072.69</v>
      </c>
    </row>
    <row r="363" spans="1:10" ht="14.4">
      <c r="A363" s="344"/>
      <c r="B363" s="344"/>
      <c r="C363" s="344"/>
      <c r="D363" s="344"/>
      <c r="E363" s="344"/>
      <c r="F363" s="344"/>
      <c r="G363" s="344"/>
      <c r="H363" s="344"/>
      <c r="I363" s="344"/>
      <c r="J363" s="344"/>
    </row>
    <row r="364" spans="1:10" ht="14.4">
      <c r="A364" s="362" t="s">
        <v>1128</v>
      </c>
      <c r="B364" s="363" t="s">
        <v>27</v>
      </c>
      <c r="C364" s="362" t="s">
        <v>40</v>
      </c>
      <c r="D364" s="362" t="s">
        <v>41</v>
      </c>
      <c r="E364" s="568" t="s">
        <v>55</v>
      </c>
      <c r="F364" s="568"/>
      <c r="G364" s="364" t="s">
        <v>28</v>
      </c>
      <c r="H364" s="363" t="s">
        <v>42</v>
      </c>
      <c r="I364" s="363" t="s">
        <v>43</v>
      </c>
      <c r="J364" s="363" t="s">
        <v>45</v>
      </c>
    </row>
    <row r="365" spans="1:10" ht="14.4" customHeight="1">
      <c r="A365" s="344" t="s">
        <v>56</v>
      </c>
      <c r="B365" s="346" t="s">
        <v>227</v>
      </c>
      <c r="C365" s="344" t="s">
        <v>251</v>
      </c>
      <c r="D365" s="344" t="s">
        <v>282</v>
      </c>
      <c r="E365" s="563" t="s">
        <v>646</v>
      </c>
      <c r="F365" s="563"/>
      <c r="G365" s="345" t="s">
        <v>309</v>
      </c>
      <c r="H365" s="365">
        <v>1</v>
      </c>
      <c r="I365" s="347">
        <v>73.42</v>
      </c>
      <c r="J365" s="347">
        <v>73.42</v>
      </c>
    </row>
    <row r="366" spans="1:10" ht="14.4">
      <c r="A366" s="362" t="s">
        <v>22</v>
      </c>
      <c r="B366" s="363" t="s">
        <v>27</v>
      </c>
      <c r="C366" s="362" t="s">
        <v>40</v>
      </c>
      <c r="D366" s="362" t="s">
        <v>41</v>
      </c>
      <c r="E366" s="568" t="s">
        <v>55</v>
      </c>
      <c r="F366" s="565"/>
      <c r="G366" s="364" t="s">
        <v>28</v>
      </c>
      <c r="H366" s="363" t="s">
        <v>42</v>
      </c>
      <c r="I366" s="363" t="s">
        <v>43</v>
      </c>
      <c r="J366" s="363" t="s">
        <v>45</v>
      </c>
    </row>
    <row r="367" spans="1:10" ht="26.4">
      <c r="A367" s="366" t="s">
        <v>56</v>
      </c>
      <c r="B367" s="367" t="s">
        <v>433</v>
      </c>
      <c r="C367" s="366" t="s">
        <v>251</v>
      </c>
      <c r="D367" s="366" t="s">
        <v>434</v>
      </c>
      <c r="E367" s="567" t="s">
        <v>432</v>
      </c>
      <c r="F367" s="567"/>
      <c r="G367" s="368" t="s">
        <v>382</v>
      </c>
      <c r="H367" s="369">
        <v>0.3</v>
      </c>
      <c r="I367" s="370" t="s">
        <v>1287</v>
      </c>
      <c r="J367" s="446" t="s">
        <v>1314</v>
      </c>
    </row>
    <row r="368" spans="1:10" ht="14.4" customHeight="1">
      <c r="A368" s="371" t="s">
        <v>58</v>
      </c>
      <c r="B368" s="372" t="s">
        <v>647</v>
      </c>
      <c r="C368" s="371" t="s">
        <v>251</v>
      </c>
      <c r="D368" s="371" t="s">
        <v>648</v>
      </c>
      <c r="E368" s="566" t="s">
        <v>59</v>
      </c>
      <c r="F368" s="566"/>
      <c r="G368" s="373" t="s">
        <v>309</v>
      </c>
      <c r="H368" s="374">
        <v>1</v>
      </c>
      <c r="I368" s="375" t="s">
        <v>1315</v>
      </c>
      <c r="J368" s="445" t="s">
        <v>1315</v>
      </c>
    </row>
    <row r="369" spans="1:10" ht="39.6">
      <c r="A369" s="371" t="s">
        <v>58</v>
      </c>
      <c r="B369" s="372" t="s">
        <v>651</v>
      </c>
      <c r="C369" s="371" t="s">
        <v>251</v>
      </c>
      <c r="D369" s="371" t="s">
        <v>652</v>
      </c>
      <c r="E369" s="566" t="s">
        <v>440</v>
      </c>
      <c r="F369" s="566"/>
      <c r="G369" s="373" t="s">
        <v>382</v>
      </c>
      <c r="H369" s="374">
        <v>0.3</v>
      </c>
      <c r="I369" s="375" t="s">
        <v>1280</v>
      </c>
      <c r="J369" s="445" t="s">
        <v>1316</v>
      </c>
    </row>
    <row r="370" spans="1:10" ht="14.4" customHeight="1">
      <c r="A370" s="371" t="s">
        <v>58</v>
      </c>
      <c r="B370" s="372" t="s">
        <v>443</v>
      </c>
      <c r="C370" s="371" t="s">
        <v>251</v>
      </c>
      <c r="D370" s="371" t="s">
        <v>444</v>
      </c>
      <c r="E370" s="566" t="s">
        <v>440</v>
      </c>
      <c r="F370" s="566"/>
      <c r="G370" s="373" t="s">
        <v>382</v>
      </c>
      <c r="H370" s="374">
        <v>0.3</v>
      </c>
      <c r="I370" s="375" t="s">
        <v>445</v>
      </c>
      <c r="J370" s="445" t="s">
        <v>653</v>
      </c>
    </row>
    <row r="371" spans="1:10" ht="26.4">
      <c r="A371" s="366" t="s">
        <v>56</v>
      </c>
      <c r="B371" s="367" t="s">
        <v>649</v>
      </c>
      <c r="C371" s="366" t="s">
        <v>251</v>
      </c>
      <c r="D371" s="366" t="s">
        <v>650</v>
      </c>
      <c r="E371" s="567" t="s">
        <v>432</v>
      </c>
      <c r="F371" s="567"/>
      <c r="G371" s="368" t="s">
        <v>382</v>
      </c>
      <c r="H371" s="369">
        <v>0.3</v>
      </c>
      <c r="I371" s="370" t="s">
        <v>1285</v>
      </c>
      <c r="J371" s="446" t="s">
        <v>1317</v>
      </c>
    </row>
    <row r="372" spans="1:10" ht="14.4" customHeight="1">
      <c r="A372" s="564" t="s">
        <v>424</v>
      </c>
      <c r="B372" s="565"/>
      <c r="C372" s="565"/>
      <c r="D372" s="565"/>
      <c r="E372" s="565"/>
      <c r="F372" s="565"/>
      <c r="G372" s="565"/>
      <c r="H372" s="565"/>
      <c r="I372" s="565"/>
      <c r="J372" s="565"/>
    </row>
    <row r="373" spans="1:10" ht="14.4">
      <c r="A373" s="362" t="s">
        <v>22</v>
      </c>
      <c r="B373" s="363" t="s">
        <v>27</v>
      </c>
      <c r="C373" s="362" t="s">
        <v>40</v>
      </c>
      <c r="D373" s="362" t="s">
        <v>41</v>
      </c>
      <c r="E373" s="568" t="s">
        <v>55</v>
      </c>
      <c r="F373" s="565"/>
      <c r="G373" s="364" t="s">
        <v>28</v>
      </c>
      <c r="H373" s="363" t="s">
        <v>42</v>
      </c>
      <c r="I373" s="363" t="s">
        <v>43</v>
      </c>
      <c r="J373" s="363" t="s">
        <v>45</v>
      </c>
    </row>
    <row r="374" spans="1:10" ht="39.6">
      <c r="A374" s="371" t="s">
        <v>58</v>
      </c>
      <c r="B374" s="372" t="s">
        <v>459</v>
      </c>
      <c r="C374" s="371" t="s">
        <v>251</v>
      </c>
      <c r="D374" s="371" t="s">
        <v>460</v>
      </c>
      <c r="E374" s="566" t="s">
        <v>59</v>
      </c>
      <c r="F374" s="566"/>
      <c r="G374" s="373" t="s">
        <v>309</v>
      </c>
      <c r="H374" s="374">
        <v>3.6000000000000002E-4</v>
      </c>
      <c r="I374" s="375" t="s">
        <v>1290</v>
      </c>
      <c r="J374" s="445" t="s">
        <v>456</v>
      </c>
    </row>
    <row r="375" spans="1:10" ht="14.4">
      <c r="A375" s="371" t="s">
        <v>58</v>
      </c>
      <c r="B375" s="372" t="s">
        <v>463</v>
      </c>
      <c r="C375" s="371" t="s">
        <v>251</v>
      </c>
      <c r="D375" s="371" t="s">
        <v>464</v>
      </c>
      <c r="E375" s="566" t="s">
        <v>59</v>
      </c>
      <c r="F375" s="566"/>
      <c r="G375" s="373" t="s">
        <v>309</v>
      </c>
      <c r="H375" s="374">
        <v>2.7000000000000001E-3</v>
      </c>
      <c r="I375" s="375" t="s">
        <v>944</v>
      </c>
      <c r="J375" s="445" t="s">
        <v>965</v>
      </c>
    </row>
    <row r="376" spans="1:10" ht="14.4">
      <c r="A376" s="371" t="s">
        <v>58</v>
      </c>
      <c r="B376" s="372" t="s">
        <v>516</v>
      </c>
      <c r="C376" s="371" t="s">
        <v>251</v>
      </c>
      <c r="D376" s="371" t="s">
        <v>517</v>
      </c>
      <c r="E376" s="566" t="s">
        <v>59</v>
      </c>
      <c r="F376" s="566"/>
      <c r="G376" s="373" t="s">
        <v>309</v>
      </c>
      <c r="H376" s="374">
        <v>6.0000000000000002E-5</v>
      </c>
      <c r="I376" s="375" t="s">
        <v>518</v>
      </c>
      <c r="J376" s="445" t="s">
        <v>456</v>
      </c>
    </row>
    <row r="377" spans="1:10" ht="14.4">
      <c r="A377" s="371" t="s">
        <v>58</v>
      </c>
      <c r="B377" s="372" t="s">
        <v>486</v>
      </c>
      <c r="C377" s="371" t="s">
        <v>251</v>
      </c>
      <c r="D377" s="371" t="s">
        <v>487</v>
      </c>
      <c r="E377" s="566" t="s">
        <v>59</v>
      </c>
      <c r="F377" s="566"/>
      <c r="G377" s="373" t="s">
        <v>309</v>
      </c>
      <c r="H377" s="374">
        <v>6.1080000000000002E-2</v>
      </c>
      <c r="I377" s="375" t="s">
        <v>488</v>
      </c>
      <c r="J377" s="445" t="s">
        <v>657</v>
      </c>
    </row>
    <row r="378" spans="1:10" ht="14.4">
      <c r="A378" s="371" t="s">
        <v>58</v>
      </c>
      <c r="B378" s="372" t="s">
        <v>519</v>
      </c>
      <c r="C378" s="371" t="s">
        <v>251</v>
      </c>
      <c r="D378" s="371" t="s">
        <v>520</v>
      </c>
      <c r="E378" s="566" t="s">
        <v>59</v>
      </c>
      <c r="F378" s="566"/>
      <c r="G378" s="373" t="s">
        <v>309</v>
      </c>
      <c r="H378" s="374">
        <v>9.0000000000000006E-5</v>
      </c>
      <c r="I378" s="375" t="s">
        <v>521</v>
      </c>
      <c r="J378" s="445" t="s">
        <v>456</v>
      </c>
    </row>
    <row r="379" spans="1:10" ht="39.6">
      <c r="A379" s="371" t="s">
        <v>58</v>
      </c>
      <c r="B379" s="372" t="s">
        <v>501</v>
      </c>
      <c r="C379" s="371" t="s">
        <v>251</v>
      </c>
      <c r="D379" s="371" t="s">
        <v>502</v>
      </c>
      <c r="E379" s="566" t="s">
        <v>59</v>
      </c>
      <c r="F379" s="566"/>
      <c r="G379" s="373" t="s">
        <v>309</v>
      </c>
      <c r="H379" s="374">
        <v>1.2E-4</v>
      </c>
      <c r="I379" s="375" t="s">
        <v>1291</v>
      </c>
      <c r="J379" s="445" t="s">
        <v>456</v>
      </c>
    </row>
    <row r="380" spans="1:10" ht="14.4">
      <c r="A380" s="371" t="s">
        <v>58</v>
      </c>
      <c r="B380" s="372" t="s">
        <v>482</v>
      </c>
      <c r="C380" s="371" t="s">
        <v>251</v>
      </c>
      <c r="D380" s="371" t="s">
        <v>483</v>
      </c>
      <c r="E380" s="566" t="s">
        <v>422</v>
      </c>
      <c r="F380" s="566"/>
      <c r="G380" s="373" t="s">
        <v>309</v>
      </c>
      <c r="H380" s="374">
        <v>6.1080000000000002E-2</v>
      </c>
      <c r="I380" s="375" t="s">
        <v>484</v>
      </c>
      <c r="J380" s="445" t="s">
        <v>654</v>
      </c>
    </row>
    <row r="381" spans="1:10" ht="39.6">
      <c r="A381" s="371" t="s">
        <v>58</v>
      </c>
      <c r="B381" s="372" t="s">
        <v>451</v>
      </c>
      <c r="C381" s="371" t="s">
        <v>251</v>
      </c>
      <c r="D381" s="371" t="s">
        <v>452</v>
      </c>
      <c r="E381" s="566" t="s">
        <v>59</v>
      </c>
      <c r="F381" s="566"/>
      <c r="G381" s="373" t="s">
        <v>311</v>
      </c>
      <c r="H381" s="374">
        <v>4.4999999999999999E-4</v>
      </c>
      <c r="I381" s="375" t="s">
        <v>1292</v>
      </c>
      <c r="J381" s="445" t="s">
        <v>658</v>
      </c>
    </row>
    <row r="382" spans="1:10" ht="39.6">
      <c r="A382" s="371" t="s">
        <v>58</v>
      </c>
      <c r="B382" s="372" t="s">
        <v>511</v>
      </c>
      <c r="C382" s="371" t="s">
        <v>251</v>
      </c>
      <c r="D382" s="371" t="s">
        <v>512</v>
      </c>
      <c r="E382" s="566" t="s">
        <v>59</v>
      </c>
      <c r="F382" s="566"/>
      <c r="G382" s="373" t="s">
        <v>309</v>
      </c>
      <c r="H382" s="374">
        <v>6.0000000000000002E-5</v>
      </c>
      <c r="I382" s="375" t="s">
        <v>1293</v>
      </c>
      <c r="J382" s="445" t="s">
        <v>507</v>
      </c>
    </row>
    <row r="383" spans="1:10" ht="14.4">
      <c r="A383" s="371" t="s">
        <v>58</v>
      </c>
      <c r="B383" s="372" t="s">
        <v>513</v>
      </c>
      <c r="C383" s="371" t="s">
        <v>251</v>
      </c>
      <c r="D383" s="371" t="s">
        <v>514</v>
      </c>
      <c r="E383" s="566" t="s">
        <v>59</v>
      </c>
      <c r="F383" s="566"/>
      <c r="G383" s="373" t="s">
        <v>309</v>
      </c>
      <c r="H383" s="374">
        <v>3.0000000000000001E-5</v>
      </c>
      <c r="I383" s="375" t="s">
        <v>515</v>
      </c>
      <c r="J383" s="445" t="s">
        <v>456</v>
      </c>
    </row>
    <row r="384" spans="1:10" ht="14.4">
      <c r="A384" s="371" t="s">
        <v>58</v>
      </c>
      <c r="B384" s="372" t="s">
        <v>497</v>
      </c>
      <c r="C384" s="371" t="s">
        <v>251</v>
      </c>
      <c r="D384" s="371" t="s">
        <v>498</v>
      </c>
      <c r="E384" s="566" t="s">
        <v>59</v>
      </c>
      <c r="F384" s="566"/>
      <c r="G384" s="373" t="s">
        <v>309</v>
      </c>
      <c r="H384" s="374">
        <v>1.08E-3</v>
      </c>
      <c r="I384" s="375" t="s">
        <v>499</v>
      </c>
      <c r="J384" s="445" t="s">
        <v>507</v>
      </c>
    </row>
    <row r="385" spans="1:10" ht="14.4">
      <c r="A385" s="371" t="s">
        <v>58</v>
      </c>
      <c r="B385" s="372" t="s">
        <v>465</v>
      </c>
      <c r="C385" s="371" t="s">
        <v>251</v>
      </c>
      <c r="D385" s="371" t="s">
        <v>466</v>
      </c>
      <c r="E385" s="566" t="s">
        <v>59</v>
      </c>
      <c r="F385" s="566"/>
      <c r="G385" s="373" t="s">
        <v>467</v>
      </c>
      <c r="H385" s="374">
        <v>4.8000000000000001E-4</v>
      </c>
      <c r="I385" s="375" t="s">
        <v>897</v>
      </c>
      <c r="J385" s="445" t="s">
        <v>456</v>
      </c>
    </row>
    <row r="386" spans="1:10" ht="14.4">
      <c r="A386" s="371" t="s">
        <v>58</v>
      </c>
      <c r="B386" s="372" t="s">
        <v>473</v>
      </c>
      <c r="C386" s="371" t="s">
        <v>251</v>
      </c>
      <c r="D386" s="371" t="s">
        <v>474</v>
      </c>
      <c r="E386" s="566" t="s">
        <v>422</v>
      </c>
      <c r="F386" s="566"/>
      <c r="G386" s="373" t="s">
        <v>309</v>
      </c>
      <c r="H386" s="374">
        <v>2.7000000000000001E-3</v>
      </c>
      <c r="I386" s="375" t="s">
        <v>475</v>
      </c>
      <c r="J386" s="445" t="s">
        <v>658</v>
      </c>
    </row>
    <row r="387" spans="1:10" ht="14.4">
      <c r="A387" s="371" t="s">
        <v>58</v>
      </c>
      <c r="B387" s="372" t="s">
        <v>479</v>
      </c>
      <c r="C387" s="371" t="s">
        <v>251</v>
      </c>
      <c r="D387" s="371" t="s">
        <v>480</v>
      </c>
      <c r="E387" s="566" t="s">
        <v>59</v>
      </c>
      <c r="F387" s="566"/>
      <c r="G387" s="373" t="s">
        <v>309</v>
      </c>
      <c r="H387" s="374">
        <v>8.9999999999999998E-4</v>
      </c>
      <c r="I387" s="375" t="s">
        <v>1294</v>
      </c>
      <c r="J387" s="445" t="s">
        <v>655</v>
      </c>
    </row>
    <row r="388" spans="1:10" ht="14.4">
      <c r="A388" s="371" t="s">
        <v>58</v>
      </c>
      <c r="B388" s="372" t="s">
        <v>493</v>
      </c>
      <c r="C388" s="371" t="s">
        <v>251</v>
      </c>
      <c r="D388" s="371" t="s">
        <v>494</v>
      </c>
      <c r="E388" s="566" t="s">
        <v>59</v>
      </c>
      <c r="F388" s="566"/>
      <c r="G388" s="373" t="s">
        <v>309</v>
      </c>
      <c r="H388" s="374">
        <v>4.7849999999999997E-2</v>
      </c>
      <c r="I388" s="375" t="s">
        <v>495</v>
      </c>
      <c r="J388" s="445" t="s">
        <v>656</v>
      </c>
    </row>
    <row r="389" spans="1:10" ht="14.4">
      <c r="A389" s="371" t="s">
        <v>58</v>
      </c>
      <c r="B389" s="372" t="s">
        <v>505</v>
      </c>
      <c r="C389" s="371" t="s">
        <v>251</v>
      </c>
      <c r="D389" s="371" t="s">
        <v>506</v>
      </c>
      <c r="E389" s="566" t="s">
        <v>59</v>
      </c>
      <c r="F389" s="566"/>
      <c r="G389" s="373" t="s">
        <v>309</v>
      </c>
      <c r="H389" s="374">
        <v>2.7000000000000001E-3</v>
      </c>
      <c r="I389" s="375" t="s">
        <v>1295</v>
      </c>
      <c r="J389" s="445" t="s">
        <v>507</v>
      </c>
    </row>
    <row r="390" spans="1:10" ht="14.4">
      <c r="A390" s="371" t="s">
        <v>58</v>
      </c>
      <c r="B390" s="372" t="s">
        <v>468</v>
      </c>
      <c r="C390" s="371" t="s">
        <v>251</v>
      </c>
      <c r="D390" s="371" t="s">
        <v>469</v>
      </c>
      <c r="E390" s="566" t="s">
        <v>422</v>
      </c>
      <c r="F390" s="566"/>
      <c r="G390" s="373" t="s">
        <v>470</v>
      </c>
      <c r="H390" s="374">
        <v>2.4000000000000001E-4</v>
      </c>
      <c r="I390" s="375" t="s">
        <v>471</v>
      </c>
      <c r="J390" s="445" t="s">
        <v>659</v>
      </c>
    </row>
    <row r="391" spans="1:10" ht="39.6">
      <c r="A391" s="371" t="s">
        <v>58</v>
      </c>
      <c r="B391" s="372" t="s">
        <v>503</v>
      </c>
      <c r="C391" s="371" t="s">
        <v>251</v>
      </c>
      <c r="D391" s="371" t="s">
        <v>504</v>
      </c>
      <c r="E391" s="566" t="s">
        <v>59</v>
      </c>
      <c r="F391" s="566"/>
      <c r="G391" s="373" t="s">
        <v>311</v>
      </c>
      <c r="H391" s="374">
        <v>1.3799999999999999E-3</v>
      </c>
      <c r="I391" s="375" t="s">
        <v>1296</v>
      </c>
      <c r="J391" s="445" t="s">
        <v>507</v>
      </c>
    </row>
    <row r="392" spans="1:10" ht="39.6">
      <c r="A392" s="371" t="s">
        <v>58</v>
      </c>
      <c r="B392" s="372" t="s">
        <v>647</v>
      </c>
      <c r="C392" s="371" t="s">
        <v>251</v>
      </c>
      <c r="D392" s="371" t="s">
        <v>648</v>
      </c>
      <c r="E392" s="566" t="s">
        <v>59</v>
      </c>
      <c r="F392" s="566"/>
      <c r="G392" s="373" t="s">
        <v>309</v>
      </c>
      <c r="H392" s="374">
        <v>1</v>
      </c>
      <c r="I392" s="375" t="s">
        <v>1315</v>
      </c>
      <c r="J392" s="445" t="s">
        <v>1315</v>
      </c>
    </row>
    <row r="393" spans="1:10" ht="39.6">
      <c r="A393" s="371" t="s">
        <v>58</v>
      </c>
      <c r="B393" s="372" t="s">
        <v>651</v>
      </c>
      <c r="C393" s="371" t="s">
        <v>251</v>
      </c>
      <c r="D393" s="371" t="s">
        <v>652</v>
      </c>
      <c r="E393" s="566" t="s">
        <v>440</v>
      </c>
      <c r="F393" s="566"/>
      <c r="G393" s="373" t="s">
        <v>382</v>
      </c>
      <c r="H393" s="374">
        <v>0.3</v>
      </c>
      <c r="I393" s="375" t="s">
        <v>1280</v>
      </c>
      <c r="J393" s="445" t="s">
        <v>1316</v>
      </c>
    </row>
    <row r="394" spans="1:10" ht="39.6">
      <c r="A394" s="371" t="s">
        <v>58</v>
      </c>
      <c r="B394" s="372" t="s">
        <v>443</v>
      </c>
      <c r="C394" s="371" t="s">
        <v>251</v>
      </c>
      <c r="D394" s="371" t="s">
        <v>444</v>
      </c>
      <c r="E394" s="566" t="s">
        <v>440</v>
      </c>
      <c r="F394" s="566"/>
      <c r="G394" s="373" t="s">
        <v>382</v>
      </c>
      <c r="H394" s="374">
        <v>0.3</v>
      </c>
      <c r="I394" s="375" t="s">
        <v>445</v>
      </c>
      <c r="J394" s="445" t="s">
        <v>653</v>
      </c>
    </row>
    <row r="395" spans="1:10" ht="14.4">
      <c r="A395" s="371" t="s">
        <v>58</v>
      </c>
      <c r="B395" s="372" t="s">
        <v>664</v>
      </c>
      <c r="C395" s="371" t="s">
        <v>251</v>
      </c>
      <c r="D395" s="371" t="s">
        <v>665</v>
      </c>
      <c r="E395" s="566" t="s">
        <v>59</v>
      </c>
      <c r="F395" s="566"/>
      <c r="G395" s="373" t="s">
        <v>309</v>
      </c>
      <c r="H395" s="374">
        <v>6.0000000000000002E-5</v>
      </c>
      <c r="I395" s="375" t="s">
        <v>666</v>
      </c>
      <c r="J395" s="445" t="s">
        <v>456</v>
      </c>
    </row>
    <row r="396" spans="1:10" ht="14.4">
      <c r="A396" s="371" t="s">
        <v>58</v>
      </c>
      <c r="B396" s="372" t="s">
        <v>662</v>
      </c>
      <c r="C396" s="371" t="s">
        <v>251</v>
      </c>
      <c r="D396" s="371" t="s">
        <v>663</v>
      </c>
      <c r="E396" s="566" t="s">
        <v>59</v>
      </c>
      <c r="F396" s="566"/>
      <c r="G396" s="373" t="s">
        <v>309</v>
      </c>
      <c r="H396" s="374">
        <v>3.0000000000000001E-5</v>
      </c>
      <c r="I396" s="375" t="s">
        <v>535</v>
      </c>
      <c r="J396" s="445" t="s">
        <v>456</v>
      </c>
    </row>
    <row r="397" spans="1:10" ht="14.4">
      <c r="A397" s="371" t="s">
        <v>58</v>
      </c>
      <c r="B397" s="372" t="s">
        <v>660</v>
      </c>
      <c r="C397" s="371" t="s">
        <v>251</v>
      </c>
      <c r="D397" s="371" t="s">
        <v>661</v>
      </c>
      <c r="E397" s="566" t="s">
        <v>59</v>
      </c>
      <c r="F397" s="566"/>
      <c r="G397" s="373" t="s">
        <v>309</v>
      </c>
      <c r="H397" s="374">
        <v>6.0000000000000002E-5</v>
      </c>
      <c r="I397" s="375" t="s">
        <v>964</v>
      </c>
      <c r="J397" s="445" t="s">
        <v>507</v>
      </c>
    </row>
    <row r="398" spans="1:10" ht="14.4">
      <c r="A398" s="371" t="s">
        <v>58</v>
      </c>
      <c r="B398" s="372" t="s">
        <v>508</v>
      </c>
      <c r="C398" s="371" t="s">
        <v>251</v>
      </c>
      <c r="D398" s="371" t="s">
        <v>509</v>
      </c>
      <c r="E398" s="566" t="s">
        <v>59</v>
      </c>
      <c r="F398" s="566"/>
      <c r="G398" s="373" t="s">
        <v>309</v>
      </c>
      <c r="H398" s="374">
        <v>6.0000000000000002E-5</v>
      </c>
      <c r="I398" s="375" t="s">
        <v>510</v>
      </c>
      <c r="J398" s="445" t="s">
        <v>456</v>
      </c>
    </row>
    <row r="399" spans="1:10" ht="14.4" customHeight="1">
      <c r="A399" s="376"/>
      <c r="B399" s="376"/>
      <c r="C399" s="376"/>
      <c r="D399" s="376"/>
      <c r="E399" s="376" t="s">
        <v>60</v>
      </c>
      <c r="F399" s="377">
        <v>10.5</v>
      </c>
      <c r="G399" s="376" t="s">
        <v>61</v>
      </c>
      <c r="H399" s="377">
        <v>0</v>
      </c>
      <c r="I399" s="376" t="s">
        <v>62</v>
      </c>
      <c r="J399" s="377">
        <v>10.5</v>
      </c>
    </row>
    <row r="400" spans="1:10" ht="14.4" customHeight="1">
      <c r="A400" s="376"/>
      <c r="B400" s="376"/>
      <c r="C400" s="376"/>
      <c r="D400" s="376"/>
      <c r="E400" s="376" t="s">
        <v>63</v>
      </c>
      <c r="F400" s="377">
        <v>17.16</v>
      </c>
      <c r="G400" s="376"/>
      <c r="H400" s="562" t="s">
        <v>64</v>
      </c>
      <c r="I400" s="562"/>
      <c r="J400" s="377">
        <v>90.58</v>
      </c>
    </row>
    <row r="401" spans="1:10" ht="14.4">
      <c r="A401" s="344"/>
      <c r="B401" s="344"/>
      <c r="C401" s="344"/>
      <c r="D401" s="344"/>
      <c r="E401" s="344"/>
      <c r="F401" s="344"/>
      <c r="G401" s="344"/>
      <c r="H401" s="344"/>
      <c r="I401" s="344"/>
      <c r="J401" s="344"/>
    </row>
    <row r="402" spans="1:10" ht="14.4">
      <c r="A402" s="362" t="s">
        <v>1129</v>
      </c>
      <c r="B402" s="363" t="s">
        <v>27</v>
      </c>
      <c r="C402" s="362" t="s">
        <v>40</v>
      </c>
      <c r="D402" s="362" t="s">
        <v>41</v>
      </c>
      <c r="E402" s="568" t="s">
        <v>55</v>
      </c>
      <c r="F402" s="568"/>
      <c r="G402" s="364" t="s">
        <v>28</v>
      </c>
      <c r="H402" s="363" t="s">
        <v>42</v>
      </c>
      <c r="I402" s="363" t="s">
        <v>43</v>
      </c>
      <c r="J402" s="363" t="s">
        <v>45</v>
      </c>
    </row>
    <row r="403" spans="1:10" ht="14.4" customHeight="1">
      <c r="A403" s="344" t="s">
        <v>56</v>
      </c>
      <c r="B403" s="346" t="s">
        <v>228</v>
      </c>
      <c r="C403" s="344" t="s">
        <v>250</v>
      </c>
      <c r="D403" s="344" t="s">
        <v>283</v>
      </c>
      <c r="E403" s="563">
        <v>0</v>
      </c>
      <c r="F403" s="563"/>
      <c r="G403" s="345" t="s">
        <v>309</v>
      </c>
      <c r="H403" s="365">
        <v>1</v>
      </c>
      <c r="I403" s="347">
        <v>301.60000000000002</v>
      </c>
      <c r="J403" s="347">
        <v>301.60000000000002</v>
      </c>
    </row>
    <row r="404" spans="1:10" ht="26.4">
      <c r="A404" s="366" t="s">
        <v>57</v>
      </c>
      <c r="B404" s="367" t="s">
        <v>668</v>
      </c>
      <c r="C404" s="366" t="s">
        <v>250</v>
      </c>
      <c r="D404" s="366" t="s">
        <v>641</v>
      </c>
      <c r="E404" s="567">
        <v>0</v>
      </c>
      <c r="F404" s="567"/>
      <c r="G404" s="368" t="s">
        <v>382</v>
      </c>
      <c r="H404" s="369">
        <v>0.9</v>
      </c>
      <c r="I404" s="370">
        <v>26.52</v>
      </c>
      <c r="J404" s="370">
        <v>23.86</v>
      </c>
    </row>
    <row r="405" spans="1:10" ht="26.4">
      <c r="A405" s="366" t="s">
        <v>57</v>
      </c>
      <c r="B405" s="367" t="s">
        <v>667</v>
      </c>
      <c r="C405" s="366" t="s">
        <v>250</v>
      </c>
      <c r="D405" s="366" t="s">
        <v>639</v>
      </c>
      <c r="E405" s="567">
        <v>0</v>
      </c>
      <c r="F405" s="567"/>
      <c r="G405" s="368" t="s">
        <v>382</v>
      </c>
      <c r="H405" s="369">
        <v>0.9</v>
      </c>
      <c r="I405" s="370">
        <v>32.520000000000003</v>
      </c>
      <c r="J405" s="370">
        <v>29.26</v>
      </c>
    </row>
    <row r="406" spans="1:10" ht="14.4">
      <c r="A406" s="371" t="s">
        <v>58</v>
      </c>
      <c r="B406" s="372" t="s">
        <v>669</v>
      </c>
      <c r="C406" s="371" t="s">
        <v>250</v>
      </c>
      <c r="D406" s="371" t="s">
        <v>283</v>
      </c>
      <c r="E406" s="566" t="s">
        <v>59</v>
      </c>
      <c r="F406" s="566"/>
      <c r="G406" s="373" t="s">
        <v>309</v>
      </c>
      <c r="H406" s="374">
        <v>1</v>
      </c>
      <c r="I406" s="375">
        <v>248.48</v>
      </c>
      <c r="J406" s="375">
        <v>248.48</v>
      </c>
    </row>
    <row r="407" spans="1:10" ht="14.4" customHeight="1">
      <c r="A407" s="376"/>
      <c r="B407" s="376"/>
      <c r="C407" s="376"/>
      <c r="D407" s="376"/>
      <c r="E407" s="376" t="s">
        <v>60</v>
      </c>
      <c r="F407" s="377">
        <v>35.36</v>
      </c>
      <c r="G407" s="376" t="s">
        <v>61</v>
      </c>
      <c r="H407" s="377">
        <v>0</v>
      </c>
      <c r="I407" s="376" t="s">
        <v>62</v>
      </c>
      <c r="J407" s="377">
        <v>35.36</v>
      </c>
    </row>
    <row r="408" spans="1:10" ht="14.4" customHeight="1">
      <c r="A408" s="376"/>
      <c r="B408" s="376"/>
      <c r="C408" s="376"/>
      <c r="D408" s="376"/>
      <c r="E408" s="376" t="s">
        <v>63</v>
      </c>
      <c r="F408" s="377">
        <v>70.510000000000005</v>
      </c>
      <c r="G408" s="376"/>
      <c r="H408" s="562" t="s">
        <v>64</v>
      </c>
      <c r="I408" s="562"/>
      <c r="J408" s="377">
        <v>372.11</v>
      </c>
    </row>
    <row r="409" spans="1:10" ht="14.4">
      <c r="A409" s="344"/>
      <c r="B409" s="344"/>
      <c r="C409" s="344"/>
      <c r="D409" s="344"/>
      <c r="E409" s="344"/>
      <c r="F409" s="344"/>
      <c r="G409" s="344"/>
      <c r="H409" s="344"/>
      <c r="I409" s="344"/>
      <c r="J409" s="344"/>
    </row>
    <row r="410" spans="1:10" ht="14.4">
      <c r="A410" s="362" t="s">
        <v>1130</v>
      </c>
      <c r="B410" s="363" t="s">
        <v>27</v>
      </c>
      <c r="C410" s="362" t="s">
        <v>40</v>
      </c>
      <c r="D410" s="362" t="s">
        <v>41</v>
      </c>
      <c r="E410" s="568" t="s">
        <v>55</v>
      </c>
      <c r="F410" s="568"/>
      <c r="G410" s="364" t="s">
        <v>28</v>
      </c>
      <c r="H410" s="363" t="s">
        <v>42</v>
      </c>
      <c r="I410" s="363" t="s">
        <v>43</v>
      </c>
      <c r="J410" s="363" t="s">
        <v>45</v>
      </c>
    </row>
    <row r="411" spans="1:10" ht="14.4" customHeight="1">
      <c r="A411" s="344" t="s">
        <v>56</v>
      </c>
      <c r="B411" s="346" t="s">
        <v>229</v>
      </c>
      <c r="C411" s="344" t="s">
        <v>250</v>
      </c>
      <c r="D411" s="344" t="s">
        <v>284</v>
      </c>
      <c r="E411" s="563">
        <v>0</v>
      </c>
      <c r="F411" s="563"/>
      <c r="G411" s="345" t="s">
        <v>309</v>
      </c>
      <c r="H411" s="365">
        <v>1</v>
      </c>
      <c r="I411" s="347">
        <v>26.44</v>
      </c>
      <c r="J411" s="347">
        <v>26.44</v>
      </c>
    </row>
    <row r="412" spans="1:10" ht="26.4">
      <c r="A412" s="366" t="s">
        <v>57</v>
      </c>
      <c r="B412" s="367" t="s">
        <v>667</v>
      </c>
      <c r="C412" s="366" t="s">
        <v>250</v>
      </c>
      <c r="D412" s="366" t="s">
        <v>639</v>
      </c>
      <c r="E412" s="567">
        <v>0</v>
      </c>
      <c r="F412" s="567"/>
      <c r="G412" s="368" t="s">
        <v>382</v>
      </c>
      <c r="H412" s="369">
        <v>0.3</v>
      </c>
      <c r="I412" s="370">
        <v>32.520000000000003</v>
      </c>
      <c r="J412" s="370">
        <v>9.75</v>
      </c>
    </row>
    <row r="413" spans="1:10" ht="26.4">
      <c r="A413" s="366" t="s">
        <v>57</v>
      </c>
      <c r="B413" s="367" t="s">
        <v>668</v>
      </c>
      <c r="C413" s="366" t="s">
        <v>250</v>
      </c>
      <c r="D413" s="366" t="s">
        <v>641</v>
      </c>
      <c r="E413" s="567">
        <v>0</v>
      </c>
      <c r="F413" s="567"/>
      <c r="G413" s="368" t="s">
        <v>382</v>
      </c>
      <c r="H413" s="369">
        <v>0.3</v>
      </c>
      <c r="I413" s="370">
        <v>26.52</v>
      </c>
      <c r="J413" s="370">
        <v>7.95</v>
      </c>
    </row>
    <row r="414" spans="1:10" ht="14.4">
      <c r="A414" s="371" t="s">
        <v>58</v>
      </c>
      <c r="B414" s="372" t="s">
        <v>670</v>
      </c>
      <c r="C414" s="371" t="s">
        <v>250</v>
      </c>
      <c r="D414" s="371" t="s">
        <v>284</v>
      </c>
      <c r="E414" s="566" t="s">
        <v>59</v>
      </c>
      <c r="F414" s="566"/>
      <c r="G414" s="373" t="s">
        <v>309</v>
      </c>
      <c r="H414" s="374">
        <v>1</v>
      </c>
      <c r="I414" s="375">
        <v>8.74</v>
      </c>
      <c r="J414" s="375">
        <v>8.74</v>
      </c>
    </row>
    <row r="415" spans="1:10" ht="14.4" customHeight="1">
      <c r="A415" s="376"/>
      <c r="B415" s="376"/>
      <c r="C415" s="376"/>
      <c r="D415" s="376"/>
      <c r="E415" s="376" t="s">
        <v>60</v>
      </c>
      <c r="F415" s="377">
        <v>11.78</v>
      </c>
      <c r="G415" s="376" t="s">
        <v>61</v>
      </c>
      <c r="H415" s="377">
        <v>0</v>
      </c>
      <c r="I415" s="376" t="s">
        <v>62</v>
      </c>
      <c r="J415" s="377">
        <v>11.78</v>
      </c>
    </row>
    <row r="416" spans="1:10" ht="14.4" customHeight="1">
      <c r="A416" s="376"/>
      <c r="B416" s="376"/>
      <c r="C416" s="376"/>
      <c r="D416" s="376"/>
      <c r="E416" s="376" t="s">
        <v>63</v>
      </c>
      <c r="F416" s="377">
        <v>6.18</v>
      </c>
      <c r="G416" s="376"/>
      <c r="H416" s="562" t="s">
        <v>64</v>
      </c>
      <c r="I416" s="562"/>
      <c r="J416" s="377">
        <v>32.619999999999997</v>
      </c>
    </row>
    <row r="417" spans="1:10" ht="14.4">
      <c r="A417" s="344"/>
      <c r="B417" s="344"/>
      <c r="C417" s="344"/>
      <c r="D417" s="344"/>
      <c r="E417" s="344"/>
      <c r="F417" s="344"/>
      <c r="G417" s="344"/>
      <c r="H417" s="344"/>
      <c r="I417" s="344"/>
      <c r="J417" s="344"/>
    </row>
    <row r="418" spans="1:10" ht="14.4">
      <c r="A418" s="362" t="s">
        <v>1131</v>
      </c>
      <c r="B418" s="363" t="s">
        <v>27</v>
      </c>
      <c r="C418" s="362" t="s">
        <v>40</v>
      </c>
      <c r="D418" s="362" t="s">
        <v>41</v>
      </c>
      <c r="E418" s="568" t="s">
        <v>55</v>
      </c>
      <c r="F418" s="568"/>
      <c r="G418" s="364" t="s">
        <v>28</v>
      </c>
      <c r="H418" s="363" t="s">
        <v>42</v>
      </c>
      <c r="I418" s="363" t="s">
        <v>43</v>
      </c>
      <c r="J418" s="363" t="s">
        <v>45</v>
      </c>
    </row>
    <row r="419" spans="1:10" ht="26.4">
      <c r="A419" s="344" t="s">
        <v>56</v>
      </c>
      <c r="B419" s="346" t="s">
        <v>230</v>
      </c>
      <c r="C419" s="344" t="s">
        <v>251</v>
      </c>
      <c r="D419" s="344" t="s">
        <v>285</v>
      </c>
      <c r="E419" s="563" t="s">
        <v>671</v>
      </c>
      <c r="F419" s="563"/>
      <c r="G419" s="345" t="s">
        <v>309</v>
      </c>
      <c r="H419" s="365">
        <v>1</v>
      </c>
      <c r="I419" s="347">
        <v>125.9</v>
      </c>
      <c r="J419" s="347">
        <v>125.9</v>
      </c>
    </row>
    <row r="420" spans="1:10" ht="14.4">
      <c r="A420" s="362" t="s">
        <v>22</v>
      </c>
      <c r="B420" s="363" t="s">
        <v>27</v>
      </c>
      <c r="C420" s="362" t="s">
        <v>40</v>
      </c>
      <c r="D420" s="362" t="s">
        <v>41</v>
      </c>
      <c r="E420" s="568" t="s">
        <v>55</v>
      </c>
      <c r="F420" s="565"/>
      <c r="G420" s="364" t="s">
        <v>28</v>
      </c>
      <c r="H420" s="363" t="s">
        <v>42</v>
      </c>
      <c r="I420" s="363" t="s">
        <v>43</v>
      </c>
      <c r="J420" s="363" t="s">
        <v>45</v>
      </c>
    </row>
    <row r="421" spans="1:10" ht="26.4">
      <c r="A421" s="366" t="s">
        <v>56</v>
      </c>
      <c r="B421" s="367" t="s">
        <v>649</v>
      </c>
      <c r="C421" s="366" t="s">
        <v>251</v>
      </c>
      <c r="D421" s="366" t="s">
        <v>650</v>
      </c>
      <c r="E421" s="567" t="s">
        <v>432</v>
      </c>
      <c r="F421" s="567"/>
      <c r="G421" s="368" t="s">
        <v>382</v>
      </c>
      <c r="H421" s="369">
        <v>0.5</v>
      </c>
      <c r="I421" s="370" t="s">
        <v>1285</v>
      </c>
      <c r="J421" s="446" t="s">
        <v>1318</v>
      </c>
    </row>
    <row r="422" spans="1:10" ht="14.4" customHeight="1">
      <c r="A422" s="371" t="s">
        <v>58</v>
      </c>
      <c r="B422" s="372" t="s">
        <v>672</v>
      </c>
      <c r="C422" s="371" t="s">
        <v>251</v>
      </c>
      <c r="D422" s="371" t="s">
        <v>673</v>
      </c>
      <c r="E422" s="566" t="s">
        <v>59</v>
      </c>
      <c r="F422" s="566"/>
      <c r="G422" s="373" t="s">
        <v>309</v>
      </c>
      <c r="H422" s="374">
        <v>1</v>
      </c>
      <c r="I422" s="375" t="s">
        <v>1319</v>
      </c>
      <c r="J422" s="445" t="s">
        <v>1319</v>
      </c>
    </row>
    <row r="423" spans="1:10" ht="39.6">
      <c r="A423" s="371" t="s">
        <v>58</v>
      </c>
      <c r="B423" s="372" t="s">
        <v>651</v>
      </c>
      <c r="C423" s="371" t="s">
        <v>251</v>
      </c>
      <c r="D423" s="371" t="s">
        <v>652</v>
      </c>
      <c r="E423" s="566" t="s">
        <v>440</v>
      </c>
      <c r="F423" s="566"/>
      <c r="G423" s="373" t="s">
        <v>382</v>
      </c>
      <c r="H423" s="374">
        <v>0.5</v>
      </c>
      <c r="I423" s="375" t="s">
        <v>1280</v>
      </c>
      <c r="J423" s="445" t="s">
        <v>542</v>
      </c>
    </row>
    <row r="424" spans="1:10" ht="26.4">
      <c r="A424" s="366" t="s">
        <v>56</v>
      </c>
      <c r="B424" s="367" t="s">
        <v>433</v>
      </c>
      <c r="C424" s="366" t="s">
        <v>251</v>
      </c>
      <c r="D424" s="366" t="s">
        <v>434</v>
      </c>
      <c r="E424" s="567" t="s">
        <v>432</v>
      </c>
      <c r="F424" s="567"/>
      <c r="G424" s="368" t="s">
        <v>382</v>
      </c>
      <c r="H424" s="369">
        <v>0.3</v>
      </c>
      <c r="I424" s="370" t="s">
        <v>1287</v>
      </c>
      <c r="J424" s="446" t="s">
        <v>1314</v>
      </c>
    </row>
    <row r="425" spans="1:10" ht="14.4">
      <c r="A425" s="371" t="s">
        <v>58</v>
      </c>
      <c r="B425" s="372" t="s">
        <v>674</v>
      </c>
      <c r="C425" s="371" t="s">
        <v>251</v>
      </c>
      <c r="D425" s="371" t="s">
        <v>675</v>
      </c>
      <c r="E425" s="566" t="s">
        <v>59</v>
      </c>
      <c r="F425" s="566"/>
      <c r="G425" s="373" t="s">
        <v>309</v>
      </c>
      <c r="H425" s="374">
        <v>2</v>
      </c>
      <c r="I425" s="375" t="s">
        <v>1320</v>
      </c>
      <c r="J425" s="445" t="s">
        <v>1321</v>
      </c>
    </row>
    <row r="426" spans="1:10" ht="14.4" customHeight="1">
      <c r="A426" s="371" t="s">
        <v>58</v>
      </c>
      <c r="B426" s="372" t="s">
        <v>443</v>
      </c>
      <c r="C426" s="371" t="s">
        <v>251</v>
      </c>
      <c r="D426" s="371" t="s">
        <v>444</v>
      </c>
      <c r="E426" s="566" t="s">
        <v>440</v>
      </c>
      <c r="F426" s="566"/>
      <c r="G426" s="373" t="s">
        <v>382</v>
      </c>
      <c r="H426" s="374">
        <v>0.3</v>
      </c>
      <c r="I426" s="375" t="s">
        <v>445</v>
      </c>
      <c r="J426" s="445" t="s">
        <v>653</v>
      </c>
    </row>
    <row r="427" spans="1:10" ht="14.4" customHeight="1">
      <c r="A427" s="564" t="s">
        <v>424</v>
      </c>
      <c r="B427" s="565"/>
      <c r="C427" s="565"/>
      <c r="D427" s="565"/>
      <c r="E427" s="565"/>
      <c r="F427" s="565"/>
      <c r="G427" s="565"/>
      <c r="H427" s="565"/>
      <c r="I427" s="565"/>
      <c r="J427" s="565"/>
    </row>
    <row r="428" spans="1:10" ht="14.4">
      <c r="A428" s="362" t="s">
        <v>22</v>
      </c>
      <c r="B428" s="363" t="s">
        <v>27</v>
      </c>
      <c r="C428" s="362" t="s">
        <v>40</v>
      </c>
      <c r="D428" s="362" t="s">
        <v>41</v>
      </c>
      <c r="E428" s="568" t="s">
        <v>55</v>
      </c>
      <c r="F428" s="565"/>
      <c r="G428" s="364" t="s">
        <v>28</v>
      </c>
      <c r="H428" s="363" t="s">
        <v>42</v>
      </c>
      <c r="I428" s="363" t="s">
        <v>43</v>
      </c>
      <c r="J428" s="363" t="s">
        <v>45</v>
      </c>
    </row>
    <row r="429" spans="1:10" ht="14.4">
      <c r="A429" s="371" t="s">
        <v>58</v>
      </c>
      <c r="B429" s="372" t="s">
        <v>465</v>
      </c>
      <c r="C429" s="371" t="s">
        <v>251</v>
      </c>
      <c r="D429" s="371" t="s">
        <v>466</v>
      </c>
      <c r="E429" s="566" t="s">
        <v>59</v>
      </c>
      <c r="F429" s="566"/>
      <c r="G429" s="373" t="s">
        <v>467</v>
      </c>
      <c r="H429" s="374">
        <v>6.4000000000000005E-4</v>
      </c>
      <c r="I429" s="375" t="s">
        <v>897</v>
      </c>
      <c r="J429" s="445" t="s">
        <v>456</v>
      </c>
    </row>
    <row r="430" spans="1:10" ht="39.6">
      <c r="A430" s="371" t="s">
        <v>58</v>
      </c>
      <c r="B430" s="372" t="s">
        <v>451</v>
      </c>
      <c r="C430" s="371" t="s">
        <v>251</v>
      </c>
      <c r="D430" s="371" t="s">
        <v>452</v>
      </c>
      <c r="E430" s="566" t="s">
        <v>59</v>
      </c>
      <c r="F430" s="566"/>
      <c r="G430" s="373" t="s">
        <v>311</v>
      </c>
      <c r="H430" s="374">
        <v>5.9000000000000003E-4</v>
      </c>
      <c r="I430" s="375" t="s">
        <v>1292</v>
      </c>
      <c r="J430" s="445" t="s">
        <v>453</v>
      </c>
    </row>
    <row r="431" spans="1:10" ht="14.4">
      <c r="A431" s="371" t="s">
        <v>58</v>
      </c>
      <c r="B431" s="372" t="s">
        <v>664</v>
      </c>
      <c r="C431" s="371" t="s">
        <v>251</v>
      </c>
      <c r="D431" s="371" t="s">
        <v>665</v>
      </c>
      <c r="E431" s="566" t="s">
        <v>59</v>
      </c>
      <c r="F431" s="566"/>
      <c r="G431" s="373" t="s">
        <v>309</v>
      </c>
      <c r="H431" s="374">
        <v>1E-4</v>
      </c>
      <c r="I431" s="375" t="s">
        <v>666</v>
      </c>
      <c r="J431" s="445" t="s">
        <v>456</v>
      </c>
    </row>
    <row r="432" spans="1:10" ht="14.4">
      <c r="A432" s="371" t="s">
        <v>58</v>
      </c>
      <c r="B432" s="372" t="s">
        <v>505</v>
      </c>
      <c r="C432" s="371" t="s">
        <v>251</v>
      </c>
      <c r="D432" s="371" t="s">
        <v>506</v>
      </c>
      <c r="E432" s="566" t="s">
        <v>59</v>
      </c>
      <c r="F432" s="566"/>
      <c r="G432" s="373" t="s">
        <v>309</v>
      </c>
      <c r="H432" s="374">
        <v>3.5999999999999999E-3</v>
      </c>
      <c r="I432" s="375" t="s">
        <v>1295</v>
      </c>
      <c r="J432" s="445" t="s">
        <v>507</v>
      </c>
    </row>
    <row r="433" spans="1:10" ht="14.4">
      <c r="A433" s="371" t="s">
        <v>58</v>
      </c>
      <c r="B433" s="372" t="s">
        <v>468</v>
      </c>
      <c r="C433" s="371" t="s">
        <v>251</v>
      </c>
      <c r="D433" s="371" t="s">
        <v>469</v>
      </c>
      <c r="E433" s="566" t="s">
        <v>422</v>
      </c>
      <c r="F433" s="566"/>
      <c r="G433" s="373" t="s">
        <v>470</v>
      </c>
      <c r="H433" s="374">
        <v>3.2000000000000003E-4</v>
      </c>
      <c r="I433" s="375" t="s">
        <v>471</v>
      </c>
      <c r="J433" s="445" t="s">
        <v>680</v>
      </c>
    </row>
    <row r="434" spans="1:10" ht="14.4">
      <c r="A434" s="371" t="s">
        <v>58</v>
      </c>
      <c r="B434" s="372" t="s">
        <v>482</v>
      </c>
      <c r="C434" s="371" t="s">
        <v>251</v>
      </c>
      <c r="D434" s="371" t="s">
        <v>483</v>
      </c>
      <c r="E434" s="566" t="s">
        <v>422</v>
      </c>
      <c r="F434" s="566"/>
      <c r="G434" s="373" t="s">
        <v>309</v>
      </c>
      <c r="H434" s="374">
        <v>8.1439999999999999E-2</v>
      </c>
      <c r="I434" s="375" t="s">
        <v>484</v>
      </c>
      <c r="J434" s="445" t="s">
        <v>677</v>
      </c>
    </row>
    <row r="435" spans="1:10" ht="14.4">
      <c r="A435" s="371" t="s">
        <v>58</v>
      </c>
      <c r="B435" s="372" t="s">
        <v>479</v>
      </c>
      <c r="C435" s="371" t="s">
        <v>251</v>
      </c>
      <c r="D435" s="371" t="s">
        <v>480</v>
      </c>
      <c r="E435" s="566" t="s">
        <v>59</v>
      </c>
      <c r="F435" s="566"/>
      <c r="G435" s="373" t="s">
        <v>309</v>
      </c>
      <c r="H435" s="374">
        <v>1.1999999999999999E-3</v>
      </c>
      <c r="I435" s="375" t="s">
        <v>1294</v>
      </c>
      <c r="J435" s="445" t="s">
        <v>481</v>
      </c>
    </row>
    <row r="436" spans="1:10" ht="14.4">
      <c r="A436" s="371" t="s">
        <v>58</v>
      </c>
      <c r="B436" s="372" t="s">
        <v>662</v>
      </c>
      <c r="C436" s="371" t="s">
        <v>251</v>
      </c>
      <c r="D436" s="371" t="s">
        <v>663</v>
      </c>
      <c r="E436" s="566" t="s">
        <v>59</v>
      </c>
      <c r="F436" s="566"/>
      <c r="G436" s="373" t="s">
        <v>309</v>
      </c>
      <c r="H436" s="374">
        <v>5.0000000000000002E-5</v>
      </c>
      <c r="I436" s="375" t="s">
        <v>535</v>
      </c>
      <c r="J436" s="445" t="s">
        <v>456</v>
      </c>
    </row>
    <row r="437" spans="1:10" ht="14.4">
      <c r="A437" s="371" t="s">
        <v>58</v>
      </c>
      <c r="B437" s="372" t="s">
        <v>497</v>
      </c>
      <c r="C437" s="371" t="s">
        <v>251</v>
      </c>
      <c r="D437" s="371" t="s">
        <v>498</v>
      </c>
      <c r="E437" s="566" t="s">
        <v>59</v>
      </c>
      <c r="F437" s="566"/>
      <c r="G437" s="373" t="s">
        <v>309</v>
      </c>
      <c r="H437" s="374">
        <v>1.4400000000000001E-3</v>
      </c>
      <c r="I437" s="375" t="s">
        <v>499</v>
      </c>
      <c r="J437" s="445" t="s">
        <v>500</v>
      </c>
    </row>
    <row r="438" spans="1:10" ht="39.6">
      <c r="A438" s="371" t="s">
        <v>58</v>
      </c>
      <c r="B438" s="372" t="s">
        <v>459</v>
      </c>
      <c r="C438" s="371" t="s">
        <v>251</v>
      </c>
      <c r="D438" s="371" t="s">
        <v>460</v>
      </c>
      <c r="E438" s="566" t="s">
        <v>59</v>
      </c>
      <c r="F438" s="566"/>
      <c r="G438" s="373" t="s">
        <v>309</v>
      </c>
      <c r="H438" s="374">
        <v>4.8000000000000001E-4</v>
      </c>
      <c r="I438" s="375" t="s">
        <v>1290</v>
      </c>
      <c r="J438" s="445" t="s">
        <v>456</v>
      </c>
    </row>
    <row r="439" spans="1:10" ht="14.4">
      <c r="A439" s="371" t="s">
        <v>58</v>
      </c>
      <c r="B439" s="372" t="s">
        <v>486</v>
      </c>
      <c r="C439" s="371" t="s">
        <v>251</v>
      </c>
      <c r="D439" s="371" t="s">
        <v>487</v>
      </c>
      <c r="E439" s="566" t="s">
        <v>59</v>
      </c>
      <c r="F439" s="566"/>
      <c r="G439" s="373" t="s">
        <v>309</v>
      </c>
      <c r="H439" s="374">
        <v>8.1439999999999999E-2</v>
      </c>
      <c r="I439" s="375" t="s">
        <v>488</v>
      </c>
      <c r="J439" s="445" t="s">
        <v>679</v>
      </c>
    </row>
    <row r="440" spans="1:10" ht="14.4">
      <c r="A440" s="371" t="s">
        <v>58</v>
      </c>
      <c r="B440" s="372" t="s">
        <v>660</v>
      </c>
      <c r="C440" s="371" t="s">
        <v>251</v>
      </c>
      <c r="D440" s="371" t="s">
        <v>661</v>
      </c>
      <c r="E440" s="566" t="s">
        <v>59</v>
      </c>
      <c r="F440" s="566"/>
      <c r="G440" s="373" t="s">
        <v>309</v>
      </c>
      <c r="H440" s="374">
        <v>1E-4</v>
      </c>
      <c r="I440" s="375" t="s">
        <v>964</v>
      </c>
      <c r="J440" s="445" t="s">
        <v>507</v>
      </c>
    </row>
    <row r="441" spans="1:10" ht="39.6">
      <c r="A441" s="371" t="s">
        <v>58</v>
      </c>
      <c r="B441" s="372" t="s">
        <v>501</v>
      </c>
      <c r="C441" s="371" t="s">
        <v>251</v>
      </c>
      <c r="D441" s="371" t="s">
        <v>502</v>
      </c>
      <c r="E441" s="566" t="s">
        <v>59</v>
      </c>
      <c r="F441" s="566"/>
      <c r="G441" s="373" t="s">
        <v>309</v>
      </c>
      <c r="H441" s="374">
        <v>1.6000000000000001E-4</v>
      </c>
      <c r="I441" s="375" t="s">
        <v>1291</v>
      </c>
      <c r="J441" s="445" t="s">
        <v>456</v>
      </c>
    </row>
    <row r="442" spans="1:10" ht="14.4">
      <c r="A442" s="371" t="s">
        <v>58</v>
      </c>
      <c r="B442" s="372" t="s">
        <v>463</v>
      </c>
      <c r="C442" s="371" t="s">
        <v>251</v>
      </c>
      <c r="D442" s="371" t="s">
        <v>464</v>
      </c>
      <c r="E442" s="566" t="s">
        <v>59</v>
      </c>
      <c r="F442" s="566"/>
      <c r="G442" s="373" t="s">
        <v>309</v>
      </c>
      <c r="H442" s="374">
        <v>3.5999999999999999E-3</v>
      </c>
      <c r="I442" s="375" t="s">
        <v>944</v>
      </c>
      <c r="J442" s="445" t="s">
        <v>966</v>
      </c>
    </row>
    <row r="443" spans="1:10" ht="14.4">
      <c r="A443" s="371" t="s">
        <v>58</v>
      </c>
      <c r="B443" s="372" t="s">
        <v>473</v>
      </c>
      <c r="C443" s="371" t="s">
        <v>251</v>
      </c>
      <c r="D443" s="371" t="s">
        <v>474</v>
      </c>
      <c r="E443" s="566" t="s">
        <v>422</v>
      </c>
      <c r="F443" s="566"/>
      <c r="G443" s="373" t="s">
        <v>309</v>
      </c>
      <c r="H443" s="374">
        <v>3.5999999999999999E-3</v>
      </c>
      <c r="I443" s="375" t="s">
        <v>475</v>
      </c>
      <c r="J443" s="445" t="s">
        <v>453</v>
      </c>
    </row>
    <row r="444" spans="1:10" ht="14.4">
      <c r="A444" s="371" t="s">
        <v>58</v>
      </c>
      <c r="B444" s="372" t="s">
        <v>493</v>
      </c>
      <c r="C444" s="371" t="s">
        <v>251</v>
      </c>
      <c r="D444" s="371" t="s">
        <v>494</v>
      </c>
      <c r="E444" s="566" t="s">
        <v>59</v>
      </c>
      <c r="F444" s="566"/>
      <c r="G444" s="373" t="s">
        <v>309</v>
      </c>
      <c r="H444" s="374">
        <v>6.0929999999999998E-2</v>
      </c>
      <c r="I444" s="375" t="s">
        <v>495</v>
      </c>
      <c r="J444" s="445" t="s">
        <v>496</v>
      </c>
    </row>
    <row r="445" spans="1:10" ht="14.4">
      <c r="A445" s="371" t="s">
        <v>58</v>
      </c>
      <c r="B445" s="372" t="s">
        <v>508</v>
      </c>
      <c r="C445" s="371" t="s">
        <v>251</v>
      </c>
      <c r="D445" s="371" t="s">
        <v>509</v>
      </c>
      <c r="E445" s="566" t="s">
        <v>59</v>
      </c>
      <c r="F445" s="566"/>
      <c r="G445" s="373" t="s">
        <v>309</v>
      </c>
      <c r="H445" s="374">
        <v>1E-4</v>
      </c>
      <c r="I445" s="375" t="s">
        <v>510</v>
      </c>
      <c r="J445" s="445" t="s">
        <v>456</v>
      </c>
    </row>
    <row r="446" spans="1:10" ht="39.6">
      <c r="A446" s="371" t="s">
        <v>58</v>
      </c>
      <c r="B446" s="372" t="s">
        <v>503</v>
      </c>
      <c r="C446" s="371" t="s">
        <v>251</v>
      </c>
      <c r="D446" s="371" t="s">
        <v>504</v>
      </c>
      <c r="E446" s="566" t="s">
        <v>59</v>
      </c>
      <c r="F446" s="566"/>
      <c r="G446" s="373" t="s">
        <v>311</v>
      </c>
      <c r="H446" s="374">
        <v>1.8400000000000001E-3</v>
      </c>
      <c r="I446" s="375" t="s">
        <v>1296</v>
      </c>
      <c r="J446" s="445" t="s">
        <v>500</v>
      </c>
    </row>
    <row r="447" spans="1:10" ht="26.4">
      <c r="A447" s="371" t="s">
        <v>58</v>
      </c>
      <c r="B447" s="372" t="s">
        <v>672</v>
      </c>
      <c r="C447" s="371" t="s">
        <v>251</v>
      </c>
      <c r="D447" s="371" t="s">
        <v>673</v>
      </c>
      <c r="E447" s="566" t="s">
        <v>59</v>
      </c>
      <c r="F447" s="566"/>
      <c r="G447" s="373" t="s">
        <v>309</v>
      </c>
      <c r="H447" s="374">
        <v>1</v>
      </c>
      <c r="I447" s="375" t="s">
        <v>1319</v>
      </c>
      <c r="J447" s="445" t="s">
        <v>1319</v>
      </c>
    </row>
    <row r="448" spans="1:10" ht="39.6">
      <c r="A448" s="371" t="s">
        <v>58</v>
      </c>
      <c r="B448" s="372" t="s">
        <v>651</v>
      </c>
      <c r="C448" s="371" t="s">
        <v>251</v>
      </c>
      <c r="D448" s="371" t="s">
        <v>652</v>
      </c>
      <c r="E448" s="566" t="s">
        <v>440</v>
      </c>
      <c r="F448" s="566"/>
      <c r="G448" s="373" t="s">
        <v>382</v>
      </c>
      <c r="H448" s="374">
        <v>0.5</v>
      </c>
      <c r="I448" s="375" t="s">
        <v>1280</v>
      </c>
      <c r="J448" s="445" t="s">
        <v>542</v>
      </c>
    </row>
    <row r="449" spans="1:10" ht="14.4">
      <c r="A449" s="371" t="s">
        <v>58</v>
      </c>
      <c r="B449" s="372" t="s">
        <v>516</v>
      </c>
      <c r="C449" s="371" t="s">
        <v>251</v>
      </c>
      <c r="D449" s="371" t="s">
        <v>517</v>
      </c>
      <c r="E449" s="566" t="s">
        <v>59</v>
      </c>
      <c r="F449" s="566"/>
      <c r="G449" s="373" t="s">
        <v>309</v>
      </c>
      <c r="H449" s="374">
        <v>6.0000000000000002E-5</v>
      </c>
      <c r="I449" s="375" t="s">
        <v>518</v>
      </c>
      <c r="J449" s="445" t="s">
        <v>456</v>
      </c>
    </row>
    <row r="450" spans="1:10" ht="14.4">
      <c r="A450" s="371" t="s">
        <v>58</v>
      </c>
      <c r="B450" s="372" t="s">
        <v>519</v>
      </c>
      <c r="C450" s="371" t="s">
        <v>251</v>
      </c>
      <c r="D450" s="371" t="s">
        <v>520</v>
      </c>
      <c r="E450" s="566" t="s">
        <v>59</v>
      </c>
      <c r="F450" s="566"/>
      <c r="G450" s="373" t="s">
        <v>309</v>
      </c>
      <c r="H450" s="374">
        <v>9.0000000000000006E-5</v>
      </c>
      <c r="I450" s="375" t="s">
        <v>521</v>
      </c>
      <c r="J450" s="445" t="s">
        <v>456</v>
      </c>
    </row>
    <row r="451" spans="1:10" ht="39.6">
      <c r="A451" s="371" t="s">
        <v>58</v>
      </c>
      <c r="B451" s="372" t="s">
        <v>511</v>
      </c>
      <c r="C451" s="371" t="s">
        <v>251</v>
      </c>
      <c r="D451" s="371" t="s">
        <v>512</v>
      </c>
      <c r="E451" s="566" t="s">
        <v>59</v>
      </c>
      <c r="F451" s="566"/>
      <c r="G451" s="373" t="s">
        <v>309</v>
      </c>
      <c r="H451" s="374">
        <v>6.0000000000000002E-5</v>
      </c>
      <c r="I451" s="375" t="s">
        <v>1293</v>
      </c>
      <c r="J451" s="445" t="s">
        <v>507</v>
      </c>
    </row>
    <row r="452" spans="1:10" ht="14.4">
      <c r="A452" s="371" t="s">
        <v>58</v>
      </c>
      <c r="B452" s="372" t="s">
        <v>513</v>
      </c>
      <c r="C452" s="371" t="s">
        <v>251</v>
      </c>
      <c r="D452" s="371" t="s">
        <v>514</v>
      </c>
      <c r="E452" s="566" t="s">
        <v>59</v>
      </c>
      <c r="F452" s="566"/>
      <c r="G452" s="373" t="s">
        <v>309</v>
      </c>
      <c r="H452" s="374">
        <v>3.0000000000000001E-5</v>
      </c>
      <c r="I452" s="375" t="s">
        <v>515</v>
      </c>
      <c r="J452" s="445" t="s">
        <v>456</v>
      </c>
    </row>
    <row r="453" spans="1:10" ht="14.4">
      <c r="A453" s="371" t="s">
        <v>58</v>
      </c>
      <c r="B453" s="372" t="s">
        <v>674</v>
      </c>
      <c r="C453" s="371" t="s">
        <v>251</v>
      </c>
      <c r="D453" s="371" t="s">
        <v>675</v>
      </c>
      <c r="E453" s="566" t="s">
        <v>59</v>
      </c>
      <c r="F453" s="566"/>
      <c r="G453" s="373" t="s">
        <v>309</v>
      </c>
      <c r="H453" s="374">
        <v>2</v>
      </c>
      <c r="I453" s="375" t="s">
        <v>1320</v>
      </c>
      <c r="J453" s="445" t="s">
        <v>1321</v>
      </c>
    </row>
    <row r="454" spans="1:10" ht="39.6">
      <c r="A454" s="371" t="s">
        <v>58</v>
      </c>
      <c r="B454" s="372" t="s">
        <v>443</v>
      </c>
      <c r="C454" s="371" t="s">
        <v>251</v>
      </c>
      <c r="D454" s="371" t="s">
        <v>444</v>
      </c>
      <c r="E454" s="566" t="s">
        <v>440</v>
      </c>
      <c r="F454" s="566"/>
      <c r="G454" s="373" t="s">
        <v>382</v>
      </c>
      <c r="H454" s="374">
        <v>0.3</v>
      </c>
      <c r="I454" s="375" t="s">
        <v>445</v>
      </c>
      <c r="J454" s="445" t="s">
        <v>653</v>
      </c>
    </row>
    <row r="455" spans="1:10" ht="14.4" customHeight="1">
      <c r="A455" s="376"/>
      <c r="B455" s="376"/>
      <c r="C455" s="376"/>
      <c r="D455" s="376"/>
      <c r="E455" s="376" t="s">
        <v>60</v>
      </c>
      <c r="F455" s="377">
        <v>14.59</v>
      </c>
      <c r="G455" s="376" t="s">
        <v>61</v>
      </c>
      <c r="H455" s="377">
        <v>0</v>
      </c>
      <c r="I455" s="376" t="s">
        <v>62</v>
      </c>
      <c r="J455" s="377">
        <v>14.59</v>
      </c>
    </row>
    <row r="456" spans="1:10" ht="14.4" customHeight="1">
      <c r="A456" s="376"/>
      <c r="B456" s="376"/>
      <c r="C456" s="376"/>
      <c r="D456" s="376"/>
      <c r="E456" s="376" t="s">
        <v>63</v>
      </c>
      <c r="F456" s="377">
        <v>29.43</v>
      </c>
      <c r="G456" s="376"/>
      <c r="H456" s="562" t="s">
        <v>64</v>
      </c>
      <c r="I456" s="562"/>
      <c r="J456" s="377">
        <v>155.33000000000001</v>
      </c>
    </row>
    <row r="457" spans="1:10" ht="14.4">
      <c r="A457" s="344"/>
      <c r="B457" s="344"/>
      <c r="C457" s="344"/>
      <c r="D457" s="344"/>
      <c r="E457" s="344"/>
      <c r="F457" s="344"/>
      <c r="G457" s="344"/>
      <c r="H457" s="344"/>
      <c r="I457" s="344"/>
      <c r="J457" s="344"/>
    </row>
    <row r="458" spans="1:10" ht="14.4">
      <c r="A458" s="362" t="s">
        <v>1132</v>
      </c>
      <c r="B458" s="363" t="s">
        <v>27</v>
      </c>
      <c r="C458" s="362" t="s">
        <v>40</v>
      </c>
      <c r="D458" s="362" t="s">
        <v>41</v>
      </c>
      <c r="E458" s="568" t="s">
        <v>55</v>
      </c>
      <c r="F458" s="568"/>
      <c r="G458" s="364" t="s">
        <v>28</v>
      </c>
      <c r="H458" s="363" t="s">
        <v>42</v>
      </c>
      <c r="I458" s="363" t="s">
        <v>43</v>
      </c>
      <c r="J458" s="363" t="s">
        <v>45</v>
      </c>
    </row>
    <row r="459" spans="1:10" ht="26.4" customHeight="1">
      <c r="A459" s="344" t="s">
        <v>56</v>
      </c>
      <c r="B459" s="346" t="s">
        <v>231</v>
      </c>
      <c r="C459" s="344" t="s">
        <v>49</v>
      </c>
      <c r="D459" s="344" t="s">
        <v>286</v>
      </c>
      <c r="E459" s="563" t="s">
        <v>967</v>
      </c>
      <c r="F459" s="563"/>
      <c r="G459" s="345" t="s">
        <v>33</v>
      </c>
      <c r="H459" s="365">
        <v>1</v>
      </c>
      <c r="I459" s="347">
        <v>80.52</v>
      </c>
      <c r="J459" s="347">
        <v>80.52</v>
      </c>
    </row>
    <row r="460" spans="1:10" ht="26.4" customHeight="1">
      <c r="A460" s="366" t="s">
        <v>57</v>
      </c>
      <c r="B460" s="367" t="s">
        <v>640</v>
      </c>
      <c r="C460" s="366" t="s">
        <v>49</v>
      </c>
      <c r="D460" s="366" t="s">
        <v>641</v>
      </c>
      <c r="E460" s="567" t="s">
        <v>938</v>
      </c>
      <c r="F460" s="567"/>
      <c r="G460" s="368" t="s">
        <v>30</v>
      </c>
      <c r="H460" s="369">
        <v>0.24840000000000001</v>
      </c>
      <c r="I460" s="370">
        <v>24.33</v>
      </c>
      <c r="J460" s="370">
        <v>6.04</v>
      </c>
    </row>
    <row r="461" spans="1:10" ht="26.4" customHeight="1">
      <c r="A461" s="366" t="s">
        <v>57</v>
      </c>
      <c r="B461" s="367" t="s">
        <v>638</v>
      </c>
      <c r="C461" s="366" t="s">
        <v>49</v>
      </c>
      <c r="D461" s="366" t="s">
        <v>639</v>
      </c>
      <c r="E461" s="567" t="s">
        <v>938</v>
      </c>
      <c r="F461" s="567"/>
      <c r="G461" s="368" t="s">
        <v>30</v>
      </c>
      <c r="H461" s="369">
        <v>0.24840000000000001</v>
      </c>
      <c r="I461" s="370">
        <v>28.84</v>
      </c>
      <c r="J461" s="370">
        <v>7.16</v>
      </c>
    </row>
    <row r="462" spans="1:10" ht="26.4">
      <c r="A462" s="371" t="s">
        <v>58</v>
      </c>
      <c r="B462" s="372" t="s">
        <v>681</v>
      </c>
      <c r="C462" s="371" t="s">
        <v>49</v>
      </c>
      <c r="D462" s="371" t="s">
        <v>682</v>
      </c>
      <c r="E462" s="566" t="s">
        <v>59</v>
      </c>
      <c r="F462" s="566"/>
      <c r="G462" s="373" t="s">
        <v>33</v>
      </c>
      <c r="H462" s="374">
        <v>1</v>
      </c>
      <c r="I462" s="375">
        <v>67.319999999999993</v>
      </c>
      <c r="J462" s="375">
        <v>67.319999999999993</v>
      </c>
    </row>
    <row r="463" spans="1:10" ht="14.4" customHeight="1">
      <c r="A463" s="376"/>
      <c r="B463" s="376"/>
      <c r="C463" s="376"/>
      <c r="D463" s="376"/>
      <c r="E463" s="376" t="s">
        <v>60</v>
      </c>
      <c r="F463" s="377">
        <v>8.3000000000000007</v>
      </c>
      <c r="G463" s="376" t="s">
        <v>61</v>
      </c>
      <c r="H463" s="377">
        <v>0</v>
      </c>
      <c r="I463" s="376" t="s">
        <v>62</v>
      </c>
      <c r="J463" s="377">
        <v>8.3000000000000007</v>
      </c>
    </row>
    <row r="464" spans="1:10" ht="14.4" customHeight="1">
      <c r="A464" s="376"/>
      <c r="B464" s="376"/>
      <c r="C464" s="376"/>
      <c r="D464" s="376"/>
      <c r="E464" s="376" t="s">
        <v>63</v>
      </c>
      <c r="F464" s="377">
        <v>18.82</v>
      </c>
      <c r="G464" s="376"/>
      <c r="H464" s="562" t="s">
        <v>64</v>
      </c>
      <c r="I464" s="562"/>
      <c r="J464" s="377">
        <v>99.34</v>
      </c>
    </row>
    <row r="465" spans="1:10" ht="14.4">
      <c r="A465" s="344"/>
      <c r="B465" s="344"/>
      <c r="C465" s="344"/>
      <c r="D465" s="344"/>
      <c r="E465" s="344"/>
      <c r="F465" s="344"/>
      <c r="G465" s="344"/>
      <c r="H465" s="344"/>
      <c r="I465" s="344"/>
      <c r="J465" s="344"/>
    </row>
    <row r="466" spans="1:10" ht="14.4">
      <c r="A466" s="362" t="s">
        <v>1133</v>
      </c>
      <c r="B466" s="363" t="s">
        <v>27</v>
      </c>
      <c r="C466" s="362" t="s">
        <v>40</v>
      </c>
      <c r="D466" s="362" t="s">
        <v>41</v>
      </c>
      <c r="E466" s="568" t="s">
        <v>55</v>
      </c>
      <c r="F466" s="568"/>
      <c r="G466" s="364" t="s">
        <v>28</v>
      </c>
      <c r="H466" s="363" t="s">
        <v>42</v>
      </c>
      <c r="I466" s="363" t="s">
        <v>43</v>
      </c>
      <c r="J466" s="363" t="s">
        <v>45</v>
      </c>
    </row>
    <row r="467" spans="1:10" ht="14.4" customHeight="1">
      <c r="A467" s="344" t="s">
        <v>56</v>
      </c>
      <c r="B467" s="346" t="s">
        <v>232</v>
      </c>
      <c r="C467" s="344" t="s">
        <v>49</v>
      </c>
      <c r="D467" s="344" t="s">
        <v>287</v>
      </c>
      <c r="E467" s="563" t="s">
        <v>637</v>
      </c>
      <c r="F467" s="563"/>
      <c r="G467" s="345" t="s">
        <v>39</v>
      </c>
      <c r="H467" s="365">
        <v>1</v>
      </c>
      <c r="I467" s="347">
        <v>54.9</v>
      </c>
      <c r="J467" s="347">
        <v>54.9</v>
      </c>
    </row>
    <row r="468" spans="1:10" ht="26.4" customHeight="1">
      <c r="A468" s="366" t="s">
        <v>57</v>
      </c>
      <c r="B468" s="367" t="s">
        <v>640</v>
      </c>
      <c r="C468" s="366" t="s">
        <v>49</v>
      </c>
      <c r="D468" s="366" t="s">
        <v>641</v>
      </c>
      <c r="E468" s="567" t="s">
        <v>938</v>
      </c>
      <c r="F468" s="567"/>
      <c r="G468" s="368" t="s">
        <v>30</v>
      </c>
      <c r="H468" s="369">
        <v>0.21</v>
      </c>
      <c r="I468" s="370">
        <v>24.33</v>
      </c>
      <c r="J468" s="370">
        <v>5.0999999999999996</v>
      </c>
    </row>
    <row r="469" spans="1:10" ht="26.4" customHeight="1">
      <c r="A469" s="366" t="s">
        <v>57</v>
      </c>
      <c r="B469" s="367" t="s">
        <v>638</v>
      </c>
      <c r="C469" s="366" t="s">
        <v>49</v>
      </c>
      <c r="D469" s="366" t="s">
        <v>639</v>
      </c>
      <c r="E469" s="567" t="s">
        <v>938</v>
      </c>
      <c r="F469" s="567"/>
      <c r="G469" s="368" t="s">
        <v>30</v>
      </c>
      <c r="H469" s="369">
        <v>0.21</v>
      </c>
      <c r="I469" s="370">
        <v>28.84</v>
      </c>
      <c r="J469" s="370">
        <v>6.05</v>
      </c>
    </row>
    <row r="470" spans="1:10" ht="14.4">
      <c r="A470" s="371" t="s">
        <v>58</v>
      </c>
      <c r="B470" s="372" t="s">
        <v>683</v>
      </c>
      <c r="C470" s="371" t="s">
        <v>49</v>
      </c>
      <c r="D470" s="371" t="s">
        <v>684</v>
      </c>
      <c r="E470" s="566" t="s">
        <v>59</v>
      </c>
      <c r="F470" s="566"/>
      <c r="G470" s="373" t="s">
        <v>39</v>
      </c>
      <c r="H470" s="374">
        <v>1.02</v>
      </c>
      <c r="I470" s="375">
        <v>42.9</v>
      </c>
      <c r="J470" s="375">
        <v>43.75</v>
      </c>
    </row>
    <row r="471" spans="1:10" ht="14.4" customHeight="1">
      <c r="A471" s="376"/>
      <c r="B471" s="376"/>
      <c r="C471" s="376"/>
      <c r="D471" s="376"/>
      <c r="E471" s="376" t="s">
        <v>60</v>
      </c>
      <c r="F471" s="377">
        <v>7.01</v>
      </c>
      <c r="G471" s="376" t="s">
        <v>61</v>
      </c>
      <c r="H471" s="377">
        <v>0</v>
      </c>
      <c r="I471" s="376" t="s">
        <v>62</v>
      </c>
      <c r="J471" s="377">
        <v>7.01</v>
      </c>
    </row>
    <row r="472" spans="1:10" ht="14.4" customHeight="1">
      <c r="A472" s="376"/>
      <c r="B472" s="376"/>
      <c r="C472" s="376"/>
      <c r="D472" s="376"/>
      <c r="E472" s="376" t="s">
        <v>63</v>
      </c>
      <c r="F472" s="377">
        <v>12.83</v>
      </c>
      <c r="G472" s="376"/>
      <c r="H472" s="562" t="s">
        <v>64</v>
      </c>
      <c r="I472" s="562"/>
      <c r="J472" s="377">
        <v>67.73</v>
      </c>
    </row>
    <row r="473" spans="1:10" ht="14.4">
      <c r="A473" s="344"/>
      <c r="B473" s="344"/>
      <c r="C473" s="344"/>
      <c r="D473" s="344"/>
      <c r="E473" s="344"/>
      <c r="F473" s="344"/>
      <c r="G473" s="344"/>
      <c r="H473" s="344"/>
      <c r="I473" s="344"/>
      <c r="J473" s="344"/>
    </row>
    <row r="474" spans="1:10" ht="14.4">
      <c r="A474" s="362" t="s">
        <v>1134</v>
      </c>
      <c r="B474" s="363" t="s">
        <v>27</v>
      </c>
      <c r="C474" s="362" t="s">
        <v>40</v>
      </c>
      <c r="D474" s="362" t="s">
        <v>41</v>
      </c>
      <c r="E474" s="568" t="s">
        <v>55</v>
      </c>
      <c r="F474" s="568"/>
      <c r="G474" s="364" t="s">
        <v>28</v>
      </c>
      <c r="H474" s="363" t="s">
        <v>42</v>
      </c>
      <c r="I474" s="363" t="s">
        <v>43</v>
      </c>
      <c r="J474" s="363" t="s">
        <v>45</v>
      </c>
    </row>
    <row r="475" spans="1:10" ht="39.6">
      <c r="A475" s="344" t="s">
        <v>56</v>
      </c>
      <c r="B475" s="346" t="s">
        <v>233</v>
      </c>
      <c r="C475" s="344" t="s">
        <v>49</v>
      </c>
      <c r="D475" s="344" t="s">
        <v>288</v>
      </c>
      <c r="E475" s="563" t="s">
        <v>968</v>
      </c>
      <c r="F475" s="563"/>
      <c r="G475" s="345" t="s">
        <v>39</v>
      </c>
      <c r="H475" s="365">
        <v>1</v>
      </c>
      <c r="I475" s="347">
        <v>14.03</v>
      </c>
      <c r="J475" s="347">
        <v>14.03</v>
      </c>
    </row>
    <row r="476" spans="1:10" ht="26.4" customHeight="1">
      <c r="A476" s="366" t="s">
        <v>57</v>
      </c>
      <c r="B476" s="367" t="s">
        <v>640</v>
      </c>
      <c r="C476" s="366" t="s">
        <v>49</v>
      </c>
      <c r="D476" s="366" t="s">
        <v>641</v>
      </c>
      <c r="E476" s="567" t="s">
        <v>938</v>
      </c>
      <c r="F476" s="567"/>
      <c r="G476" s="368" t="s">
        <v>30</v>
      </c>
      <c r="H476" s="369">
        <v>9.4500000000000001E-2</v>
      </c>
      <c r="I476" s="370">
        <v>24.33</v>
      </c>
      <c r="J476" s="370">
        <v>2.29</v>
      </c>
    </row>
    <row r="477" spans="1:10" ht="26.4" customHeight="1">
      <c r="A477" s="366" t="s">
        <v>57</v>
      </c>
      <c r="B477" s="367" t="s">
        <v>638</v>
      </c>
      <c r="C477" s="366" t="s">
        <v>49</v>
      </c>
      <c r="D477" s="366" t="s">
        <v>639</v>
      </c>
      <c r="E477" s="567" t="s">
        <v>938</v>
      </c>
      <c r="F477" s="567"/>
      <c r="G477" s="368" t="s">
        <v>30</v>
      </c>
      <c r="H477" s="369">
        <v>9.4500000000000001E-2</v>
      </c>
      <c r="I477" s="370">
        <v>28.84</v>
      </c>
      <c r="J477" s="370">
        <v>2.72</v>
      </c>
    </row>
    <row r="478" spans="1:10" ht="39.6">
      <c r="A478" s="371" t="s">
        <v>58</v>
      </c>
      <c r="B478" s="372" t="s">
        <v>685</v>
      </c>
      <c r="C478" s="371" t="s">
        <v>49</v>
      </c>
      <c r="D478" s="371" t="s">
        <v>686</v>
      </c>
      <c r="E478" s="566" t="s">
        <v>59</v>
      </c>
      <c r="F478" s="566"/>
      <c r="G478" s="373" t="s">
        <v>39</v>
      </c>
      <c r="H478" s="374">
        <v>1.1000000000000001</v>
      </c>
      <c r="I478" s="375">
        <v>8.1999999999999993</v>
      </c>
      <c r="J478" s="375">
        <v>9.02</v>
      </c>
    </row>
    <row r="479" spans="1:10" ht="14.4" customHeight="1">
      <c r="A479" s="376"/>
      <c r="B479" s="376"/>
      <c r="C479" s="376"/>
      <c r="D479" s="376"/>
      <c r="E479" s="376" t="s">
        <v>60</v>
      </c>
      <c r="F479" s="377">
        <v>3.15</v>
      </c>
      <c r="G479" s="376" t="s">
        <v>61</v>
      </c>
      <c r="H479" s="377">
        <v>0</v>
      </c>
      <c r="I479" s="376" t="s">
        <v>62</v>
      </c>
      <c r="J479" s="377">
        <v>3.15</v>
      </c>
    </row>
    <row r="480" spans="1:10" ht="14.4" customHeight="1">
      <c r="A480" s="376"/>
      <c r="B480" s="376"/>
      <c r="C480" s="376"/>
      <c r="D480" s="376"/>
      <c r="E480" s="376" t="s">
        <v>63</v>
      </c>
      <c r="F480" s="377">
        <v>3.28</v>
      </c>
      <c r="G480" s="376"/>
      <c r="H480" s="562" t="s">
        <v>64</v>
      </c>
      <c r="I480" s="562"/>
      <c r="J480" s="377">
        <v>17.309999999999999</v>
      </c>
    </row>
    <row r="481" spans="1:10" ht="14.4">
      <c r="A481" s="344"/>
      <c r="B481" s="344"/>
      <c r="C481" s="344"/>
      <c r="D481" s="344"/>
      <c r="E481" s="344"/>
      <c r="F481" s="344"/>
      <c r="G481" s="344"/>
      <c r="H481" s="344"/>
      <c r="I481" s="344"/>
      <c r="J481" s="344"/>
    </row>
    <row r="482" spans="1:10" ht="14.4">
      <c r="A482" s="362" t="s">
        <v>1135</v>
      </c>
      <c r="B482" s="363" t="s">
        <v>27</v>
      </c>
      <c r="C482" s="362" t="s">
        <v>40</v>
      </c>
      <c r="D482" s="362" t="s">
        <v>41</v>
      </c>
      <c r="E482" s="568" t="s">
        <v>55</v>
      </c>
      <c r="F482" s="568"/>
      <c r="G482" s="364" t="s">
        <v>28</v>
      </c>
      <c r="H482" s="363" t="s">
        <v>42</v>
      </c>
      <c r="I482" s="363" t="s">
        <v>43</v>
      </c>
      <c r="J482" s="363" t="s">
        <v>45</v>
      </c>
    </row>
    <row r="483" spans="1:10" ht="14.4" customHeight="1">
      <c r="A483" s="344" t="s">
        <v>56</v>
      </c>
      <c r="B483" s="346" t="s">
        <v>234</v>
      </c>
      <c r="C483" s="344" t="s">
        <v>250</v>
      </c>
      <c r="D483" s="344" t="s">
        <v>289</v>
      </c>
      <c r="E483" s="563">
        <v>0</v>
      </c>
      <c r="F483" s="563"/>
      <c r="G483" s="345" t="s">
        <v>310</v>
      </c>
      <c r="H483" s="365">
        <v>1</v>
      </c>
      <c r="I483" s="347">
        <v>19.45</v>
      </c>
      <c r="J483" s="347">
        <v>19.45</v>
      </c>
    </row>
    <row r="484" spans="1:10" ht="26.4">
      <c r="A484" s="366" t="s">
        <v>57</v>
      </c>
      <c r="B484" s="367" t="s">
        <v>668</v>
      </c>
      <c r="C484" s="366" t="s">
        <v>250</v>
      </c>
      <c r="D484" s="366" t="s">
        <v>641</v>
      </c>
      <c r="E484" s="567">
        <v>0</v>
      </c>
      <c r="F484" s="567"/>
      <c r="G484" s="368" t="s">
        <v>382</v>
      </c>
      <c r="H484" s="369">
        <v>0.2</v>
      </c>
      <c r="I484" s="370">
        <v>26.52</v>
      </c>
      <c r="J484" s="370">
        <v>5.3</v>
      </c>
    </row>
    <row r="485" spans="1:10" ht="26.4">
      <c r="A485" s="366" t="s">
        <v>57</v>
      </c>
      <c r="B485" s="367" t="s">
        <v>667</v>
      </c>
      <c r="C485" s="366" t="s">
        <v>250</v>
      </c>
      <c r="D485" s="366" t="s">
        <v>639</v>
      </c>
      <c r="E485" s="567">
        <v>0</v>
      </c>
      <c r="F485" s="567"/>
      <c r="G485" s="368" t="s">
        <v>382</v>
      </c>
      <c r="H485" s="369">
        <v>0.2</v>
      </c>
      <c r="I485" s="370">
        <v>32.520000000000003</v>
      </c>
      <c r="J485" s="370">
        <v>6.5</v>
      </c>
    </row>
    <row r="486" spans="1:10" ht="14.4">
      <c r="A486" s="371" t="s">
        <v>58</v>
      </c>
      <c r="B486" s="372" t="s">
        <v>687</v>
      </c>
      <c r="C486" s="371" t="s">
        <v>250</v>
      </c>
      <c r="D486" s="371" t="s">
        <v>289</v>
      </c>
      <c r="E486" s="566" t="s">
        <v>59</v>
      </c>
      <c r="F486" s="566"/>
      <c r="G486" s="373" t="s">
        <v>310</v>
      </c>
      <c r="H486" s="374">
        <v>1</v>
      </c>
      <c r="I486" s="375">
        <v>7.65</v>
      </c>
      <c r="J486" s="375">
        <v>7.65</v>
      </c>
    </row>
    <row r="487" spans="1:10" ht="14.4" customHeight="1">
      <c r="A487" s="376"/>
      <c r="B487" s="376"/>
      <c r="C487" s="376"/>
      <c r="D487" s="376"/>
      <c r="E487" s="376" t="s">
        <v>60</v>
      </c>
      <c r="F487" s="377">
        <v>7.86</v>
      </c>
      <c r="G487" s="376" t="s">
        <v>61</v>
      </c>
      <c r="H487" s="377">
        <v>0</v>
      </c>
      <c r="I487" s="376" t="s">
        <v>62</v>
      </c>
      <c r="J487" s="377">
        <v>7.86</v>
      </c>
    </row>
    <row r="488" spans="1:10" ht="14.4" customHeight="1">
      <c r="A488" s="376"/>
      <c r="B488" s="376"/>
      <c r="C488" s="376"/>
      <c r="D488" s="376"/>
      <c r="E488" s="376" t="s">
        <v>63</v>
      </c>
      <c r="F488" s="377">
        <v>4.54</v>
      </c>
      <c r="G488" s="376"/>
      <c r="H488" s="562" t="s">
        <v>64</v>
      </c>
      <c r="I488" s="562"/>
      <c r="J488" s="377">
        <v>23.99</v>
      </c>
    </row>
    <row r="489" spans="1:10" ht="14.4">
      <c r="A489" s="344"/>
      <c r="B489" s="344"/>
      <c r="C489" s="344"/>
      <c r="D489" s="344"/>
      <c r="E489" s="344"/>
      <c r="F489" s="344"/>
      <c r="G489" s="344"/>
      <c r="H489" s="344"/>
      <c r="I489" s="344"/>
      <c r="J489" s="344"/>
    </row>
    <row r="490" spans="1:10" ht="14.4">
      <c r="A490" s="362" t="s">
        <v>1136</v>
      </c>
      <c r="B490" s="363" t="s">
        <v>27</v>
      </c>
      <c r="C490" s="362" t="s">
        <v>40</v>
      </c>
      <c r="D490" s="362" t="s">
        <v>41</v>
      </c>
      <c r="E490" s="568" t="s">
        <v>55</v>
      </c>
      <c r="F490" s="568"/>
      <c r="G490" s="364" t="s">
        <v>28</v>
      </c>
      <c r="H490" s="363" t="s">
        <v>42</v>
      </c>
      <c r="I490" s="363" t="s">
        <v>43</v>
      </c>
      <c r="J490" s="363" t="s">
        <v>45</v>
      </c>
    </row>
    <row r="491" spans="1:10" ht="14.4" customHeight="1">
      <c r="A491" s="344" t="s">
        <v>56</v>
      </c>
      <c r="B491" s="346" t="s">
        <v>235</v>
      </c>
      <c r="C491" s="344" t="s">
        <v>251</v>
      </c>
      <c r="D491" s="344" t="s">
        <v>290</v>
      </c>
      <c r="E491" s="563" t="s">
        <v>688</v>
      </c>
      <c r="F491" s="563"/>
      <c r="G491" s="345" t="s">
        <v>309</v>
      </c>
      <c r="H491" s="365">
        <v>1</v>
      </c>
      <c r="I491" s="347">
        <v>9.7100000000000009</v>
      </c>
      <c r="J491" s="347">
        <v>9.7100000000000009</v>
      </c>
    </row>
    <row r="492" spans="1:10" ht="14.4">
      <c r="A492" s="362" t="s">
        <v>22</v>
      </c>
      <c r="B492" s="363" t="s">
        <v>27</v>
      </c>
      <c r="C492" s="362" t="s">
        <v>40</v>
      </c>
      <c r="D492" s="362" t="s">
        <v>41</v>
      </c>
      <c r="E492" s="568" t="s">
        <v>55</v>
      </c>
      <c r="F492" s="565"/>
      <c r="G492" s="364" t="s">
        <v>28</v>
      </c>
      <c r="H492" s="363" t="s">
        <v>42</v>
      </c>
      <c r="I492" s="363" t="s">
        <v>43</v>
      </c>
      <c r="J492" s="363" t="s">
        <v>45</v>
      </c>
    </row>
    <row r="493" spans="1:10" ht="39.6">
      <c r="A493" s="371" t="s">
        <v>58</v>
      </c>
      <c r="B493" s="372" t="s">
        <v>443</v>
      </c>
      <c r="C493" s="371" t="s">
        <v>251</v>
      </c>
      <c r="D493" s="371" t="s">
        <v>444</v>
      </c>
      <c r="E493" s="566" t="s">
        <v>440</v>
      </c>
      <c r="F493" s="566"/>
      <c r="G493" s="373" t="s">
        <v>382</v>
      </c>
      <c r="H493" s="374">
        <v>0.11</v>
      </c>
      <c r="I493" s="375" t="s">
        <v>445</v>
      </c>
      <c r="J493" s="445" t="s">
        <v>695</v>
      </c>
    </row>
    <row r="494" spans="1:10" ht="26.4">
      <c r="A494" s="366" t="s">
        <v>56</v>
      </c>
      <c r="B494" s="367" t="s">
        <v>696</v>
      </c>
      <c r="C494" s="366" t="s">
        <v>251</v>
      </c>
      <c r="D494" s="366" t="s">
        <v>697</v>
      </c>
      <c r="E494" s="567" t="s">
        <v>432</v>
      </c>
      <c r="F494" s="567"/>
      <c r="G494" s="368" t="s">
        <v>382</v>
      </c>
      <c r="H494" s="369">
        <v>0.11</v>
      </c>
      <c r="I494" s="370" t="s">
        <v>619</v>
      </c>
      <c r="J494" s="446" t="s">
        <v>698</v>
      </c>
    </row>
    <row r="495" spans="1:10" ht="14.4" customHeight="1">
      <c r="A495" s="371" t="s">
        <v>58</v>
      </c>
      <c r="B495" s="372" t="s">
        <v>693</v>
      </c>
      <c r="C495" s="371" t="s">
        <v>251</v>
      </c>
      <c r="D495" s="371" t="s">
        <v>694</v>
      </c>
      <c r="E495" s="566" t="s">
        <v>59</v>
      </c>
      <c r="F495" s="566"/>
      <c r="G495" s="373" t="s">
        <v>310</v>
      </c>
      <c r="H495" s="374">
        <v>1</v>
      </c>
      <c r="I495" s="375" t="s">
        <v>654</v>
      </c>
      <c r="J495" s="445" t="s">
        <v>654</v>
      </c>
    </row>
    <row r="496" spans="1:10" ht="14.4" customHeight="1">
      <c r="A496" s="371" t="s">
        <v>58</v>
      </c>
      <c r="B496" s="372" t="s">
        <v>691</v>
      </c>
      <c r="C496" s="371" t="s">
        <v>251</v>
      </c>
      <c r="D496" s="371" t="s">
        <v>692</v>
      </c>
      <c r="E496" s="566" t="s">
        <v>440</v>
      </c>
      <c r="F496" s="566"/>
      <c r="G496" s="373" t="s">
        <v>382</v>
      </c>
      <c r="H496" s="374">
        <v>0.11</v>
      </c>
      <c r="I496" s="375" t="s">
        <v>1280</v>
      </c>
      <c r="J496" s="445" t="s">
        <v>1322</v>
      </c>
    </row>
    <row r="497" spans="1:10" ht="39.6">
      <c r="A497" s="371" t="s">
        <v>58</v>
      </c>
      <c r="B497" s="372" t="s">
        <v>689</v>
      </c>
      <c r="C497" s="371" t="s">
        <v>251</v>
      </c>
      <c r="D497" s="371" t="s">
        <v>690</v>
      </c>
      <c r="E497" s="566" t="s">
        <v>59</v>
      </c>
      <c r="F497" s="566"/>
      <c r="G497" s="373" t="s">
        <v>309</v>
      </c>
      <c r="H497" s="374">
        <v>1</v>
      </c>
      <c r="I497" s="375" t="s">
        <v>1323</v>
      </c>
      <c r="J497" s="445" t="s">
        <v>1323</v>
      </c>
    </row>
    <row r="498" spans="1:10" ht="26.4">
      <c r="A498" s="366" t="s">
        <v>56</v>
      </c>
      <c r="B498" s="367" t="s">
        <v>433</v>
      </c>
      <c r="C498" s="366" t="s">
        <v>251</v>
      </c>
      <c r="D498" s="366" t="s">
        <v>434</v>
      </c>
      <c r="E498" s="567" t="s">
        <v>432</v>
      </c>
      <c r="F498" s="567"/>
      <c r="G498" s="368" t="s">
        <v>382</v>
      </c>
      <c r="H498" s="369">
        <v>0.11</v>
      </c>
      <c r="I498" s="370" t="s">
        <v>1287</v>
      </c>
      <c r="J498" s="446" t="s">
        <v>485</v>
      </c>
    </row>
    <row r="499" spans="1:10" ht="14.4" customHeight="1">
      <c r="A499" s="564" t="s">
        <v>424</v>
      </c>
      <c r="B499" s="565"/>
      <c r="C499" s="565"/>
      <c r="D499" s="565"/>
      <c r="E499" s="565"/>
      <c r="F499" s="565"/>
      <c r="G499" s="565"/>
      <c r="H499" s="565"/>
      <c r="I499" s="565"/>
      <c r="J499" s="565"/>
    </row>
    <row r="500" spans="1:10" ht="14.4">
      <c r="A500" s="362" t="s">
        <v>22</v>
      </c>
      <c r="B500" s="363" t="s">
        <v>27</v>
      </c>
      <c r="C500" s="362" t="s">
        <v>40</v>
      </c>
      <c r="D500" s="362" t="s">
        <v>41</v>
      </c>
      <c r="E500" s="568" t="s">
        <v>55</v>
      </c>
      <c r="F500" s="565"/>
      <c r="G500" s="364" t="s">
        <v>28</v>
      </c>
      <c r="H500" s="363" t="s">
        <v>42</v>
      </c>
      <c r="I500" s="363" t="s">
        <v>43</v>
      </c>
      <c r="J500" s="363" t="s">
        <v>45</v>
      </c>
    </row>
    <row r="501" spans="1:10" ht="39.6">
      <c r="A501" s="371" t="s">
        <v>58</v>
      </c>
      <c r="B501" s="372" t="s">
        <v>443</v>
      </c>
      <c r="C501" s="371" t="s">
        <v>251</v>
      </c>
      <c r="D501" s="371" t="s">
        <v>444</v>
      </c>
      <c r="E501" s="566" t="s">
        <v>440</v>
      </c>
      <c r="F501" s="566"/>
      <c r="G501" s="373" t="s">
        <v>382</v>
      </c>
      <c r="H501" s="374">
        <v>0.11</v>
      </c>
      <c r="I501" s="375" t="s">
        <v>445</v>
      </c>
      <c r="J501" s="445" t="s">
        <v>695</v>
      </c>
    </row>
    <row r="502" spans="1:10" ht="14.4">
      <c r="A502" s="371" t="s">
        <v>58</v>
      </c>
      <c r="B502" s="372" t="s">
        <v>708</v>
      </c>
      <c r="C502" s="371" t="s">
        <v>251</v>
      </c>
      <c r="D502" s="371" t="s">
        <v>709</v>
      </c>
      <c r="E502" s="566" t="s">
        <v>59</v>
      </c>
      <c r="F502" s="566"/>
      <c r="G502" s="373" t="s">
        <v>309</v>
      </c>
      <c r="H502" s="374">
        <v>1.1E-5</v>
      </c>
      <c r="I502" s="375" t="s">
        <v>1324</v>
      </c>
      <c r="J502" s="445" t="s">
        <v>456</v>
      </c>
    </row>
    <row r="503" spans="1:10" ht="14.4">
      <c r="A503" s="371" t="s">
        <v>58</v>
      </c>
      <c r="B503" s="372" t="s">
        <v>505</v>
      </c>
      <c r="C503" s="371" t="s">
        <v>251</v>
      </c>
      <c r="D503" s="371" t="s">
        <v>506</v>
      </c>
      <c r="E503" s="566" t="s">
        <v>59</v>
      </c>
      <c r="F503" s="566"/>
      <c r="G503" s="373" t="s">
        <v>309</v>
      </c>
      <c r="H503" s="374">
        <v>9.8999999999999999E-4</v>
      </c>
      <c r="I503" s="375" t="s">
        <v>1295</v>
      </c>
      <c r="J503" s="445" t="s">
        <v>456</v>
      </c>
    </row>
    <row r="504" spans="1:10" ht="39.6">
      <c r="A504" s="371" t="s">
        <v>58</v>
      </c>
      <c r="B504" s="372" t="s">
        <v>501</v>
      </c>
      <c r="C504" s="371" t="s">
        <v>251</v>
      </c>
      <c r="D504" s="371" t="s">
        <v>502</v>
      </c>
      <c r="E504" s="566" t="s">
        <v>59</v>
      </c>
      <c r="F504" s="566"/>
      <c r="G504" s="373" t="s">
        <v>309</v>
      </c>
      <c r="H504" s="374">
        <v>4.3999999999999999E-5</v>
      </c>
      <c r="I504" s="375" t="s">
        <v>1291</v>
      </c>
      <c r="J504" s="445" t="s">
        <v>456</v>
      </c>
    </row>
    <row r="505" spans="1:10" ht="14.4">
      <c r="A505" s="371" t="s">
        <v>58</v>
      </c>
      <c r="B505" s="372" t="s">
        <v>713</v>
      </c>
      <c r="C505" s="371" t="s">
        <v>251</v>
      </c>
      <c r="D505" s="371" t="s">
        <v>714</v>
      </c>
      <c r="E505" s="566" t="s">
        <v>59</v>
      </c>
      <c r="F505" s="566"/>
      <c r="G505" s="373" t="s">
        <v>309</v>
      </c>
      <c r="H505" s="374">
        <v>7.7000000000000001E-5</v>
      </c>
      <c r="I505" s="375" t="s">
        <v>715</v>
      </c>
      <c r="J505" s="445" t="s">
        <v>456</v>
      </c>
    </row>
    <row r="506" spans="1:10" ht="39.6">
      <c r="A506" s="371" t="s">
        <v>58</v>
      </c>
      <c r="B506" s="372" t="s">
        <v>451</v>
      </c>
      <c r="C506" s="371" t="s">
        <v>251</v>
      </c>
      <c r="D506" s="371" t="s">
        <v>452</v>
      </c>
      <c r="E506" s="566" t="s">
        <v>59</v>
      </c>
      <c r="F506" s="566"/>
      <c r="G506" s="373" t="s">
        <v>311</v>
      </c>
      <c r="H506" s="374">
        <v>1.76E-4</v>
      </c>
      <c r="I506" s="375" t="s">
        <v>1292</v>
      </c>
      <c r="J506" s="445" t="s">
        <v>507</v>
      </c>
    </row>
    <row r="507" spans="1:10" ht="14.4">
      <c r="A507" s="371" t="s">
        <v>58</v>
      </c>
      <c r="B507" s="372" t="s">
        <v>716</v>
      </c>
      <c r="C507" s="371" t="s">
        <v>251</v>
      </c>
      <c r="D507" s="371" t="s">
        <v>717</v>
      </c>
      <c r="E507" s="566" t="s">
        <v>59</v>
      </c>
      <c r="F507" s="566"/>
      <c r="G507" s="373" t="s">
        <v>309</v>
      </c>
      <c r="H507" s="374">
        <v>1.21E-4</v>
      </c>
      <c r="I507" s="375" t="s">
        <v>718</v>
      </c>
      <c r="J507" s="445" t="s">
        <v>456</v>
      </c>
    </row>
    <row r="508" spans="1:10" ht="14.4">
      <c r="A508" s="371" t="s">
        <v>58</v>
      </c>
      <c r="B508" s="372" t="s">
        <v>701</v>
      </c>
      <c r="C508" s="371" t="s">
        <v>251</v>
      </c>
      <c r="D508" s="371" t="s">
        <v>702</v>
      </c>
      <c r="E508" s="566" t="s">
        <v>59</v>
      </c>
      <c r="F508" s="566"/>
      <c r="G508" s="373" t="s">
        <v>309</v>
      </c>
      <c r="H508" s="374">
        <v>6.6000000000000005E-5</v>
      </c>
      <c r="I508" s="375" t="s">
        <v>971</v>
      </c>
      <c r="J508" s="445" t="s">
        <v>456</v>
      </c>
    </row>
    <row r="509" spans="1:10" ht="14.4">
      <c r="A509" s="371" t="s">
        <v>58</v>
      </c>
      <c r="B509" s="372" t="s">
        <v>497</v>
      </c>
      <c r="C509" s="371" t="s">
        <v>251</v>
      </c>
      <c r="D509" s="371" t="s">
        <v>498</v>
      </c>
      <c r="E509" s="566" t="s">
        <v>59</v>
      </c>
      <c r="F509" s="566"/>
      <c r="G509" s="373" t="s">
        <v>309</v>
      </c>
      <c r="H509" s="374">
        <v>3.9599999999999998E-4</v>
      </c>
      <c r="I509" s="375" t="s">
        <v>499</v>
      </c>
      <c r="J509" s="445" t="s">
        <v>456</v>
      </c>
    </row>
    <row r="510" spans="1:10" ht="39.6">
      <c r="A510" s="371" t="s">
        <v>58</v>
      </c>
      <c r="B510" s="372" t="s">
        <v>459</v>
      </c>
      <c r="C510" s="371" t="s">
        <v>251</v>
      </c>
      <c r="D510" s="371" t="s">
        <v>460</v>
      </c>
      <c r="E510" s="566" t="s">
        <v>59</v>
      </c>
      <c r="F510" s="566"/>
      <c r="G510" s="373" t="s">
        <v>309</v>
      </c>
      <c r="H510" s="374">
        <v>1.3200000000000001E-4</v>
      </c>
      <c r="I510" s="375" t="s">
        <v>1290</v>
      </c>
      <c r="J510" s="445" t="s">
        <v>456</v>
      </c>
    </row>
    <row r="511" spans="1:10" ht="14.4">
      <c r="A511" s="371" t="s">
        <v>58</v>
      </c>
      <c r="B511" s="372" t="s">
        <v>703</v>
      </c>
      <c r="C511" s="371" t="s">
        <v>251</v>
      </c>
      <c r="D511" s="371" t="s">
        <v>704</v>
      </c>
      <c r="E511" s="566" t="s">
        <v>59</v>
      </c>
      <c r="F511" s="566"/>
      <c r="G511" s="373" t="s">
        <v>309</v>
      </c>
      <c r="H511" s="374">
        <v>4.3999999999999999E-5</v>
      </c>
      <c r="I511" s="375" t="s">
        <v>705</v>
      </c>
      <c r="J511" s="445" t="s">
        <v>456</v>
      </c>
    </row>
    <row r="512" spans="1:10" ht="14.4">
      <c r="A512" s="371" t="s">
        <v>58</v>
      </c>
      <c r="B512" s="372" t="s">
        <v>465</v>
      </c>
      <c r="C512" s="371" t="s">
        <v>251</v>
      </c>
      <c r="D512" s="371" t="s">
        <v>466</v>
      </c>
      <c r="E512" s="566" t="s">
        <v>59</v>
      </c>
      <c r="F512" s="566"/>
      <c r="G512" s="373" t="s">
        <v>467</v>
      </c>
      <c r="H512" s="374">
        <v>1.76E-4</v>
      </c>
      <c r="I512" s="375" t="s">
        <v>897</v>
      </c>
      <c r="J512" s="445" t="s">
        <v>456</v>
      </c>
    </row>
    <row r="513" spans="1:10" ht="14.4">
      <c r="A513" s="371" t="s">
        <v>58</v>
      </c>
      <c r="B513" s="372" t="s">
        <v>479</v>
      </c>
      <c r="C513" s="371" t="s">
        <v>251</v>
      </c>
      <c r="D513" s="371" t="s">
        <v>480</v>
      </c>
      <c r="E513" s="566" t="s">
        <v>59</v>
      </c>
      <c r="F513" s="566"/>
      <c r="G513" s="373" t="s">
        <v>309</v>
      </c>
      <c r="H513" s="374">
        <v>3.3E-4</v>
      </c>
      <c r="I513" s="375" t="s">
        <v>1294</v>
      </c>
      <c r="J513" s="445" t="s">
        <v>706</v>
      </c>
    </row>
    <row r="514" spans="1:10" ht="14.4">
      <c r="A514" s="371" t="s">
        <v>58</v>
      </c>
      <c r="B514" s="372" t="s">
        <v>482</v>
      </c>
      <c r="C514" s="371" t="s">
        <v>251</v>
      </c>
      <c r="D514" s="371" t="s">
        <v>483</v>
      </c>
      <c r="E514" s="566" t="s">
        <v>422</v>
      </c>
      <c r="F514" s="566"/>
      <c r="G514" s="373" t="s">
        <v>309</v>
      </c>
      <c r="H514" s="374">
        <v>2.2395999999999999E-2</v>
      </c>
      <c r="I514" s="375" t="s">
        <v>484</v>
      </c>
      <c r="J514" s="445" t="s">
        <v>620</v>
      </c>
    </row>
    <row r="515" spans="1:10" ht="14.4">
      <c r="A515" s="371" t="s">
        <v>58</v>
      </c>
      <c r="B515" s="372" t="s">
        <v>468</v>
      </c>
      <c r="C515" s="371" t="s">
        <v>251</v>
      </c>
      <c r="D515" s="371" t="s">
        <v>469</v>
      </c>
      <c r="E515" s="566" t="s">
        <v>422</v>
      </c>
      <c r="F515" s="566"/>
      <c r="G515" s="373" t="s">
        <v>470</v>
      </c>
      <c r="H515" s="374">
        <v>8.7999999999999998E-5</v>
      </c>
      <c r="I515" s="375" t="s">
        <v>471</v>
      </c>
      <c r="J515" s="445" t="s">
        <v>500</v>
      </c>
    </row>
    <row r="516" spans="1:10" ht="14.4">
      <c r="A516" s="371" t="s">
        <v>58</v>
      </c>
      <c r="B516" s="372" t="s">
        <v>710</v>
      </c>
      <c r="C516" s="371" t="s">
        <v>251</v>
      </c>
      <c r="D516" s="371" t="s">
        <v>711</v>
      </c>
      <c r="E516" s="566" t="s">
        <v>59</v>
      </c>
      <c r="F516" s="566"/>
      <c r="G516" s="373" t="s">
        <v>309</v>
      </c>
      <c r="H516" s="374">
        <v>1.1E-5</v>
      </c>
      <c r="I516" s="375" t="s">
        <v>712</v>
      </c>
      <c r="J516" s="445" t="s">
        <v>456</v>
      </c>
    </row>
    <row r="517" spans="1:10" ht="39.6">
      <c r="A517" s="371" t="s">
        <v>58</v>
      </c>
      <c r="B517" s="372" t="s">
        <v>503</v>
      </c>
      <c r="C517" s="371" t="s">
        <v>251</v>
      </c>
      <c r="D517" s="371" t="s">
        <v>504</v>
      </c>
      <c r="E517" s="566" t="s">
        <v>59</v>
      </c>
      <c r="F517" s="566"/>
      <c r="G517" s="373" t="s">
        <v>311</v>
      </c>
      <c r="H517" s="374">
        <v>5.0600000000000005E-4</v>
      </c>
      <c r="I517" s="375" t="s">
        <v>1296</v>
      </c>
      <c r="J517" s="445" t="s">
        <v>456</v>
      </c>
    </row>
    <row r="518" spans="1:10" ht="14.4">
      <c r="A518" s="371" t="s">
        <v>58</v>
      </c>
      <c r="B518" s="372" t="s">
        <v>463</v>
      </c>
      <c r="C518" s="371" t="s">
        <v>251</v>
      </c>
      <c r="D518" s="371" t="s">
        <v>464</v>
      </c>
      <c r="E518" s="566" t="s">
        <v>59</v>
      </c>
      <c r="F518" s="566"/>
      <c r="G518" s="373" t="s">
        <v>309</v>
      </c>
      <c r="H518" s="374">
        <v>9.8999999999999999E-4</v>
      </c>
      <c r="I518" s="375" t="s">
        <v>944</v>
      </c>
      <c r="J518" s="445" t="s">
        <v>621</v>
      </c>
    </row>
    <row r="519" spans="1:10" ht="14.4">
      <c r="A519" s="371" t="s">
        <v>58</v>
      </c>
      <c r="B519" s="372" t="s">
        <v>493</v>
      </c>
      <c r="C519" s="371" t="s">
        <v>251</v>
      </c>
      <c r="D519" s="371" t="s">
        <v>494</v>
      </c>
      <c r="E519" s="566" t="s">
        <v>59</v>
      </c>
      <c r="F519" s="566"/>
      <c r="G519" s="373" t="s">
        <v>309</v>
      </c>
      <c r="H519" s="374">
        <v>1.7545000000000002E-2</v>
      </c>
      <c r="I519" s="375" t="s">
        <v>495</v>
      </c>
      <c r="J519" s="445" t="s">
        <v>659</v>
      </c>
    </row>
    <row r="520" spans="1:10" ht="14.4">
      <c r="A520" s="371" t="s">
        <v>58</v>
      </c>
      <c r="B520" s="372" t="s">
        <v>699</v>
      </c>
      <c r="C520" s="371" t="s">
        <v>251</v>
      </c>
      <c r="D520" s="371" t="s">
        <v>700</v>
      </c>
      <c r="E520" s="566" t="s">
        <v>59</v>
      </c>
      <c r="F520" s="566"/>
      <c r="G520" s="373" t="s">
        <v>309</v>
      </c>
      <c r="H520" s="374">
        <v>4.3999999999999999E-5</v>
      </c>
      <c r="I520" s="375" t="s">
        <v>1325</v>
      </c>
      <c r="J520" s="445" t="s">
        <v>456</v>
      </c>
    </row>
    <row r="521" spans="1:10" ht="14.4">
      <c r="A521" s="371" t="s">
        <v>58</v>
      </c>
      <c r="B521" s="372" t="s">
        <v>486</v>
      </c>
      <c r="C521" s="371" t="s">
        <v>251</v>
      </c>
      <c r="D521" s="371" t="s">
        <v>487</v>
      </c>
      <c r="E521" s="566" t="s">
        <v>59</v>
      </c>
      <c r="F521" s="566"/>
      <c r="G521" s="373" t="s">
        <v>309</v>
      </c>
      <c r="H521" s="374">
        <v>2.2395999999999999E-2</v>
      </c>
      <c r="I521" s="375" t="s">
        <v>488</v>
      </c>
      <c r="J521" s="445" t="s">
        <v>707</v>
      </c>
    </row>
    <row r="522" spans="1:10" ht="14.4">
      <c r="A522" s="371" t="s">
        <v>58</v>
      </c>
      <c r="B522" s="372" t="s">
        <v>473</v>
      </c>
      <c r="C522" s="371" t="s">
        <v>251</v>
      </c>
      <c r="D522" s="371" t="s">
        <v>474</v>
      </c>
      <c r="E522" s="566" t="s">
        <v>422</v>
      </c>
      <c r="F522" s="566"/>
      <c r="G522" s="373" t="s">
        <v>309</v>
      </c>
      <c r="H522" s="374">
        <v>9.8999999999999999E-4</v>
      </c>
      <c r="I522" s="375" t="s">
        <v>475</v>
      </c>
      <c r="J522" s="445" t="s">
        <v>507</v>
      </c>
    </row>
    <row r="523" spans="1:10" ht="14.4">
      <c r="A523" s="371" t="s">
        <v>58</v>
      </c>
      <c r="B523" s="372" t="s">
        <v>693</v>
      </c>
      <c r="C523" s="371" t="s">
        <v>251</v>
      </c>
      <c r="D523" s="371" t="s">
        <v>694</v>
      </c>
      <c r="E523" s="566" t="s">
        <v>59</v>
      </c>
      <c r="F523" s="566"/>
      <c r="G523" s="373" t="s">
        <v>310</v>
      </c>
      <c r="H523" s="374">
        <v>1</v>
      </c>
      <c r="I523" s="375" t="s">
        <v>654</v>
      </c>
      <c r="J523" s="445" t="s">
        <v>654</v>
      </c>
    </row>
    <row r="524" spans="1:10" ht="39.6">
      <c r="A524" s="371" t="s">
        <v>58</v>
      </c>
      <c r="B524" s="372" t="s">
        <v>691</v>
      </c>
      <c r="C524" s="371" t="s">
        <v>251</v>
      </c>
      <c r="D524" s="371" t="s">
        <v>692</v>
      </c>
      <c r="E524" s="566" t="s">
        <v>440</v>
      </c>
      <c r="F524" s="566"/>
      <c r="G524" s="373" t="s">
        <v>382</v>
      </c>
      <c r="H524" s="374">
        <v>0.11</v>
      </c>
      <c r="I524" s="375" t="s">
        <v>1280</v>
      </c>
      <c r="J524" s="445" t="s">
        <v>1322</v>
      </c>
    </row>
    <row r="525" spans="1:10" ht="39.6">
      <c r="A525" s="371" t="s">
        <v>58</v>
      </c>
      <c r="B525" s="372" t="s">
        <v>689</v>
      </c>
      <c r="C525" s="371" t="s">
        <v>251</v>
      </c>
      <c r="D525" s="371" t="s">
        <v>690</v>
      </c>
      <c r="E525" s="566" t="s">
        <v>59</v>
      </c>
      <c r="F525" s="566"/>
      <c r="G525" s="373" t="s">
        <v>309</v>
      </c>
      <c r="H525" s="374">
        <v>1</v>
      </c>
      <c r="I525" s="375" t="s">
        <v>1323</v>
      </c>
      <c r="J525" s="445" t="s">
        <v>1323</v>
      </c>
    </row>
    <row r="526" spans="1:10" ht="14.4">
      <c r="A526" s="371" t="s">
        <v>58</v>
      </c>
      <c r="B526" s="372" t="s">
        <v>516</v>
      </c>
      <c r="C526" s="371" t="s">
        <v>251</v>
      </c>
      <c r="D526" s="371" t="s">
        <v>517</v>
      </c>
      <c r="E526" s="566" t="s">
        <v>59</v>
      </c>
      <c r="F526" s="566"/>
      <c r="G526" s="373" t="s">
        <v>309</v>
      </c>
      <c r="H526" s="374">
        <v>2.1999999999999999E-5</v>
      </c>
      <c r="I526" s="375" t="s">
        <v>518</v>
      </c>
      <c r="J526" s="445" t="s">
        <v>456</v>
      </c>
    </row>
    <row r="527" spans="1:10" ht="14.4">
      <c r="A527" s="371" t="s">
        <v>58</v>
      </c>
      <c r="B527" s="372" t="s">
        <v>519</v>
      </c>
      <c r="C527" s="371" t="s">
        <v>251</v>
      </c>
      <c r="D527" s="371" t="s">
        <v>520</v>
      </c>
      <c r="E527" s="566" t="s">
        <v>59</v>
      </c>
      <c r="F527" s="566"/>
      <c r="G527" s="373" t="s">
        <v>309</v>
      </c>
      <c r="H527" s="374">
        <v>3.3000000000000003E-5</v>
      </c>
      <c r="I527" s="375" t="s">
        <v>521</v>
      </c>
      <c r="J527" s="445" t="s">
        <v>456</v>
      </c>
    </row>
    <row r="528" spans="1:10" ht="39.6">
      <c r="A528" s="371" t="s">
        <v>58</v>
      </c>
      <c r="B528" s="372" t="s">
        <v>511</v>
      </c>
      <c r="C528" s="371" t="s">
        <v>251</v>
      </c>
      <c r="D528" s="371" t="s">
        <v>512</v>
      </c>
      <c r="E528" s="566" t="s">
        <v>59</v>
      </c>
      <c r="F528" s="566"/>
      <c r="G528" s="373" t="s">
        <v>309</v>
      </c>
      <c r="H528" s="374">
        <v>2.1999999999999999E-5</v>
      </c>
      <c r="I528" s="375" t="s">
        <v>1293</v>
      </c>
      <c r="J528" s="445" t="s">
        <v>456</v>
      </c>
    </row>
    <row r="529" spans="1:10" ht="14.4">
      <c r="A529" s="371" t="s">
        <v>58</v>
      </c>
      <c r="B529" s="372" t="s">
        <v>513</v>
      </c>
      <c r="C529" s="371" t="s">
        <v>251</v>
      </c>
      <c r="D529" s="371" t="s">
        <v>514</v>
      </c>
      <c r="E529" s="566" t="s">
        <v>59</v>
      </c>
      <c r="F529" s="566"/>
      <c r="G529" s="373" t="s">
        <v>309</v>
      </c>
      <c r="H529" s="374">
        <v>1.1E-5</v>
      </c>
      <c r="I529" s="375" t="s">
        <v>515</v>
      </c>
      <c r="J529" s="445" t="s">
        <v>456</v>
      </c>
    </row>
    <row r="530" spans="1:10" ht="14.4" customHeight="1">
      <c r="A530" s="376"/>
      <c r="B530" s="376"/>
      <c r="C530" s="376"/>
      <c r="D530" s="376"/>
      <c r="E530" s="376" t="s">
        <v>60</v>
      </c>
      <c r="F530" s="377">
        <v>3.84</v>
      </c>
      <c r="G530" s="376" t="s">
        <v>61</v>
      </c>
      <c r="H530" s="377">
        <v>0</v>
      </c>
      <c r="I530" s="376" t="s">
        <v>62</v>
      </c>
      <c r="J530" s="377">
        <v>3.84</v>
      </c>
    </row>
    <row r="531" spans="1:10" ht="14.4" customHeight="1">
      <c r="A531" s="376"/>
      <c r="B531" s="376"/>
      <c r="C531" s="376"/>
      <c r="D531" s="376"/>
      <c r="E531" s="376" t="s">
        <v>63</v>
      </c>
      <c r="F531" s="377">
        <v>2.27</v>
      </c>
      <c r="G531" s="376"/>
      <c r="H531" s="562" t="s">
        <v>64</v>
      </c>
      <c r="I531" s="562"/>
      <c r="J531" s="377">
        <v>11.98</v>
      </c>
    </row>
    <row r="532" spans="1:10" ht="14.4">
      <c r="A532" s="344"/>
      <c r="B532" s="344"/>
      <c r="C532" s="344"/>
      <c r="D532" s="344"/>
      <c r="E532" s="344"/>
      <c r="F532" s="344"/>
      <c r="G532" s="344"/>
      <c r="H532" s="344"/>
      <c r="I532" s="344"/>
      <c r="J532" s="344"/>
    </row>
    <row r="533" spans="1:10" ht="14.4">
      <c r="A533" s="362" t="s">
        <v>1137</v>
      </c>
      <c r="B533" s="363" t="s">
        <v>27</v>
      </c>
      <c r="C533" s="362" t="s">
        <v>40</v>
      </c>
      <c r="D533" s="362" t="s">
        <v>41</v>
      </c>
      <c r="E533" s="568" t="s">
        <v>55</v>
      </c>
      <c r="F533" s="568"/>
      <c r="G533" s="364" t="s">
        <v>28</v>
      </c>
      <c r="H533" s="363" t="s">
        <v>42</v>
      </c>
      <c r="I533" s="363" t="s">
        <v>43</v>
      </c>
      <c r="J533" s="363" t="s">
        <v>45</v>
      </c>
    </row>
    <row r="534" spans="1:10" ht="39.6" customHeight="1">
      <c r="A534" s="344" t="s">
        <v>56</v>
      </c>
      <c r="B534" s="346" t="s">
        <v>236</v>
      </c>
      <c r="C534" s="344" t="s">
        <v>49</v>
      </c>
      <c r="D534" s="344" t="s">
        <v>291</v>
      </c>
      <c r="E534" s="563" t="s">
        <v>972</v>
      </c>
      <c r="F534" s="563"/>
      <c r="G534" s="345" t="s">
        <v>39</v>
      </c>
      <c r="H534" s="365">
        <v>1</v>
      </c>
      <c r="I534" s="347">
        <v>10.45</v>
      </c>
      <c r="J534" s="347">
        <v>10.45</v>
      </c>
    </row>
    <row r="535" spans="1:10" ht="26.4" customHeight="1">
      <c r="A535" s="366" t="s">
        <v>57</v>
      </c>
      <c r="B535" s="367" t="s">
        <v>638</v>
      </c>
      <c r="C535" s="366" t="s">
        <v>49</v>
      </c>
      <c r="D535" s="366" t="s">
        <v>639</v>
      </c>
      <c r="E535" s="567" t="s">
        <v>938</v>
      </c>
      <c r="F535" s="567"/>
      <c r="G535" s="368" t="s">
        <v>30</v>
      </c>
      <c r="H535" s="369">
        <v>5.0999999999999997E-2</v>
      </c>
      <c r="I535" s="370">
        <v>28.84</v>
      </c>
      <c r="J535" s="370">
        <v>1.47</v>
      </c>
    </row>
    <row r="536" spans="1:10" ht="26.4" customHeight="1">
      <c r="A536" s="366" t="s">
        <v>57</v>
      </c>
      <c r="B536" s="367" t="s">
        <v>640</v>
      </c>
      <c r="C536" s="366" t="s">
        <v>49</v>
      </c>
      <c r="D536" s="366" t="s">
        <v>641</v>
      </c>
      <c r="E536" s="567" t="s">
        <v>938</v>
      </c>
      <c r="F536" s="567"/>
      <c r="G536" s="368" t="s">
        <v>30</v>
      </c>
      <c r="H536" s="369">
        <v>5.0999999999999997E-2</v>
      </c>
      <c r="I536" s="370">
        <v>24.33</v>
      </c>
      <c r="J536" s="370">
        <v>1.24</v>
      </c>
    </row>
    <row r="537" spans="1:10" ht="26.4">
      <c r="A537" s="371" t="s">
        <v>58</v>
      </c>
      <c r="B537" s="372" t="s">
        <v>719</v>
      </c>
      <c r="C537" s="371" t="s">
        <v>49</v>
      </c>
      <c r="D537" s="371" t="s">
        <v>720</v>
      </c>
      <c r="E537" s="566" t="s">
        <v>59</v>
      </c>
      <c r="F537" s="566"/>
      <c r="G537" s="373" t="s">
        <v>39</v>
      </c>
      <c r="H537" s="374">
        <v>1.2434000000000001</v>
      </c>
      <c r="I537" s="375">
        <v>6.18</v>
      </c>
      <c r="J537" s="375">
        <v>7.68</v>
      </c>
    </row>
    <row r="538" spans="1:10" ht="26.4">
      <c r="A538" s="371" t="s">
        <v>58</v>
      </c>
      <c r="B538" s="372" t="s">
        <v>721</v>
      </c>
      <c r="C538" s="371" t="s">
        <v>49</v>
      </c>
      <c r="D538" s="371" t="s">
        <v>722</v>
      </c>
      <c r="E538" s="566" t="s">
        <v>59</v>
      </c>
      <c r="F538" s="566"/>
      <c r="G538" s="373" t="s">
        <v>33</v>
      </c>
      <c r="H538" s="374">
        <v>9.4000000000000004E-3</v>
      </c>
      <c r="I538" s="375">
        <v>6.96</v>
      </c>
      <c r="J538" s="375">
        <v>0.06</v>
      </c>
    </row>
    <row r="539" spans="1:10" ht="14.4" customHeight="1">
      <c r="A539" s="376"/>
      <c r="B539" s="376"/>
      <c r="C539" s="376"/>
      <c r="D539" s="376"/>
      <c r="E539" s="376" t="s">
        <v>60</v>
      </c>
      <c r="F539" s="377">
        <v>1.69</v>
      </c>
      <c r="G539" s="376" t="s">
        <v>61</v>
      </c>
      <c r="H539" s="377">
        <v>0</v>
      </c>
      <c r="I539" s="376" t="s">
        <v>62</v>
      </c>
      <c r="J539" s="377">
        <v>1.69</v>
      </c>
    </row>
    <row r="540" spans="1:10" ht="14.4" customHeight="1">
      <c r="A540" s="376"/>
      <c r="B540" s="376"/>
      <c r="C540" s="376"/>
      <c r="D540" s="376"/>
      <c r="E540" s="376" t="s">
        <v>63</v>
      </c>
      <c r="F540" s="377">
        <v>2.44</v>
      </c>
      <c r="G540" s="376"/>
      <c r="H540" s="562" t="s">
        <v>64</v>
      </c>
      <c r="I540" s="562"/>
      <c r="J540" s="377">
        <v>12.89</v>
      </c>
    </row>
    <row r="541" spans="1:10" ht="14.4">
      <c r="A541" s="344"/>
      <c r="B541" s="344"/>
      <c r="C541" s="344"/>
      <c r="D541" s="344"/>
      <c r="E541" s="344"/>
      <c r="F541" s="344"/>
      <c r="G541" s="344"/>
      <c r="H541" s="344"/>
      <c r="I541" s="344"/>
      <c r="J541" s="344"/>
    </row>
    <row r="542" spans="1:10" ht="14.4">
      <c r="A542" s="362" t="s">
        <v>1138</v>
      </c>
      <c r="B542" s="363" t="s">
        <v>27</v>
      </c>
      <c r="C542" s="362" t="s">
        <v>40</v>
      </c>
      <c r="D542" s="362" t="s">
        <v>41</v>
      </c>
      <c r="E542" s="568" t="s">
        <v>55</v>
      </c>
      <c r="F542" s="568"/>
      <c r="G542" s="364" t="s">
        <v>28</v>
      </c>
      <c r="H542" s="363" t="s">
        <v>42</v>
      </c>
      <c r="I542" s="363" t="s">
        <v>43</v>
      </c>
      <c r="J542" s="363" t="s">
        <v>45</v>
      </c>
    </row>
    <row r="543" spans="1:10" ht="39.6" customHeight="1">
      <c r="A543" s="344" t="s">
        <v>56</v>
      </c>
      <c r="B543" s="346" t="s">
        <v>237</v>
      </c>
      <c r="C543" s="344" t="s">
        <v>49</v>
      </c>
      <c r="D543" s="344" t="s">
        <v>292</v>
      </c>
      <c r="E543" s="563" t="s">
        <v>972</v>
      </c>
      <c r="F543" s="563"/>
      <c r="G543" s="345" t="s">
        <v>39</v>
      </c>
      <c r="H543" s="365">
        <v>1</v>
      </c>
      <c r="I543" s="347">
        <v>7.46</v>
      </c>
      <c r="J543" s="347">
        <v>7.46</v>
      </c>
    </row>
    <row r="544" spans="1:10" ht="26.4" customHeight="1">
      <c r="A544" s="366" t="s">
        <v>57</v>
      </c>
      <c r="B544" s="367" t="s">
        <v>638</v>
      </c>
      <c r="C544" s="366" t="s">
        <v>49</v>
      </c>
      <c r="D544" s="366" t="s">
        <v>639</v>
      </c>
      <c r="E544" s="567" t="s">
        <v>938</v>
      </c>
      <c r="F544" s="567"/>
      <c r="G544" s="368" t="s">
        <v>30</v>
      </c>
      <c r="H544" s="369">
        <v>3.9E-2</v>
      </c>
      <c r="I544" s="370">
        <v>28.84</v>
      </c>
      <c r="J544" s="370">
        <v>1.1200000000000001</v>
      </c>
    </row>
    <row r="545" spans="1:10" ht="26.4" customHeight="1">
      <c r="A545" s="366" t="s">
        <v>57</v>
      </c>
      <c r="B545" s="367" t="s">
        <v>640</v>
      </c>
      <c r="C545" s="366" t="s">
        <v>49</v>
      </c>
      <c r="D545" s="366" t="s">
        <v>641</v>
      </c>
      <c r="E545" s="567" t="s">
        <v>938</v>
      </c>
      <c r="F545" s="567"/>
      <c r="G545" s="368" t="s">
        <v>30</v>
      </c>
      <c r="H545" s="369">
        <v>3.9E-2</v>
      </c>
      <c r="I545" s="370">
        <v>24.33</v>
      </c>
      <c r="J545" s="370">
        <v>0.94</v>
      </c>
    </row>
    <row r="546" spans="1:10" ht="26.4">
      <c r="A546" s="371" t="s">
        <v>58</v>
      </c>
      <c r="B546" s="372" t="s">
        <v>723</v>
      </c>
      <c r="C546" s="371" t="s">
        <v>49</v>
      </c>
      <c r="D546" s="371" t="s">
        <v>724</v>
      </c>
      <c r="E546" s="566" t="s">
        <v>59</v>
      </c>
      <c r="F546" s="566"/>
      <c r="G546" s="373" t="s">
        <v>39</v>
      </c>
      <c r="H546" s="374">
        <v>1.2434000000000001</v>
      </c>
      <c r="I546" s="375">
        <v>4.3</v>
      </c>
      <c r="J546" s="375">
        <v>5.34</v>
      </c>
    </row>
    <row r="547" spans="1:10" ht="26.4">
      <c r="A547" s="371" t="s">
        <v>58</v>
      </c>
      <c r="B547" s="372" t="s">
        <v>721</v>
      </c>
      <c r="C547" s="371" t="s">
        <v>49</v>
      </c>
      <c r="D547" s="371" t="s">
        <v>722</v>
      </c>
      <c r="E547" s="566" t="s">
        <v>59</v>
      </c>
      <c r="F547" s="566"/>
      <c r="G547" s="373" t="s">
        <v>33</v>
      </c>
      <c r="H547" s="374">
        <v>9.4000000000000004E-3</v>
      </c>
      <c r="I547" s="375">
        <v>6.96</v>
      </c>
      <c r="J547" s="375">
        <v>0.06</v>
      </c>
    </row>
    <row r="548" spans="1:10" ht="14.4" customHeight="1">
      <c r="A548" s="376"/>
      <c r="B548" s="376"/>
      <c r="C548" s="376"/>
      <c r="D548" s="376"/>
      <c r="E548" s="376" t="s">
        <v>60</v>
      </c>
      <c r="F548" s="377">
        <v>1.29</v>
      </c>
      <c r="G548" s="376" t="s">
        <v>61</v>
      </c>
      <c r="H548" s="377">
        <v>0</v>
      </c>
      <c r="I548" s="376" t="s">
        <v>62</v>
      </c>
      <c r="J548" s="377">
        <v>1.29</v>
      </c>
    </row>
    <row r="549" spans="1:10" ht="14.4" customHeight="1">
      <c r="A549" s="376"/>
      <c r="B549" s="376"/>
      <c r="C549" s="376"/>
      <c r="D549" s="376"/>
      <c r="E549" s="376" t="s">
        <v>63</v>
      </c>
      <c r="F549" s="377">
        <v>1.74</v>
      </c>
      <c r="G549" s="376"/>
      <c r="H549" s="562" t="s">
        <v>64</v>
      </c>
      <c r="I549" s="562"/>
      <c r="J549" s="377">
        <v>9.1999999999999993</v>
      </c>
    </row>
    <row r="550" spans="1:10" ht="14.4">
      <c r="A550" s="344"/>
      <c r="B550" s="344"/>
      <c r="C550" s="344"/>
      <c r="D550" s="344"/>
      <c r="E550" s="344"/>
      <c r="F550" s="344"/>
      <c r="G550" s="344"/>
      <c r="H550" s="344"/>
      <c r="I550" s="344"/>
      <c r="J550" s="344"/>
    </row>
    <row r="551" spans="1:10" ht="14.4">
      <c r="A551" s="362" t="s">
        <v>1139</v>
      </c>
      <c r="B551" s="363" t="s">
        <v>27</v>
      </c>
      <c r="C551" s="362" t="s">
        <v>40</v>
      </c>
      <c r="D551" s="362" t="s">
        <v>41</v>
      </c>
      <c r="E551" s="568" t="s">
        <v>55</v>
      </c>
      <c r="F551" s="568"/>
      <c r="G551" s="364" t="s">
        <v>28</v>
      </c>
      <c r="H551" s="363" t="s">
        <v>42</v>
      </c>
      <c r="I551" s="363" t="s">
        <v>43</v>
      </c>
      <c r="J551" s="363" t="s">
        <v>45</v>
      </c>
    </row>
    <row r="552" spans="1:10" ht="26.4">
      <c r="A552" s="344" t="s">
        <v>56</v>
      </c>
      <c r="B552" s="346" t="s">
        <v>238</v>
      </c>
      <c r="C552" s="344" t="s">
        <v>49</v>
      </c>
      <c r="D552" s="344" t="s">
        <v>293</v>
      </c>
      <c r="E552" s="563" t="s">
        <v>671</v>
      </c>
      <c r="F552" s="563"/>
      <c r="G552" s="345" t="s">
        <v>33</v>
      </c>
      <c r="H552" s="365">
        <v>1</v>
      </c>
      <c r="I552" s="347">
        <v>780.02</v>
      </c>
      <c r="J552" s="347">
        <v>780.02</v>
      </c>
    </row>
    <row r="553" spans="1:10" ht="26.4" customHeight="1">
      <c r="A553" s="366" t="s">
        <v>57</v>
      </c>
      <c r="B553" s="367" t="s">
        <v>727</v>
      </c>
      <c r="C553" s="366" t="s">
        <v>49</v>
      </c>
      <c r="D553" s="366" t="s">
        <v>728</v>
      </c>
      <c r="E553" s="567" t="s">
        <v>739</v>
      </c>
      <c r="F553" s="567"/>
      <c r="G553" s="368" t="s">
        <v>68</v>
      </c>
      <c r="H553" s="369">
        <v>0.20160710000000001</v>
      </c>
      <c r="I553" s="370">
        <v>287.60000000000002</v>
      </c>
      <c r="J553" s="370">
        <v>57.98</v>
      </c>
    </row>
    <row r="554" spans="1:10" ht="26.4" customHeight="1">
      <c r="A554" s="366" t="s">
        <v>57</v>
      </c>
      <c r="B554" s="367" t="s">
        <v>640</v>
      </c>
      <c r="C554" s="366" t="s">
        <v>49</v>
      </c>
      <c r="D554" s="366" t="s">
        <v>641</v>
      </c>
      <c r="E554" s="567" t="s">
        <v>938</v>
      </c>
      <c r="F554" s="567"/>
      <c r="G554" s="368" t="s">
        <v>30</v>
      </c>
      <c r="H554" s="369">
        <v>0.2064</v>
      </c>
      <c r="I554" s="370">
        <v>24.33</v>
      </c>
      <c r="J554" s="370">
        <v>5.0199999999999996</v>
      </c>
    </row>
    <row r="555" spans="1:10" ht="52.8">
      <c r="A555" s="366" t="s">
        <v>57</v>
      </c>
      <c r="B555" s="367" t="s">
        <v>725</v>
      </c>
      <c r="C555" s="366" t="s">
        <v>49</v>
      </c>
      <c r="D555" s="366" t="s">
        <v>726</v>
      </c>
      <c r="E555" s="567" t="s">
        <v>739</v>
      </c>
      <c r="F555" s="567"/>
      <c r="G555" s="368" t="s">
        <v>69</v>
      </c>
      <c r="H555" s="369">
        <v>5.1701400000000002E-2</v>
      </c>
      <c r="I555" s="370">
        <v>73.55</v>
      </c>
      <c r="J555" s="370">
        <v>3.8</v>
      </c>
    </row>
    <row r="556" spans="1:10" ht="26.4">
      <c r="A556" s="366" t="s">
        <v>57</v>
      </c>
      <c r="B556" s="367" t="s">
        <v>638</v>
      </c>
      <c r="C556" s="366" t="s">
        <v>49</v>
      </c>
      <c r="D556" s="366" t="s">
        <v>639</v>
      </c>
      <c r="E556" s="567" t="s">
        <v>938</v>
      </c>
      <c r="F556" s="567"/>
      <c r="G556" s="368" t="s">
        <v>30</v>
      </c>
      <c r="H556" s="369">
        <v>0.2064</v>
      </c>
      <c r="I556" s="370">
        <v>28.84</v>
      </c>
      <c r="J556" s="370">
        <v>5.95</v>
      </c>
    </row>
    <row r="557" spans="1:10" ht="26.4">
      <c r="A557" s="371" t="s">
        <v>58</v>
      </c>
      <c r="B557" s="372" t="s">
        <v>729</v>
      </c>
      <c r="C557" s="371" t="s">
        <v>49</v>
      </c>
      <c r="D557" s="371" t="s">
        <v>730</v>
      </c>
      <c r="E557" s="566" t="s">
        <v>59</v>
      </c>
      <c r="F557" s="566"/>
      <c r="G557" s="373" t="s">
        <v>33</v>
      </c>
      <c r="H557" s="374">
        <v>1</v>
      </c>
      <c r="I557" s="375">
        <v>707.18</v>
      </c>
      <c r="J557" s="375">
        <v>707.18</v>
      </c>
    </row>
    <row r="558" spans="1:10" ht="26.4">
      <c r="A558" s="371" t="s">
        <v>58</v>
      </c>
      <c r="B558" s="372" t="s">
        <v>721</v>
      </c>
      <c r="C558" s="371" t="s">
        <v>49</v>
      </c>
      <c r="D558" s="371" t="s">
        <v>722</v>
      </c>
      <c r="E558" s="566" t="s">
        <v>59</v>
      </c>
      <c r="F558" s="566"/>
      <c r="G558" s="373" t="s">
        <v>33</v>
      </c>
      <c r="H558" s="374">
        <v>1.4E-2</v>
      </c>
      <c r="I558" s="375">
        <v>6.96</v>
      </c>
      <c r="J558" s="375">
        <v>0.09</v>
      </c>
    </row>
    <row r="559" spans="1:10" ht="14.4" customHeight="1">
      <c r="A559" s="376"/>
      <c r="B559" s="376"/>
      <c r="C559" s="376"/>
      <c r="D559" s="376"/>
      <c r="E559" s="376" t="s">
        <v>60</v>
      </c>
      <c r="F559" s="377">
        <v>12.73</v>
      </c>
      <c r="G559" s="376" t="s">
        <v>61</v>
      </c>
      <c r="H559" s="377">
        <v>0</v>
      </c>
      <c r="I559" s="376" t="s">
        <v>62</v>
      </c>
      <c r="J559" s="377">
        <v>12.73</v>
      </c>
    </row>
    <row r="560" spans="1:10" ht="14.4" customHeight="1">
      <c r="A560" s="376"/>
      <c r="B560" s="376"/>
      <c r="C560" s="376"/>
      <c r="D560" s="376"/>
      <c r="E560" s="376" t="s">
        <v>63</v>
      </c>
      <c r="F560" s="377">
        <v>182.36</v>
      </c>
      <c r="G560" s="376"/>
      <c r="H560" s="562" t="s">
        <v>64</v>
      </c>
      <c r="I560" s="562"/>
      <c r="J560" s="377">
        <v>962.38</v>
      </c>
    </row>
    <row r="561" spans="1:10" ht="14.4">
      <c r="A561" s="344"/>
      <c r="B561" s="344"/>
      <c r="C561" s="344"/>
      <c r="D561" s="344"/>
      <c r="E561" s="344"/>
      <c r="F561" s="344"/>
      <c r="G561" s="344"/>
      <c r="H561" s="344"/>
      <c r="I561" s="344"/>
      <c r="J561" s="344"/>
    </row>
    <row r="562" spans="1:10" ht="14.4">
      <c r="A562" s="362" t="s">
        <v>1140</v>
      </c>
      <c r="B562" s="363" t="s">
        <v>27</v>
      </c>
      <c r="C562" s="362" t="s">
        <v>40</v>
      </c>
      <c r="D562" s="362" t="s">
        <v>41</v>
      </c>
      <c r="E562" s="568" t="s">
        <v>55</v>
      </c>
      <c r="F562" s="568"/>
      <c r="G562" s="364" t="s">
        <v>28</v>
      </c>
      <c r="H562" s="363" t="s">
        <v>42</v>
      </c>
      <c r="I562" s="363" t="s">
        <v>43</v>
      </c>
      <c r="J562" s="363" t="s">
        <v>45</v>
      </c>
    </row>
    <row r="563" spans="1:10" ht="39.6">
      <c r="A563" s="344" t="s">
        <v>56</v>
      </c>
      <c r="B563" s="346" t="s">
        <v>239</v>
      </c>
      <c r="C563" s="344" t="s">
        <v>49</v>
      </c>
      <c r="D563" s="344" t="s">
        <v>935</v>
      </c>
      <c r="E563" s="563" t="s">
        <v>973</v>
      </c>
      <c r="F563" s="563"/>
      <c r="G563" s="345" t="s">
        <v>33</v>
      </c>
      <c r="H563" s="365">
        <v>1</v>
      </c>
      <c r="I563" s="347">
        <v>2251.31</v>
      </c>
      <c r="J563" s="347">
        <v>2251.31</v>
      </c>
    </row>
    <row r="564" spans="1:10" ht="26.4">
      <c r="A564" s="366" t="s">
        <v>57</v>
      </c>
      <c r="B564" s="367" t="s">
        <v>640</v>
      </c>
      <c r="C564" s="366" t="s">
        <v>49</v>
      </c>
      <c r="D564" s="366" t="s">
        <v>641</v>
      </c>
      <c r="E564" s="567" t="s">
        <v>938</v>
      </c>
      <c r="F564" s="567"/>
      <c r="G564" s="368" t="s">
        <v>30</v>
      </c>
      <c r="H564" s="369">
        <v>0.6082727</v>
      </c>
      <c r="I564" s="370">
        <v>24.33</v>
      </c>
      <c r="J564" s="370">
        <v>14.79</v>
      </c>
    </row>
    <row r="565" spans="1:10" ht="26.4" customHeight="1">
      <c r="A565" s="366" t="s">
        <v>57</v>
      </c>
      <c r="B565" s="367" t="s">
        <v>638</v>
      </c>
      <c r="C565" s="366" t="s">
        <v>49</v>
      </c>
      <c r="D565" s="366" t="s">
        <v>639</v>
      </c>
      <c r="E565" s="567" t="s">
        <v>938</v>
      </c>
      <c r="F565" s="567"/>
      <c r="G565" s="368" t="s">
        <v>30</v>
      </c>
      <c r="H565" s="369">
        <v>2.7372272999999998</v>
      </c>
      <c r="I565" s="370">
        <v>28.84</v>
      </c>
      <c r="J565" s="370">
        <v>78.94</v>
      </c>
    </row>
    <row r="566" spans="1:10" ht="52.8">
      <c r="A566" s="366" t="s">
        <v>57</v>
      </c>
      <c r="B566" s="367" t="s">
        <v>727</v>
      </c>
      <c r="C566" s="366" t="s">
        <v>49</v>
      </c>
      <c r="D566" s="366" t="s">
        <v>728</v>
      </c>
      <c r="E566" s="567" t="s">
        <v>739</v>
      </c>
      <c r="F566" s="567"/>
      <c r="G566" s="368" t="s">
        <v>68</v>
      </c>
      <c r="H566" s="369">
        <v>0.18010000000000001</v>
      </c>
      <c r="I566" s="370">
        <v>287.60000000000002</v>
      </c>
      <c r="J566" s="370">
        <v>51.79</v>
      </c>
    </row>
    <row r="567" spans="1:10" ht="26.4" customHeight="1">
      <c r="A567" s="366" t="s">
        <v>57</v>
      </c>
      <c r="B567" s="367" t="s">
        <v>725</v>
      </c>
      <c r="C567" s="366" t="s">
        <v>49</v>
      </c>
      <c r="D567" s="366" t="s">
        <v>726</v>
      </c>
      <c r="E567" s="567" t="s">
        <v>739</v>
      </c>
      <c r="F567" s="567"/>
      <c r="G567" s="368" t="s">
        <v>69</v>
      </c>
      <c r="H567" s="369">
        <v>0.98652010000000001</v>
      </c>
      <c r="I567" s="370">
        <v>73.55</v>
      </c>
      <c r="J567" s="370">
        <v>72.55</v>
      </c>
    </row>
    <row r="568" spans="1:10" ht="14.4">
      <c r="A568" s="371" t="s">
        <v>58</v>
      </c>
      <c r="B568" s="372" t="s">
        <v>683</v>
      </c>
      <c r="C568" s="371" t="s">
        <v>49</v>
      </c>
      <c r="D568" s="371" t="s">
        <v>684</v>
      </c>
      <c r="E568" s="566" t="s">
        <v>59</v>
      </c>
      <c r="F568" s="566"/>
      <c r="G568" s="373" t="s">
        <v>39</v>
      </c>
      <c r="H568" s="374">
        <v>9</v>
      </c>
      <c r="I568" s="375">
        <v>42.9</v>
      </c>
      <c r="J568" s="375">
        <v>386.1</v>
      </c>
    </row>
    <row r="569" spans="1:10" ht="26.4">
      <c r="A569" s="371" t="s">
        <v>58</v>
      </c>
      <c r="B569" s="372" t="s">
        <v>731</v>
      </c>
      <c r="C569" s="371" t="s">
        <v>49</v>
      </c>
      <c r="D569" s="371" t="s">
        <v>732</v>
      </c>
      <c r="E569" s="566" t="s">
        <v>59</v>
      </c>
      <c r="F569" s="566"/>
      <c r="G569" s="373" t="s">
        <v>33</v>
      </c>
      <c r="H569" s="374">
        <v>1</v>
      </c>
      <c r="I569" s="375">
        <v>1647.14</v>
      </c>
      <c r="J569" s="375">
        <v>1647.14</v>
      </c>
    </row>
    <row r="570" spans="1:10" ht="14.4" customHeight="1">
      <c r="A570" s="376"/>
      <c r="B570" s="376"/>
      <c r="C570" s="376"/>
      <c r="D570" s="376"/>
      <c r="E570" s="376" t="s">
        <v>60</v>
      </c>
      <c r="F570" s="377">
        <v>87.62</v>
      </c>
      <c r="G570" s="376" t="s">
        <v>61</v>
      </c>
      <c r="H570" s="377">
        <v>0</v>
      </c>
      <c r="I570" s="376" t="s">
        <v>62</v>
      </c>
      <c r="J570" s="377">
        <v>87.62</v>
      </c>
    </row>
    <row r="571" spans="1:10" ht="14.4" customHeight="1">
      <c r="A571" s="376"/>
      <c r="B571" s="376"/>
      <c r="C571" s="376"/>
      <c r="D571" s="376"/>
      <c r="E571" s="376" t="s">
        <v>63</v>
      </c>
      <c r="F571" s="377">
        <v>526.35</v>
      </c>
      <c r="G571" s="376"/>
      <c r="H571" s="562" t="s">
        <v>64</v>
      </c>
      <c r="I571" s="562"/>
      <c r="J571" s="377">
        <v>2777.66</v>
      </c>
    </row>
    <row r="572" spans="1:10" ht="14.4">
      <c r="A572" s="344"/>
      <c r="B572" s="344"/>
      <c r="C572" s="344"/>
      <c r="D572" s="344"/>
      <c r="E572" s="344"/>
      <c r="F572" s="344"/>
      <c r="G572" s="344"/>
      <c r="H572" s="344"/>
      <c r="I572" s="344"/>
      <c r="J572" s="344"/>
    </row>
    <row r="573" spans="1:10" ht="14.4">
      <c r="A573" s="362" t="s">
        <v>1142</v>
      </c>
      <c r="B573" s="363" t="s">
        <v>27</v>
      </c>
      <c r="C573" s="362" t="s">
        <v>40</v>
      </c>
      <c r="D573" s="362" t="s">
        <v>41</v>
      </c>
      <c r="E573" s="568" t="s">
        <v>55</v>
      </c>
      <c r="F573" s="568"/>
      <c r="G573" s="364" t="s">
        <v>28</v>
      </c>
      <c r="H573" s="363" t="s">
        <v>42</v>
      </c>
      <c r="I573" s="363" t="s">
        <v>43</v>
      </c>
      <c r="J573" s="363" t="s">
        <v>45</v>
      </c>
    </row>
    <row r="574" spans="1:10" ht="14.4" customHeight="1">
      <c r="A574" s="344" t="s">
        <v>56</v>
      </c>
      <c r="B574" s="346" t="s">
        <v>240</v>
      </c>
      <c r="C574" s="344" t="s">
        <v>250</v>
      </c>
      <c r="D574" s="344" t="s">
        <v>296</v>
      </c>
      <c r="E574" s="563">
        <v>0</v>
      </c>
      <c r="F574" s="563"/>
      <c r="G574" s="345" t="s">
        <v>309</v>
      </c>
      <c r="H574" s="365">
        <v>1</v>
      </c>
      <c r="I574" s="347">
        <v>21.9</v>
      </c>
      <c r="J574" s="347">
        <v>21.9</v>
      </c>
    </row>
    <row r="575" spans="1:10" ht="26.4">
      <c r="A575" s="366" t="s">
        <v>57</v>
      </c>
      <c r="B575" s="367" t="s">
        <v>667</v>
      </c>
      <c r="C575" s="366" t="s">
        <v>250</v>
      </c>
      <c r="D575" s="366" t="s">
        <v>639</v>
      </c>
      <c r="E575" s="567">
        <v>0</v>
      </c>
      <c r="F575" s="567"/>
      <c r="G575" s="368" t="s">
        <v>382</v>
      </c>
      <c r="H575" s="369">
        <v>0.04</v>
      </c>
      <c r="I575" s="370">
        <v>32.520000000000003</v>
      </c>
      <c r="J575" s="370">
        <v>1.3</v>
      </c>
    </row>
    <row r="576" spans="1:10" ht="26.4">
      <c r="A576" s="366" t="s">
        <v>57</v>
      </c>
      <c r="B576" s="367" t="s">
        <v>668</v>
      </c>
      <c r="C576" s="366" t="s">
        <v>250</v>
      </c>
      <c r="D576" s="366" t="s">
        <v>641</v>
      </c>
      <c r="E576" s="567">
        <v>0</v>
      </c>
      <c r="F576" s="567"/>
      <c r="G576" s="368" t="s">
        <v>382</v>
      </c>
      <c r="H576" s="369">
        <v>0.02</v>
      </c>
      <c r="I576" s="370">
        <v>26.52</v>
      </c>
      <c r="J576" s="370">
        <v>0.53</v>
      </c>
    </row>
    <row r="577" spans="1:10" ht="14.4">
      <c r="A577" s="371" t="s">
        <v>58</v>
      </c>
      <c r="B577" s="372" t="s">
        <v>733</v>
      </c>
      <c r="C577" s="371" t="s">
        <v>250</v>
      </c>
      <c r="D577" s="371" t="s">
        <v>296</v>
      </c>
      <c r="E577" s="566" t="s">
        <v>59</v>
      </c>
      <c r="F577" s="566"/>
      <c r="G577" s="373" t="s">
        <v>309</v>
      </c>
      <c r="H577" s="374">
        <v>1</v>
      </c>
      <c r="I577" s="375">
        <v>20.07</v>
      </c>
      <c r="J577" s="375">
        <v>20.07</v>
      </c>
    </row>
    <row r="578" spans="1:10" ht="14.4" customHeight="1">
      <c r="A578" s="376"/>
      <c r="B578" s="376"/>
      <c r="C578" s="376"/>
      <c r="D578" s="376"/>
      <c r="E578" s="376" t="s">
        <v>60</v>
      </c>
      <c r="F578" s="377">
        <v>1.23</v>
      </c>
      <c r="G578" s="376" t="s">
        <v>61</v>
      </c>
      <c r="H578" s="377">
        <v>0</v>
      </c>
      <c r="I578" s="376" t="s">
        <v>62</v>
      </c>
      <c r="J578" s="377">
        <v>1.23</v>
      </c>
    </row>
    <row r="579" spans="1:10" ht="14.4" customHeight="1">
      <c r="A579" s="376"/>
      <c r="B579" s="376"/>
      <c r="C579" s="376"/>
      <c r="D579" s="376"/>
      <c r="E579" s="376" t="s">
        <v>63</v>
      </c>
      <c r="F579" s="377">
        <v>5.12</v>
      </c>
      <c r="G579" s="376"/>
      <c r="H579" s="562" t="s">
        <v>64</v>
      </c>
      <c r="I579" s="562"/>
      <c r="J579" s="377">
        <v>27.02</v>
      </c>
    </row>
    <row r="580" spans="1:10" ht="14.4">
      <c r="A580" s="344"/>
      <c r="B580" s="344"/>
      <c r="C580" s="344"/>
      <c r="D580" s="344"/>
      <c r="E580" s="344"/>
      <c r="F580" s="344"/>
      <c r="G580" s="344"/>
      <c r="H580" s="344"/>
      <c r="I580" s="344"/>
      <c r="J580" s="344"/>
    </row>
    <row r="581" spans="1:10" ht="14.4">
      <c r="A581" s="362" t="s">
        <v>1143</v>
      </c>
      <c r="B581" s="363" t="s">
        <v>27</v>
      </c>
      <c r="C581" s="362" t="s">
        <v>40</v>
      </c>
      <c r="D581" s="362" t="s">
        <v>41</v>
      </c>
      <c r="E581" s="568" t="s">
        <v>55</v>
      </c>
      <c r="F581" s="568"/>
      <c r="G581" s="364" t="s">
        <v>28</v>
      </c>
      <c r="H581" s="363" t="s">
        <v>42</v>
      </c>
      <c r="I581" s="363" t="s">
        <v>43</v>
      </c>
      <c r="J581" s="363" t="s">
        <v>45</v>
      </c>
    </row>
    <row r="582" spans="1:10" ht="14.4" customHeight="1">
      <c r="A582" s="344" t="s">
        <v>56</v>
      </c>
      <c r="B582" s="346" t="s">
        <v>241</v>
      </c>
      <c r="C582" s="344" t="s">
        <v>250</v>
      </c>
      <c r="D582" s="344" t="s">
        <v>297</v>
      </c>
      <c r="E582" s="563">
        <v>0</v>
      </c>
      <c r="F582" s="563"/>
      <c r="G582" s="345" t="s">
        <v>309</v>
      </c>
      <c r="H582" s="365">
        <v>1</v>
      </c>
      <c r="I582" s="347">
        <v>126.64</v>
      </c>
      <c r="J582" s="347">
        <v>126.64</v>
      </c>
    </row>
    <row r="583" spans="1:10" ht="26.4">
      <c r="A583" s="366" t="s">
        <v>57</v>
      </c>
      <c r="B583" s="367" t="s">
        <v>667</v>
      </c>
      <c r="C583" s="366" t="s">
        <v>250</v>
      </c>
      <c r="D583" s="366" t="s">
        <v>639</v>
      </c>
      <c r="E583" s="567">
        <v>0</v>
      </c>
      <c r="F583" s="567"/>
      <c r="G583" s="368" t="s">
        <v>382</v>
      </c>
      <c r="H583" s="369">
        <v>2</v>
      </c>
      <c r="I583" s="370">
        <v>32.520000000000003</v>
      </c>
      <c r="J583" s="370">
        <v>65.040000000000006</v>
      </c>
    </row>
    <row r="584" spans="1:10" ht="26.4">
      <c r="A584" s="366" t="s">
        <v>57</v>
      </c>
      <c r="B584" s="367" t="s">
        <v>668</v>
      </c>
      <c r="C584" s="366" t="s">
        <v>250</v>
      </c>
      <c r="D584" s="366" t="s">
        <v>641</v>
      </c>
      <c r="E584" s="567">
        <v>0</v>
      </c>
      <c r="F584" s="567"/>
      <c r="G584" s="368" t="s">
        <v>382</v>
      </c>
      <c r="H584" s="369">
        <v>1</v>
      </c>
      <c r="I584" s="370">
        <v>26.52</v>
      </c>
      <c r="J584" s="370">
        <v>26.52</v>
      </c>
    </row>
    <row r="585" spans="1:10" ht="14.4">
      <c r="A585" s="371" t="s">
        <v>58</v>
      </c>
      <c r="B585" s="372" t="s">
        <v>734</v>
      </c>
      <c r="C585" s="371" t="s">
        <v>250</v>
      </c>
      <c r="D585" s="371" t="s">
        <v>735</v>
      </c>
      <c r="E585" s="566" t="s">
        <v>59</v>
      </c>
      <c r="F585" s="566"/>
      <c r="G585" s="373" t="s">
        <v>309</v>
      </c>
      <c r="H585" s="374">
        <v>1</v>
      </c>
      <c r="I585" s="375">
        <v>35.08</v>
      </c>
      <c r="J585" s="375">
        <v>35.08</v>
      </c>
    </row>
    <row r="586" spans="1:10" ht="14.4" customHeight="1">
      <c r="A586" s="376"/>
      <c r="B586" s="376"/>
      <c r="C586" s="376"/>
      <c r="D586" s="376"/>
      <c r="E586" s="376" t="s">
        <v>60</v>
      </c>
      <c r="F586" s="377">
        <v>61.95</v>
      </c>
      <c r="G586" s="376" t="s">
        <v>61</v>
      </c>
      <c r="H586" s="377">
        <v>0</v>
      </c>
      <c r="I586" s="376" t="s">
        <v>62</v>
      </c>
      <c r="J586" s="377">
        <v>61.95</v>
      </c>
    </row>
    <row r="587" spans="1:10" ht="14.4" customHeight="1">
      <c r="A587" s="376"/>
      <c r="B587" s="376"/>
      <c r="C587" s="376"/>
      <c r="D587" s="376"/>
      <c r="E587" s="376" t="s">
        <v>63</v>
      </c>
      <c r="F587" s="377">
        <v>29.6</v>
      </c>
      <c r="G587" s="376"/>
      <c r="H587" s="562" t="s">
        <v>64</v>
      </c>
      <c r="I587" s="562"/>
      <c r="J587" s="377">
        <v>156.24</v>
      </c>
    </row>
    <row r="588" spans="1:10" ht="14.4">
      <c r="A588" s="344"/>
      <c r="B588" s="344"/>
      <c r="C588" s="344"/>
      <c r="D588" s="344"/>
      <c r="E588" s="344"/>
      <c r="F588" s="344"/>
      <c r="G588" s="344"/>
      <c r="H588" s="344"/>
      <c r="I588" s="344"/>
      <c r="J588" s="344"/>
    </row>
    <row r="589" spans="1:10" ht="14.4">
      <c r="A589" s="362" t="s">
        <v>1145</v>
      </c>
      <c r="B589" s="363" t="s">
        <v>27</v>
      </c>
      <c r="C589" s="362" t="s">
        <v>40</v>
      </c>
      <c r="D589" s="362" t="s">
        <v>41</v>
      </c>
      <c r="E589" s="568" t="s">
        <v>55</v>
      </c>
      <c r="F589" s="568"/>
      <c r="G589" s="364" t="s">
        <v>28</v>
      </c>
      <c r="H589" s="363" t="s">
        <v>42</v>
      </c>
      <c r="I589" s="363" t="s">
        <v>43</v>
      </c>
      <c r="J589" s="363" t="s">
        <v>45</v>
      </c>
    </row>
    <row r="590" spans="1:10" ht="26.4">
      <c r="A590" s="344" t="s">
        <v>56</v>
      </c>
      <c r="B590" s="346" t="s">
        <v>242</v>
      </c>
      <c r="C590" s="344" t="s">
        <v>49</v>
      </c>
      <c r="D590" s="344" t="s">
        <v>299</v>
      </c>
      <c r="E590" s="563" t="s">
        <v>736</v>
      </c>
      <c r="F590" s="563"/>
      <c r="G590" s="345" t="s">
        <v>6</v>
      </c>
      <c r="H590" s="365">
        <v>1</v>
      </c>
      <c r="I590" s="347">
        <v>19.170000000000002</v>
      </c>
      <c r="J590" s="347">
        <v>19.170000000000002</v>
      </c>
    </row>
    <row r="591" spans="1:10" ht="26.4" customHeight="1">
      <c r="A591" s="366" t="s">
        <v>57</v>
      </c>
      <c r="B591" s="367" t="s">
        <v>83</v>
      </c>
      <c r="C591" s="366" t="s">
        <v>49</v>
      </c>
      <c r="D591" s="366" t="s">
        <v>34</v>
      </c>
      <c r="E591" s="567" t="s">
        <v>938</v>
      </c>
      <c r="F591" s="567"/>
      <c r="G591" s="368" t="s">
        <v>30</v>
      </c>
      <c r="H591" s="369">
        <v>0.47560000000000002</v>
      </c>
      <c r="I591" s="370">
        <v>28.51</v>
      </c>
      <c r="J591" s="370">
        <v>13.55</v>
      </c>
    </row>
    <row r="592" spans="1:10" ht="26.4" customHeight="1">
      <c r="A592" s="366" t="s">
        <v>57</v>
      </c>
      <c r="B592" s="367" t="s">
        <v>737</v>
      </c>
      <c r="C592" s="366" t="s">
        <v>49</v>
      </c>
      <c r="D592" s="366" t="s">
        <v>738</v>
      </c>
      <c r="E592" s="567" t="s">
        <v>739</v>
      </c>
      <c r="F592" s="567"/>
      <c r="G592" s="368" t="s">
        <v>69</v>
      </c>
      <c r="H592" s="369">
        <v>1.9900000000000001E-2</v>
      </c>
      <c r="I592" s="370">
        <v>0</v>
      </c>
      <c r="J592" s="370">
        <v>0</v>
      </c>
    </row>
    <row r="593" spans="1:10" ht="26.4" customHeight="1">
      <c r="A593" s="366" t="s">
        <v>57</v>
      </c>
      <c r="B593" s="367" t="s">
        <v>740</v>
      </c>
      <c r="C593" s="366" t="s">
        <v>49</v>
      </c>
      <c r="D593" s="366" t="s">
        <v>741</v>
      </c>
      <c r="E593" s="567" t="s">
        <v>739</v>
      </c>
      <c r="F593" s="567"/>
      <c r="G593" s="368" t="s">
        <v>68</v>
      </c>
      <c r="H593" s="369">
        <v>2.0999999999999999E-3</v>
      </c>
      <c r="I593" s="370">
        <v>12.04</v>
      </c>
      <c r="J593" s="370">
        <v>0.02</v>
      </c>
    </row>
    <row r="594" spans="1:10" ht="26.4" customHeight="1">
      <c r="A594" s="366" t="s">
        <v>57</v>
      </c>
      <c r="B594" s="367" t="s">
        <v>65</v>
      </c>
      <c r="C594" s="366" t="s">
        <v>49</v>
      </c>
      <c r="D594" s="366" t="s">
        <v>31</v>
      </c>
      <c r="E594" s="567" t="s">
        <v>938</v>
      </c>
      <c r="F594" s="567"/>
      <c r="G594" s="368" t="s">
        <v>30</v>
      </c>
      <c r="H594" s="369">
        <v>0.1585</v>
      </c>
      <c r="I594" s="370">
        <v>23.48</v>
      </c>
      <c r="J594" s="370">
        <v>3.72</v>
      </c>
    </row>
    <row r="595" spans="1:10" ht="26.4">
      <c r="A595" s="371" t="s">
        <v>58</v>
      </c>
      <c r="B595" s="372" t="s">
        <v>744</v>
      </c>
      <c r="C595" s="371" t="s">
        <v>49</v>
      </c>
      <c r="D595" s="371" t="s">
        <v>745</v>
      </c>
      <c r="E595" s="566" t="s">
        <v>59</v>
      </c>
      <c r="F595" s="566"/>
      <c r="G595" s="373" t="s">
        <v>6</v>
      </c>
      <c r="H595" s="374">
        <v>1.04</v>
      </c>
      <c r="I595" s="375">
        <v>0</v>
      </c>
      <c r="J595" s="375">
        <v>0</v>
      </c>
    </row>
    <row r="596" spans="1:10" ht="26.4">
      <c r="A596" s="371" t="s">
        <v>58</v>
      </c>
      <c r="B596" s="372" t="s">
        <v>746</v>
      </c>
      <c r="C596" s="371" t="s">
        <v>49</v>
      </c>
      <c r="D596" s="371" t="s">
        <v>747</v>
      </c>
      <c r="E596" s="566" t="s">
        <v>59</v>
      </c>
      <c r="F596" s="566"/>
      <c r="G596" s="373" t="s">
        <v>39</v>
      </c>
      <c r="H596" s="374">
        <v>0.39269999999999999</v>
      </c>
      <c r="I596" s="375">
        <v>0</v>
      </c>
      <c r="J596" s="375">
        <v>0</v>
      </c>
    </row>
    <row r="597" spans="1:10" ht="26.4">
      <c r="A597" s="371" t="s">
        <v>58</v>
      </c>
      <c r="B597" s="372" t="s">
        <v>752</v>
      </c>
      <c r="C597" s="371" t="s">
        <v>49</v>
      </c>
      <c r="D597" s="371" t="s">
        <v>753</v>
      </c>
      <c r="E597" s="566" t="s">
        <v>59</v>
      </c>
      <c r="F597" s="566"/>
      <c r="G597" s="373" t="s">
        <v>20</v>
      </c>
      <c r="H597" s="374">
        <v>1.5699999999999999E-2</v>
      </c>
      <c r="I597" s="375">
        <v>120</v>
      </c>
      <c r="J597" s="375">
        <v>1.88</v>
      </c>
    </row>
    <row r="598" spans="1:10" ht="14.4">
      <c r="A598" s="371" t="s">
        <v>58</v>
      </c>
      <c r="B598" s="372" t="s">
        <v>748</v>
      </c>
      <c r="C598" s="371" t="s">
        <v>49</v>
      </c>
      <c r="D598" s="371" t="s">
        <v>749</v>
      </c>
      <c r="E598" s="566" t="s">
        <v>59</v>
      </c>
      <c r="F598" s="566"/>
      <c r="G598" s="373" t="s">
        <v>29</v>
      </c>
      <c r="H598" s="374">
        <v>0.1116</v>
      </c>
      <c r="I598" s="375">
        <v>0</v>
      </c>
      <c r="J598" s="375">
        <v>0</v>
      </c>
    </row>
    <row r="599" spans="1:10" ht="26.4">
      <c r="A599" s="371" t="s">
        <v>58</v>
      </c>
      <c r="B599" s="372" t="s">
        <v>742</v>
      </c>
      <c r="C599" s="371" t="s">
        <v>49</v>
      </c>
      <c r="D599" s="371" t="s">
        <v>743</v>
      </c>
      <c r="E599" s="566" t="s">
        <v>59</v>
      </c>
      <c r="F599" s="566"/>
      <c r="G599" s="373" t="s">
        <v>6</v>
      </c>
      <c r="H599" s="374">
        <v>1.4800000000000001E-2</v>
      </c>
      <c r="I599" s="375">
        <v>0</v>
      </c>
      <c r="J599" s="375">
        <v>0</v>
      </c>
    </row>
    <row r="600" spans="1:10" ht="14.4">
      <c r="A600" s="371" t="s">
        <v>58</v>
      </c>
      <c r="B600" s="372" t="s">
        <v>750</v>
      </c>
      <c r="C600" s="371" t="s">
        <v>49</v>
      </c>
      <c r="D600" s="371" t="s">
        <v>751</v>
      </c>
      <c r="E600" s="566" t="s">
        <v>59</v>
      </c>
      <c r="F600" s="566"/>
      <c r="G600" s="373" t="s">
        <v>29</v>
      </c>
      <c r="H600" s="374">
        <v>9</v>
      </c>
      <c r="I600" s="375">
        <v>0</v>
      </c>
      <c r="J600" s="375">
        <v>0</v>
      </c>
    </row>
    <row r="601" spans="1:10" ht="14.4" customHeight="1">
      <c r="A601" s="376"/>
      <c r="B601" s="376"/>
      <c r="C601" s="376"/>
      <c r="D601" s="376"/>
      <c r="E601" s="376" t="s">
        <v>60</v>
      </c>
      <c r="F601" s="377">
        <v>11.04</v>
      </c>
      <c r="G601" s="376" t="s">
        <v>61</v>
      </c>
      <c r="H601" s="377">
        <v>0</v>
      </c>
      <c r="I601" s="376" t="s">
        <v>62</v>
      </c>
      <c r="J601" s="377">
        <v>11.04</v>
      </c>
    </row>
    <row r="602" spans="1:10" ht="14.4" customHeight="1">
      <c r="A602" s="376"/>
      <c r="B602" s="376"/>
      <c r="C602" s="376"/>
      <c r="D602" s="376"/>
      <c r="E602" s="376" t="s">
        <v>63</v>
      </c>
      <c r="F602" s="377">
        <v>4.4800000000000004</v>
      </c>
      <c r="G602" s="376"/>
      <c r="H602" s="562" t="s">
        <v>64</v>
      </c>
      <c r="I602" s="562"/>
      <c r="J602" s="377">
        <v>23.65</v>
      </c>
    </row>
    <row r="603" spans="1:10" ht="14.4">
      <c r="A603" s="344"/>
      <c r="B603" s="344"/>
      <c r="C603" s="344"/>
      <c r="D603" s="344"/>
      <c r="E603" s="344"/>
      <c r="F603" s="344"/>
      <c r="G603" s="344"/>
      <c r="H603" s="344"/>
      <c r="I603" s="344"/>
      <c r="J603" s="344"/>
    </row>
    <row r="604" spans="1:10" ht="14.4">
      <c r="A604" s="362" t="s">
        <v>1146</v>
      </c>
      <c r="B604" s="363" t="s">
        <v>27</v>
      </c>
      <c r="C604" s="362" t="s">
        <v>40</v>
      </c>
      <c r="D604" s="362" t="s">
        <v>41</v>
      </c>
      <c r="E604" s="568" t="s">
        <v>55</v>
      </c>
      <c r="F604" s="568"/>
      <c r="G604" s="364" t="s">
        <v>28</v>
      </c>
      <c r="H604" s="363" t="s">
        <v>42</v>
      </c>
      <c r="I604" s="363" t="s">
        <v>43</v>
      </c>
      <c r="J604" s="363" t="s">
        <v>45</v>
      </c>
    </row>
    <row r="605" spans="1:10" ht="26.4">
      <c r="A605" s="344" t="s">
        <v>56</v>
      </c>
      <c r="B605" s="346" t="s">
        <v>243</v>
      </c>
      <c r="C605" s="344" t="s">
        <v>251</v>
      </c>
      <c r="D605" s="344" t="s">
        <v>300</v>
      </c>
      <c r="E605" s="563" t="s">
        <v>754</v>
      </c>
      <c r="F605" s="563"/>
      <c r="G605" s="345" t="s">
        <v>309</v>
      </c>
      <c r="H605" s="365">
        <v>1</v>
      </c>
      <c r="I605" s="347">
        <v>1760</v>
      </c>
      <c r="J605" s="347">
        <v>1760</v>
      </c>
    </row>
    <row r="606" spans="1:10" ht="14.4">
      <c r="A606" s="362" t="s">
        <v>22</v>
      </c>
      <c r="B606" s="363" t="s">
        <v>27</v>
      </c>
      <c r="C606" s="362" t="s">
        <v>40</v>
      </c>
      <c r="D606" s="362" t="s">
        <v>41</v>
      </c>
      <c r="E606" s="568" t="s">
        <v>55</v>
      </c>
      <c r="F606" s="565"/>
      <c r="G606" s="364" t="s">
        <v>28</v>
      </c>
      <c r="H606" s="363" t="s">
        <v>42</v>
      </c>
      <c r="I606" s="363" t="s">
        <v>43</v>
      </c>
      <c r="J606" s="363" t="s">
        <v>45</v>
      </c>
    </row>
    <row r="607" spans="1:10" ht="26.4">
      <c r="A607" s="371" t="s">
        <v>58</v>
      </c>
      <c r="B607" s="372" t="s">
        <v>755</v>
      </c>
      <c r="C607" s="371" t="s">
        <v>251</v>
      </c>
      <c r="D607" s="371" t="s">
        <v>300</v>
      </c>
      <c r="E607" s="566" t="s">
        <v>59</v>
      </c>
      <c r="F607" s="566"/>
      <c r="G607" s="373" t="s">
        <v>309</v>
      </c>
      <c r="H607" s="374">
        <v>1</v>
      </c>
      <c r="I607" s="375" t="s">
        <v>756</v>
      </c>
      <c r="J607" s="445" t="s">
        <v>756</v>
      </c>
    </row>
    <row r="608" spans="1:10" ht="14.4" customHeight="1">
      <c r="A608" s="564" t="s">
        <v>424</v>
      </c>
      <c r="B608" s="565"/>
      <c r="C608" s="565"/>
      <c r="D608" s="565"/>
      <c r="E608" s="565"/>
      <c r="F608" s="565"/>
      <c r="G608" s="565"/>
      <c r="H608" s="565"/>
      <c r="I608" s="565"/>
      <c r="J608" s="565"/>
    </row>
    <row r="609" spans="1:10" ht="14.4">
      <c r="A609" s="362" t="s">
        <v>22</v>
      </c>
      <c r="B609" s="363" t="s">
        <v>27</v>
      </c>
      <c r="C609" s="362" t="s">
        <v>40</v>
      </c>
      <c r="D609" s="362" t="s">
        <v>41</v>
      </c>
      <c r="E609" s="568" t="s">
        <v>55</v>
      </c>
      <c r="F609" s="565"/>
      <c r="G609" s="364" t="s">
        <v>28</v>
      </c>
      <c r="H609" s="363" t="s">
        <v>42</v>
      </c>
      <c r="I609" s="363" t="s">
        <v>43</v>
      </c>
      <c r="J609" s="363" t="s">
        <v>45</v>
      </c>
    </row>
    <row r="610" spans="1:10" ht="26.4">
      <c r="A610" s="371" t="s">
        <v>58</v>
      </c>
      <c r="B610" s="372" t="s">
        <v>755</v>
      </c>
      <c r="C610" s="371" t="s">
        <v>251</v>
      </c>
      <c r="D610" s="371" t="s">
        <v>300</v>
      </c>
      <c r="E610" s="566" t="s">
        <v>59</v>
      </c>
      <c r="F610" s="566"/>
      <c r="G610" s="373" t="s">
        <v>309</v>
      </c>
      <c r="H610" s="374">
        <v>1</v>
      </c>
      <c r="I610" s="375" t="s">
        <v>756</v>
      </c>
      <c r="J610" s="445" t="s">
        <v>756</v>
      </c>
    </row>
    <row r="611" spans="1:10" ht="14.4" customHeight="1">
      <c r="A611" s="376"/>
      <c r="B611" s="376"/>
      <c r="C611" s="376"/>
      <c r="D611" s="376"/>
      <c r="E611" s="376" t="s">
        <v>60</v>
      </c>
      <c r="F611" s="377">
        <v>0</v>
      </c>
      <c r="G611" s="376" t="s">
        <v>61</v>
      </c>
      <c r="H611" s="377">
        <v>0</v>
      </c>
      <c r="I611" s="376" t="s">
        <v>62</v>
      </c>
      <c r="J611" s="377">
        <v>0</v>
      </c>
    </row>
    <row r="612" spans="1:10" ht="14.4" customHeight="1">
      <c r="A612" s="376"/>
      <c r="B612" s="376"/>
      <c r="C612" s="376"/>
      <c r="D612" s="376"/>
      <c r="E612" s="376" t="s">
        <v>63</v>
      </c>
      <c r="F612" s="377">
        <v>411.48</v>
      </c>
      <c r="G612" s="376"/>
      <c r="H612" s="562" t="s">
        <v>64</v>
      </c>
      <c r="I612" s="562"/>
      <c r="J612" s="377">
        <v>2171.48</v>
      </c>
    </row>
    <row r="613" spans="1:10" ht="14.4">
      <c r="A613" s="344"/>
      <c r="B613" s="344"/>
      <c r="C613" s="344"/>
      <c r="D613" s="344"/>
      <c r="E613" s="344"/>
      <c r="F613" s="344"/>
      <c r="G613" s="344"/>
      <c r="H613" s="344"/>
      <c r="I613" s="344"/>
      <c r="J613" s="344"/>
    </row>
    <row r="614" spans="1:10" ht="14.4">
      <c r="A614" s="362" t="s">
        <v>1147</v>
      </c>
      <c r="B614" s="363" t="s">
        <v>27</v>
      </c>
      <c r="C614" s="362" t="s">
        <v>40</v>
      </c>
      <c r="D614" s="362" t="s">
        <v>41</v>
      </c>
      <c r="E614" s="568" t="s">
        <v>55</v>
      </c>
      <c r="F614" s="568"/>
      <c r="G614" s="364" t="s">
        <v>28</v>
      </c>
      <c r="H614" s="363" t="s">
        <v>42</v>
      </c>
      <c r="I614" s="363" t="s">
        <v>43</v>
      </c>
      <c r="J614" s="363" t="s">
        <v>45</v>
      </c>
    </row>
    <row r="615" spans="1:10" ht="26.4">
      <c r="A615" s="344" t="s">
        <v>56</v>
      </c>
      <c r="B615" s="346" t="s">
        <v>244</v>
      </c>
      <c r="C615" s="344" t="s">
        <v>251</v>
      </c>
      <c r="D615" s="344" t="s">
        <v>301</v>
      </c>
      <c r="E615" s="563" t="s">
        <v>754</v>
      </c>
      <c r="F615" s="563"/>
      <c r="G615" s="345" t="s">
        <v>309</v>
      </c>
      <c r="H615" s="365">
        <v>1</v>
      </c>
      <c r="I615" s="347">
        <v>8275.2199999999993</v>
      </c>
      <c r="J615" s="347">
        <v>8275.2199999999993</v>
      </c>
    </row>
    <row r="616" spans="1:10" ht="14.4">
      <c r="A616" s="362" t="s">
        <v>22</v>
      </c>
      <c r="B616" s="363" t="s">
        <v>27</v>
      </c>
      <c r="C616" s="362" t="s">
        <v>40</v>
      </c>
      <c r="D616" s="362" t="s">
        <v>41</v>
      </c>
      <c r="E616" s="568" t="s">
        <v>55</v>
      </c>
      <c r="F616" s="565"/>
      <c r="G616" s="364" t="s">
        <v>28</v>
      </c>
      <c r="H616" s="363" t="s">
        <v>42</v>
      </c>
      <c r="I616" s="363" t="s">
        <v>43</v>
      </c>
      <c r="J616" s="363" t="s">
        <v>45</v>
      </c>
    </row>
    <row r="617" spans="1:10" ht="14.4" customHeight="1">
      <c r="A617" s="371" t="s">
        <v>58</v>
      </c>
      <c r="B617" s="372" t="s">
        <v>761</v>
      </c>
      <c r="C617" s="371" t="s">
        <v>251</v>
      </c>
      <c r="D617" s="371" t="s">
        <v>762</v>
      </c>
      <c r="E617" s="566" t="s">
        <v>59</v>
      </c>
      <c r="F617" s="566"/>
      <c r="G617" s="373" t="s">
        <v>310</v>
      </c>
      <c r="H617" s="374">
        <v>24</v>
      </c>
      <c r="I617" s="375" t="s">
        <v>1326</v>
      </c>
      <c r="J617" s="445" t="s">
        <v>1327</v>
      </c>
    </row>
    <row r="618" spans="1:10" ht="26.4">
      <c r="A618" s="366" t="s">
        <v>56</v>
      </c>
      <c r="B618" s="367" t="s">
        <v>784</v>
      </c>
      <c r="C618" s="366" t="s">
        <v>251</v>
      </c>
      <c r="D618" s="366" t="s">
        <v>785</v>
      </c>
      <c r="E618" s="567" t="s">
        <v>437</v>
      </c>
      <c r="F618" s="567"/>
      <c r="G618" s="368" t="s">
        <v>20</v>
      </c>
      <c r="H618" s="369">
        <v>0.6</v>
      </c>
      <c r="I618" s="370" t="s">
        <v>1328</v>
      </c>
      <c r="J618" s="446" t="s">
        <v>1329</v>
      </c>
    </row>
    <row r="619" spans="1:10" ht="14.4" customHeight="1">
      <c r="A619" s="366" t="s">
        <v>56</v>
      </c>
      <c r="B619" s="367" t="s">
        <v>775</v>
      </c>
      <c r="C619" s="366" t="s">
        <v>251</v>
      </c>
      <c r="D619" s="366" t="s">
        <v>776</v>
      </c>
      <c r="E619" s="567" t="s">
        <v>777</v>
      </c>
      <c r="F619" s="567"/>
      <c r="G619" s="368" t="s">
        <v>6</v>
      </c>
      <c r="H619" s="369">
        <v>26.71</v>
      </c>
      <c r="I619" s="370" t="s">
        <v>1330</v>
      </c>
      <c r="J619" s="446" t="s">
        <v>1331</v>
      </c>
    </row>
    <row r="620" spans="1:10" ht="39.6">
      <c r="A620" s="371" t="s">
        <v>58</v>
      </c>
      <c r="B620" s="372" t="s">
        <v>443</v>
      </c>
      <c r="C620" s="371" t="s">
        <v>251</v>
      </c>
      <c r="D620" s="371" t="s">
        <v>444</v>
      </c>
      <c r="E620" s="566" t="s">
        <v>440</v>
      </c>
      <c r="F620" s="566"/>
      <c r="G620" s="373" t="s">
        <v>382</v>
      </c>
      <c r="H620" s="374">
        <v>16</v>
      </c>
      <c r="I620" s="375" t="s">
        <v>445</v>
      </c>
      <c r="J620" s="445" t="s">
        <v>976</v>
      </c>
    </row>
    <row r="621" spans="1:10" ht="26.4">
      <c r="A621" s="366" t="s">
        <v>56</v>
      </c>
      <c r="B621" s="367" t="s">
        <v>449</v>
      </c>
      <c r="C621" s="366" t="s">
        <v>251</v>
      </c>
      <c r="D621" s="366" t="s">
        <v>450</v>
      </c>
      <c r="E621" s="567" t="s">
        <v>432</v>
      </c>
      <c r="F621" s="567"/>
      <c r="G621" s="368" t="s">
        <v>382</v>
      </c>
      <c r="H621" s="369">
        <v>16</v>
      </c>
      <c r="I621" s="370" t="s">
        <v>1285</v>
      </c>
      <c r="J621" s="446" t="s">
        <v>1332</v>
      </c>
    </row>
    <row r="622" spans="1:10" ht="26.4">
      <c r="A622" s="371" t="s">
        <v>58</v>
      </c>
      <c r="B622" s="372" t="s">
        <v>763</v>
      </c>
      <c r="C622" s="371" t="s">
        <v>251</v>
      </c>
      <c r="D622" s="371" t="s">
        <v>764</v>
      </c>
      <c r="E622" s="566" t="s">
        <v>59</v>
      </c>
      <c r="F622" s="566"/>
      <c r="G622" s="373" t="s">
        <v>310</v>
      </c>
      <c r="H622" s="374">
        <v>7</v>
      </c>
      <c r="I622" s="375" t="s">
        <v>1333</v>
      </c>
      <c r="J622" s="445" t="s">
        <v>1334</v>
      </c>
    </row>
    <row r="623" spans="1:10" ht="14.4">
      <c r="A623" s="371" t="s">
        <v>58</v>
      </c>
      <c r="B623" s="372" t="s">
        <v>778</v>
      </c>
      <c r="C623" s="371" t="s">
        <v>251</v>
      </c>
      <c r="D623" s="371" t="s">
        <v>779</v>
      </c>
      <c r="E623" s="566" t="s">
        <v>59</v>
      </c>
      <c r="F623" s="566"/>
      <c r="G623" s="373" t="s">
        <v>310</v>
      </c>
      <c r="H623" s="374">
        <v>39.96</v>
      </c>
      <c r="I623" s="375" t="s">
        <v>1335</v>
      </c>
      <c r="J623" s="445" t="s">
        <v>1336</v>
      </c>
    </row>
    <row r="624" spans="1:10" ht="26.4">
      <c r="A624" s="371" t="s">
        <v>58</v>
      </c>
      <c r="B624" s="372" t="s">
        <v>780</v>
      </c>
      <c r="C624" s="371" t="s">
        <v>251</v>
      </c>
      <c r="D624" s="371" t="s">
        <v>781</v>
      </c>
      <c r="E624" s="566" t="s">
        <v>478</v>
      </c>
      <c r="F624" s="566"/>
      <c r="G624" s="373" t="s">
        <v>382</v>
      </c>
      <c r="H624" s="374">
        <v>8</v>
      </c>
      <c r="I624" s="375" t="s">
        <v>782</v>
      </c>
      <c r="J624" s="445" t="s">
        <v>783</v>
      </c>
    </row>
    <row r="625" spans="1:10" ht="14.4" customHeight="1">
      <c r="A625" s="366" t="s">
        <v>56</v>
      </c>
      <c r="B625" s="367" t="s">
        <v>765</v>
      </c>
      <c r="C625" s="366" t="s">
        <v>251</v>
      </c>
      <c r="D625" s="366" t="s">
        <v>766</v>
      </c>
      <c r="E625" s="567" t="s">
        <v>767</v>
      </c>
      <c r="F625" s="567"/>
      <c r="G625" s="368" t="s">
        <v>20</v>
      </c>
      <c r="H625" s="369">
        <v>0.624</v>
      </c>
      <c r="I625" s="370" t="s">
        <v>974</v>
      </c>
      <c r="J625" s="446" t="s">
        <v>975</v>
      </c>
    </row>
    <row r="626" spans="1:10" ht="26.4">
      <c r="A626" s="366" t="s">
        <v>56</v>
      </c>
      <c r="B626" s="367" t="s">
        <v>433</v>
      </c>
      <c r="C626" s="366" t="s">
        <v>251</v>
      </c>
      <c r="D626" s="366" t="s">
        <v>434</v>
      </c>
      <c r="E626" s="567" t="s">
        <v>432</v>
      </c>
      <c r="F626" s="567"/>
      <c r="G626" s="368" t="s">
        <v>382</v>
      </c>
      <c r="H626" s="369">
        <v>16</v>
      </c>
      <c r="I626" s="370" t="s">
        <v>1287</v>
      </c>
      <c r="J626" s="446" t="s">
        <v>1337</v>
      </c>
    </row>
    <row r="627" spans="1:10" ht="14.4">
      <c r="A627" s="371" t="s">
        <v>58</v>
      </c>
      <c r="B627" s="372" t="s">
        <v>757</v>
      </c>
      <c r="C627" s="371" t="s">
        <v>251</v>
      </c>
      <c r="D627" s="371" t="s">
        <v>758</v>
      </c>
      <c r="E627" s="566" t="s">
        <v>59</v>
      </c>
      <c r="F627" s="566"/>
      <c r="G627" s="373" t="s">
        <v>309</v>
      </c>
      <c r="H627" s="374">
        <v>2</v>
      </c>
      <c r="I627" s="375" t="s">
        <v>759</v>
      </c>
      <c r="J627" s="445" t="s">
        <v>760</v>
      </c>
    </row>
    <row r="628" spans="1:10" ht="26.4">
      <c r="A628" s="366" t="s">
        <v>56</v>
      </c>
      <c r="B628" s="367" t="s">
        <v>768</v>
      </c>
      <c r="C628" s="366" t="s">
        <v>251</v>
      </c>
      <c r="D628" s="366" t="s">
        <v>769</v>
      </c>
      <c r="E628" s="567" t="s">
        <v>770</v>
      </c>
      <c r="F628" s="567"/>
      <c r="G628" s="368" t="s">
        <v>20</v>
      </c>
      <c r="H628" s="369">
        <v>0.6</v>
      </c>
      <c r="I628" s="370" t="s">
        <v>1338</v>
      </c>
      <c r="J628" s="446" t="s">
        <v>1339</v>
      </c>
    </row>
    <row r="629" spans="1:10" ht="14.4" customHeight="1">
      <c r="A629" s="371" t="s">
        <v>58</v>
      </c>
      <c r="B629" s="372" t="s">
        <v>438</v>
      </c>
      <c r="C629" s="371" t="s">
        <v>251</v>
      </c>
      <c r="D629" s="371" t="s">
        <v>439</v>
      </c>
      <c r="E629" s="566" t="s">
        <v>440</v>
      </c>
      <c r="F629" s="566"/>
      <c r="G629" s="373" t="s">
        <v>382</v>
      </c>
      <c r="H629" s="374">
        <v>16</v>
      </c>
      <c r="I629" s="375" t="s">
        <v>1280</v>
      </c>
      <c r="J629" s="445" t="s">
        <v>1340</v>
      </c>
    </row>
    <row r="630" spans="1:10" ht="14.4">
      <c r="A630" s="371" t="s">
        <v>58</v>
      </c>
      <c r="B630" s="372" t="s">
        <v>771</v>
      </c>
      <c r="C630" s="371" t="s">
        <v>251</v>
      </c>
      <c r="D630" s="371" t="s">
        <v>772</v>
      </c>
      <c r="E630" s="566" t="s">
        <v>59</v>
      </c>
      <c r="F630" s="566"/>
      <c r="G630" s="373" t="s">
        <v>309</v>
      </c>
      <c r="H630" s="374">
        <v>12</v>
      </c>
      <c r="I630" s="375" t="s">
        <v>773</v>
      </c>
      <c r="J630" s="445" t="s">
        <v>774</v>
      </c>
    </row>
    <row r="631" spans="1:10" ht="14.4" customHeight="1">
      <c r="A631" s="564" t="s">
        <v>424</v>
      </c>
      <c r="B631" s="565"/>
      <c r="C631" s="565"/>
      <c r="D631" s="565"/>
      <c r="E631" s="565"/>
      <c r="F631" s="565"/>
      <c r="G631" s="565"/>
      <c r="H631" s="565"/>
      <c r="I631" s="565"/>
      <c r="J631" s="565"/>
    </row>
    <row r="632" spans="1:10" ht="14.4">
      <c r="A632" s="362" t="s">
        <v>22</v>
      </c>
      <c r="B632" s="363" t="s">
        <v>27</v>
      </c>
      <c r="C632" s="362" t="s">
        <v>40</v>
      </c>
      <c r="D632" s="362" t="s">
        <v>41</v>
      </c>
      <c r="E632" s="568" t="s">
        <v>55</v>
      </c>
      <c r="F632" s="565"/>
      <c r="G632" s="364" t="s">
        <v>28</v>
      </c>
      <c r="H632" s="363" t="s">
        <v>42</v>
      </c>
      <c r="I632" s="363" t="s">
        <v>43</v>
      </c>
      <c r="J632" s="363" t="s">
        <v>45</v>
      </c>
    </row>
    <row r="633" spans="1:10" ht="39.6">
      <c r="A633" s="371" t="s">
        <v>58</v>
      </c>
      <c r="B633" s="372" t="s">
        <v>761</v>
      </c>
      <c r="C633" s="371" t="s">
        <v>251</v>
      </c>
      <c r="D633" s="371" t="s">
        <v>762</v>
      </c>
      <c r="E633" s="566" t="s">
        <v>59</v>
      </c>
      <c r="F633" s="566"/>
      <c r="G633" s="373" t="s">
        <v>310</v>
      </c>
      <c r="H633" s="374">
        <v>24</v>
      </c>
      <c r="I633" s="375" t="s">
        <v>1326</v>
      </c>
      <c r="J633" s="445" t="s">
        <v>1327</v>
      </c>
    </row>
    <row r="634" spans="1:10" ht="39.6">
      <c r="A634" s="371" t="s">
        <v>58</v>
      </c>
      <c r="B634" s="372" t="s">
        <v>459</v>
      </c>
      <c r="C634" s="371" t="s">
        <v>251</v>
      </c>
      <c r="D634" s="371" t="s">
        <v>460</v>
      </c>
      <c r="E634" s="566" t="s">
        <v>59</v>
      </c>
      <c r="F634" s="566"/>
      <c r="G634" s="373" t="s">
        <v>309</v>
      </c>
      <c r="H634" s="374">
        <v>3.3187439999999999E-2</v>
      </c>
      <c r="I634" s="375" t="s">
        <v>1290</v>
      </c>
      <c r="J634" s="445" t="s">
        <v>1341</v>
      </c>
    </row>
    <row r="635" spans="1:10" ht="14.4">
      <c r="A635" s="371" t="s">
        <v>58</v>
      </c>
      <c r="B635" s="372" t="s">
        <v>463</v>
      </c>
      <c r="C635" s="371" t="s">
        <v>251</v>
      </c>
      <c r="D635" s="371" t="s">
        <v>464</v>
      </c>
      <c r="E635" s="566" t="s">
        <v>59</v>
      </c>
      <c r="F635" s="566"/>
      <c r="G635" s="373" t="s">
        <v>309</v>
      </c>
      <c r="H635" s="374">
        <v>0.24890580000000001</v>
      </c>
      <c r="I635" s="375" t="s">
        <v>944</v>
      </c>
      <c r="J635" s="445" t="s">
        <v>977</v>
      </c>
    </row>
    <row r="636" spans="1:10" ht="14.4">
      <c r="A636" s="371" t="s">
        <v>58</v>
      </c>
      <c r="B636" s="372" t="s">
        <v>516</v>
      </c>
      <c r="C636" s="371" t="s">
        <v>251</v>
      </c>
      <c r="D636" s="371" t="s">
        <v>517</v>
      </c>
      <c r="E636" s="566" t="s">
        <v>59</v>
      </c>
      <c r="F636" s="566"/>
      <c r="G636" s="373" t="s">
        <v>309</v>
      </c>
      <c r="H636" s="374">
        <v>5.6176799999999999E-3</v>
      </c>
      <c r="I636" s="375" t="s">
        <v>518</v>
      </c>
      <c r="J636" s="445" t="s">
        <v>621</v>
      </c>
    </row>
    <row r="637" spans="1:10" ht="14.4">
      <c r="A637" s="371" t="s">
        <v>58</v>
      </c>
      <c r="B637" s="372" t="s">
        <v>486</v>
      </c>
      <c r="C637" s="371" t="s">
        <v>251</v>
      </c>
      <c r="D637" s="371" t="s">
        <v>487</v>
      </c>
      <c r="E637" s="566" t="s">
        <v>59</v>
      </c>
      <c r="F637" s="566"/>
      <c r="G637" s="373" t="s">
        <v>309</v>
      </c>
      <c r="H637" s="374">
        <v>5.6308023199999999</v>
      </c>
      <c r="I637" s="375" t="s">
        <v>488</v>
      </c>
      <c r="J637" s="445" t="s">
        <v>788</v>
      </c>
    </row>
    <row r="638" spans="1:10" ht="14.4">
      <c r="A638" s="371" t="s">
        <v>58</v>
      </c>
      <c r="B638" s="372" t="s">
        <v>519</v>
      </c>
      <c r="C638" s="371" t="s">
        <v>251</v>
      </c>
      <c r="D638" s="371" t="s">
        <v>520</v>
      </c>
      <c r="E638" s="566" t="s">
        <v>59</v>
      </c>
      <c r="F638" s="566"/>
      <c r="G638" s="373" t="s">
        <v>309</v>
      </c>
      <c r="H638" s="374">
        <v>8.4265199999999998E-3</v>
      </c>
      <c r="I638" s="375" t="s">
        <v>521</v>
      </c>
      <c r="J638" s="445" t="s">
        <v>790</v>
      </c>
    </row>
    <row r="639" spans="1:10" ht="39.6">
      <c r="A639" s="371" t="s">
        <v>58</v>
      </c>
      <c r="B639" s="372" t="s">
        <v>501</v>
      </c>
      <c r="C639" s="371" t="s">
        <v>251</v>
      </c>
      <c r="D639" s="371" t="s">
        <v>502</v>
      </c>
      <c r="E639" s="566" t="s">
        <v>59</v>
      </c>
      <c r="F639" s="566"/>
      <c r="G639" s="373" t="s">
        <v>309</v>
      </c>
      <c r="H639" s="374">
        <v>1.106248E-2</v>
      </c>
      <c r="I639" s="375" t="s">
        <v>1291</v>
      </c>
      <c r="J639" s="445" t="s">
        <v>678</v>
      </c>
    </row>
    <row r="640" spans="1:10" ht="14.4">
      <c r="A640" s="371" t="s">
        <v>58</v>
      </c>
      <c r="B640" s="372" t="s">
        <v>482</v>
      </c>
      <c r="C640" s="371" t="s">
        <v>251</v>
      </c>
      <c r="D640" s="371" t="s">
        <v>483</v>
      </c>
      <c r="E640" s="566" t="s">
        <v>422</v>
      </c>
      <c r="F640" s="566"/>
      <c r="G640" s="373" t="s">
        <v>309</v>
      </c>
      <c r="H640" s="374">
        <v>5.6308023199999999</v>
      </c>
      <c r="I640" s="375" t="s">
        <v>484</v>
      </c>
      <c r="J640" s="445" t="s">
        <v>787</v>
      </c>
    </row>
    <row r="641" spans="1:10" ht="39.6">
      <c r="A641" s="371" t="s">
        <v>58</v>
      </c>
      <c r="B641" s="372" t="s">
        <v>451</v>
      </c>
      <c r="C641" s="371" t="s">
        <v>251</v>
      </c>
      <c r="D641" s="371" t="s">
        <v>452</v>
      </c>
      <c r="E641" s="566" t="s">
        <v>59</v>
      </c>
      <c r="F641" s="566"/>
      <c r="G641" s="373" t="s">
        <v>311</v>
      </c>
      <c r="H641" s="374">
        <v>4.4228320000000002E-2</v>
      </c>
      <c r="I641" s="375" t="s">
        <v>1292</v>
      </c>
      <c r="J641" s="445" t="s">
        <v>1342</v>
      </c>
    </row>
    <row r="642" spans="1:10" ht="39.6">
      <c r="A642" s="371" t="s">
        <v>58</v>
      </c>
      <c r="B642" s="372" t="s">
        <v>511</v>
      </c>
      <c r="C642" s="371" t="s">
        <v>251</v>
      </c>
      <c r="D642" s="371" t="s">
        <v>512</v>
      </c>
      <c r="E642" s="566" t="s">
        <v>59</v>
      </c>
      <c r="F642" s="566"/>
      <c r="G642" s="373" t="s">
        <v>309</v>
      </c>
      <c r="H642" s="374">
        <v>5.6176799999999999E-3</v>
      </c>
      <c r="I642" s="375" t="s">
        <v>1293</v>
      </c>
      <c r="J642" s="445" t="s">
        <v>1197</v>
      </c>
    </row>
    <row r="643" spans="1:10" ht="14.4">
      <c r="A643" s="371" t="s">
        <v>58</v>
      </c>
      <c r="B643" s="372" t="s">
        <v>513</v>
      </c>
      <c r="C643" s="371" t="s">
        <v>251</v>
      </c>
      <c r="D643" s="371" t="s">
        <v>514</v>
      </c>
      <c r="E643" s="566" t="s">
        <v>59</v>
      </c>
      <c r="F643" s="566"/>
      <c r="G643" s="373" t="s">
        <v>309</v>
      </c>
      <c r="H643" s="374">
        <v>2.8088399999999999E-3</v>
      </c>
      <c r="I643" s="375" t="s">
        <v>515</v>
      </c>
      <c r="J643" s="445" t="s">
        <v>472</v>
      </c>
    </row>
    <row r="644" spans="1:10" ht="14.4">
      <c r="A644" s="371" t="s">
        <v>58</v>
      </c>
      <c r="B644" s="372" t="s">
        <v>497</v>
      </c>
      <c r="C644" s="371" t="s">
        <v>251</v>
      </c>
      <c r="D644" s="371" t="s">
        <v>498</v>
      </c>
      <c r="E644" s="566" t="s">
        <v>59</v>
      </c>
      <c r="F644" s="566"/>
      <c r="G644" s="373" t="s">
        <v>309</v>
      </c>
      <c r="H644" s="374">
        <v>9.9562319999999996E-2</v>
      </c>
      <c r="I644" s="375" t="s">
        <v>499</v>
      </c>
      <c r="J644" s="445" t="s">
        <v>789</v>
      </c>
    </row>
    <row r="645" spans="1:10" ht="14.4">
      <c r="A645" s="371" t="s">
        <v>58</v>
      </c>
      <c r="B645" s="372" t="s">
        <v>465</v>
      </c>
      <c r="C645" s="371" t="s">
        <v>251</v>
      </c>
      <c r="D645" s="371" t="s">
        <v>466</v>
      </c>
      <c r="E645" s="566" t="s">
        <v>59</v>
      </c>
      <c r="F645" s="566"/>
      <c r="G645" s="373" t="s">
        <v>467</v>
      </c>
      <c r="H645" s="374">
        <v>4.4228320000000002E-2</v>
      </c>
      <c r="I645" s="375" t="s">
        <v>897</v>
      </c>
      <c r="J645" s="445" t="s">
        <v>969</v>
      </c>
    </row>
    <row r="646" spans="1:10" ht="14.4">
      <c r="A646" s="371" t="s">
        <v>58</v>
      </c>
      <c r="B646" s="372" t="s">
        <v>473</v>
      </c>
      <c r="C646" s="371" t="s">
        <v>251</v>
      </c>
      <c r="D646" s="371" t="s">
        <v>474</v>
      </c>
      <c r="E646" s="566" t="s">
        <v>422</v>
      </c>
      <c r="F646" s="566"/>
      <c r="G646" s="373" t="s">
        <v>309</v>
      </c>
      <c r="H646" s="374">
        <v>0.24890580000000001</v>
      </c>
      <c r="I646" s="375" t="s">
        <v>475</v>
      </c>
      <c r="J646" s="445" t="s">
        <v>791</v>
      </c>
    </row>
    <row r="647" spans="1:10" ht="14.4">
      <c r="A647" s="371" t="s">
        <v>58</v>
      </c>
      <c r="B647" s="372" t="s">
        <v>479</v>
      </c>
      <c r="C647" s="371" t="s">
        <v>251</v>
      </c>
      <c r="D647" s="371" t="s">
        <v>480</v>
      </c>
      <c r="E647" s="566" t="s">
        <v>59</v>
      </c>
      <c r="F647" s="566"/>
      <c r="G647" s="373" t="s">
        <v>309</v>
      </c>
      <c r="H647" s="374">
        <v>8.2968600000000003E-2</v>
      </c>
      <c r="I647" s="375" t="s">
        <v>1294</v>
      </c>
      <c r="J647" s="445" t="s">
        <v>1343</v>
      </c>
    </row>
    <row r="648" spans="1:10" ht="14.4">
      <c r="A648" s="371" t="s">
        <v>58</v>
      </c>
      <c r="B648" s="372" t="s">
        <v>493</v>
      </c>
      <c r="C648" s="371" t="s">
        <v>251</v>
      </c>
      <c r="D648" s="371" t="s">
        <v>494</v>
      </c>
      <c r="E648" s="566" t="s">
        <v>59</v>
      </c>
      <c r="F648" s="566"/>
      <c r="G648" s="373" t="s">
        <v>309</v>
      </c>
      <c r="H648" s="374">
        <v>4.4235680400000001</v>
      </c>
      <c r="I648" s="375" t="s">
        <v>495</v>
      </c>
      <c r="J648" s="445" t="s">
        <v>624</v>
      </c>
    </row>
    <row r="649" spans="1:10" ht="14.4">
      <c r="A649" s="371" t="s">
        <v>58</v>
      </c>
      <c r="B649" s="372" t="s">
        <v>505</v>
      </c>
      <c r="C649" s="371" t="s">
        <v>251</v>
      </c>
      <c r="D649" s="371" t="s">
        <v>506</v>
      </c>
      <c r="E649" s="566" t="s">
        <v>59</v>
      </c>
      <c r="F649" s="566"/>
      <c r="G649" s="373" t="s">
        <v>309</v>
      </c>
      <c r="H649" s="374">
        <v>0.24890580000000001</v>
      </c>
      <c r="I649" s="375" t="s">
        <v>1295</v>
      </c>
      <c r="J649" s="445" t="s">
        <v>489</v>
      </c>
    </row>
    <row r="650" spans="1:10" ht="14.4">
      <c r="A650" s="371" t="s">
        <v>58</v>
      </c>
      <c r="B650" s="372" t="s">
        <v>468</v>
      </c>
      <c r="C650" s="371" t="s">
        <v>251</v>
      </c>
      <c r="D650" s="371" t="s">
        <v>469</v>
      </c>
      <c r="E650" s="566" t="s">
        <v>422</v>
      </c>
      <c r="F650" s="566"/>
      <c r="G650" s="373" t="s">
        <v>470</v>
      </c>
      <c r="H650" s="374">
        <v>2.2124959999999999E-2</v>
      </c>
      <c r="I650" s="375" t="s">
        <v>471</v>
      </c>
      <c r="J650" s="445" t="s">
        <v>792</v>
      </c>
    </row>
    <row r="651" spans="1:10" ht="39.6">
      <c r="A651" s="371" t="s">
        <v>58</v>
      </c>
      <c r="B651" s="372" t="s">
        <v>503</v>
      </c>
      <c r="C651" s="371" t="s">
        <v>251</v>
      </c>
      <c r="D651" s="371" t="s">
        <v>504</v>
      </c>
      <c r="E651" s="566" t="s">
        <v>59</v>
      </c>
      <c r="F651" s="566"/>
      <c r="G651" s="373" t="s">
        <v>311</v>
      </c>
      <c r="H651" s="374">
        <v>0.12721852</v>
      </c>
      <c r="I651" s="375" t="s">
        <v>1296</v>
      </c>
      <c r="J651" s="445" t="s">
        <v>1344</v>
      </c>
    </row>
    <row r="652" spans="1:10" ht="39.6">
      <c r="A652" s="371" t="s">
        <v>58</v>
      </c>
      <c r="B652" s="372" t="s">
        <v>819</v>
      </c>
      <c r="C652" s="371" t="s">
        <v>251</v>
      </c>
      <c r="D652" s="371" t="s">
        <v>820</v>
      </c>
      <c r="E652" s="566" t="s">
        <v>59</v>
      </c>
      <c r="F652" s="566"/>
      <c r="G652" s="373" t="s">
        <v>20</v>
      </c>
      <c r="H652" s="374">
        <v>0.37619999999999998</v>
      </c>
      <c r="I652" s="375" t="s">
        <v>821</v>
      </c>
      <c r="J652" s="445" t="s">
        <v>822</v>
      </c>
    </row>
    <row r="653" spans="1:10" ht="39.6">
      <c r="A653" s="371" t="s">
        <v>58</v>
      </c>
      <c r="B653" s="372" t="s">
        <v>443</v>
      </c>
      <c r="C653" s="371" t="s">
        <v>251</v>
      </c>
      <c r="D653" s="371" t="s">
        <v>444</v>
      </c>
      <c r="E653" s="566" t="s">
        <v>440</v>
      </c>
      <c r="F653" s="566"/>
      <c r="G653" s="373" t="s">
        <v>382</v>
      </c>
      <c r="H653" s="374">
        <v>28.0884</v>
      </c>
      <c r="I653" s="375" t="s">
        <v>445</v>
      </c>
      <c r="J653" s="445" t="s">
        <v>978</v>
      </c>
    </row>
    <row r="654" spans="1:10" ht="39.6">
      <c r="A654" s="371" t="s">
        <v>58</v>
      </c>
      <c r="B654" s="372" t="s">
        <v>823</v>
      </c>
      <c r="C654" s="371" t="s">
        <v>251</v>
      </c>
      <c r="D654" s="371" t="s">
        <v>824</v>
      </c>
      <c r="E654" s="566" t="s">
        <v>59</v>
      </c>
      <c r="F654" s="566"/>
      <c r="G654" s="373" t="s">
        <v>386</v>
      </c>
      <c r="H654" s="374">
        <v>153</v>
      </c>
      <c r="I654" s="375" t="s">
        <v>1345</v>
      </c>
      <c r="J654" s="445" t="s">
        <v>1346</v>
      </c>
    </row>
    <row r="655" spans="1:10" ht="39.6">
      <c r="A655" s="371" t="s">
        <v>58</v>
      </c>
      <c r="B655" s="372" t="s">
        <v>829</v>
      </c>
      <c r="C655" s="371" t="s">
        <v>251</v>
      </c>
      <c r="D655" s="371" t="s">
        <v>830</v>
      </c>
      <c r="E655" s="566" t="s">
        <v>59</v>
      </c>
      <c r="F655" s="566"/>
      <c r="G655" s="373" t="s">
        <v>20</v>
      </c>
      <c r="H655" s="374">
        <v>0.12540000000000001</v>
      </c>
      <c r="I655" s="375" t="s">
        <v>831</v>
      </c>
      <c r="J655" s="445" t="s">
        <v>832</v>
      </c>
    </row>
    <row r="656" spans="1:10" ht="39.6">
      <c r="A656" s="371" t="s">
        <v>58</v>
      </c>
      <c r="B656" s="372" t="s">
        <v>825</v>
      </c>
      <c r="C656" s="371" t="s">
        <v>251</v>
      </c>
      <c r="D656" s="371" t="s">
        <v>826</v>
      </c>
      <c r="E656" s="566" t="s">
        <v>59</v>
      </c>
      <c r="F656" s="566"/>
      <c r="G656" s="373" t="s">
        <v>20</v>
      </c>
      <c r="H656" s="374">
        <v>0.56579999999999997</v>
      </c>
      <c r="I656" s="375" t="s">
        <v>827</v>
      </c>
      <c r="J656" s="445" t="s">
        <v>828</v>
      </c>
    </row>
    <row r="657" spans="1:10" ht="39.6">
      <c r="A657" s="371" t="s">
        <v>58</v>
      </c>
      <c r="B657" s="372" t="s">
        <v>617</v>
      </c>
      <c r="C657" s="371" t="s">
        <v>251</v>
      </c>
      <c r="D657" s="371" t="s">
        <v>618</v>
      </c>
      <c r="E657" s="566" t="s">
        <v>440</v>
      </c>
      <c r="F657" s="566"/>
      <c r="G657" s="373" t="s">
        <v>382</v>
      </c>
      <c r="H657" s="374">
        <v>0.108</v>
      </c>
      <c r="I657" s="375" t="s">
        <v>1280</v>
      </c>
      <c r="J657" s="445" t="s">
        <v>1347</v>
      </c>
    </row>
    <row r="658" spans="1:10" ht="14.4">
      <c r="A658" s="371" t="s">
        <v>58</v>
      </c>
      <c r="B658" s="372" t="s">
        <v>622</v>
      </c>
      <c r="C658" s="371" t="s">
        <v>251</v>
      </c>
      <c r="D658" s="371" t="s">
        <v>623</v>
      </c>
      <c r="E658" s="566" t="s">
        <v>59</v>
      </c>
      <c r="F658" s="566"/>
      <c r="G658" s="373" t="s">
        <v>309</v>
      </c>
      <c r="H658" s="374">
        <v>2.16E-5</v>
      </c>
      <c r="I658" s="375" t="s">
        <v>1311</v>
      </c>
      <c r="J658" s="445" t="s">
        <v>456</v>
      </c>
    </row>
    <row r="659" spans="1:10" ht="14.4">
      <c r="A659" s="371" t="s">
        <v>58</v>
      </c>
      <c r="B659" s="372" t="s">
        <v>627</v>
      </c>
      <c r="C659" s="371" t="s">
        <v>251</v>
      </c>
      <c r="D659" s="371" t="s">
        <v>628</v>
      </c>
      <c r="E659" s="566" t="s">
        <v>59</v>
      </c>
      <c r="F659" s="566"/>
      <c r="G659" s="373" t="s">
        <v>309</v>
      </c>
      <c r="H659" s="374">
        <v>2.16E-5</v>
      </c>
      <c r="I659" s="375" t="s">
        <v>629</v>
      </c>
      <c r="J659" s="445" t="s">
        <v>456</v>
      </c>
    </row>
    <row r="660" spans="1:10" ht="39.6">
      <c r="A660" s="371" t="s">
        <v>58</v>
      </c>
      <c r="B660" s="372" t="s">
        <v>438</v>
      </c>
      <c r="C660" s="371" t="s">
        <v>251</v>
      </c>
      <c r="D660" s="371" t="s">
        <v>439</v>
      </c>
      <c r="E660" s="566" t="s">
        <v>440</v>
      </c>
      <c r="F660" s="566"/>
      <c r="G660" s="373" t="s">
        <v>382</v>
      </c>
      <c r="H660" s="374">
        <v>16.216000000000001</v>
      </c>
      <c r="I660" s="375" t="s">
        <v>1280</v>
      </c>
      <c r="J660" s="445" t="s">
        <v>1348</v>
      </c>
    </row>
    <row r="661" spans="1:10" ht="39.6">
      <c r="A661" s="371" t="s">
        <v>58</v>
      </c>
      <c r="B661" s="372" t="s">
        <v>441</v>
      </c>
      <c r="C661" s="371" t="s">
        <v>251</v>
      </c>
      <c r="D661" s="371" t="s">
        <v>442</v>
      </c>
      <c r="E661" s="566" t="s">
        <v>440</v>
      </c>
      <c r="F661" s="566"/>
      <c r="G661" s="373" t="s">
        <v>382</v>
      </c>
      <c r="H661" s="374">
        <v>0.216</v>
      </c>
      <c r="I661" s="375" t="s">
        <v>1280</v>
      </c>
      <c r="J661" s="445" t="s">
        <v>1349</v>
      </c>
    </row>
    <row r="662" spans="1:10" ht="14.4">
      <c r="A662" s="371" t="s">
        <v>58</v>
      </c>
      <c r="B662" s="372" t="s">
        <v>454</v>
      </c>
      <c r="C662" s="371" t="s">
        <v>251</v>
      </c>
      <c r="D662" s="371" t="s">
        <v>455</v>
      </c>
      <c r="E662" s="566" t="s">
        <v>59</v>
      </c>
      <c r="F662" s="566"/>
      <c r="G662" s="373" t="s">
        <v>309</v>
      </c>
      <c r="H662" s="374">
        <v>4.32E-5</v>
      </c>
      <c r="I662" s="375" t="s">
        <v>1303</v>
      </c>
      <c r="J662" s="445" t="s">
        <v>456</v>
      </c>
    </row>
    <row r="663" spans="1:10" ht="14.4">
      <c r="A663" s="371" t="s">
        <v>58</v>
      </c>
      <c r="B663" s="372" t="s">
        <v>461</v>
      </c>
      <c r="C663" s="371" t="s">
        <v>251</v>
      </c>
      <c r="D663" s="371" t="s">
        <v>462</v>
      </c>
      <c r="E663" s="566" t="s">
        <v>59</v>
      </c>
      <c r="F663" s="566"/>
      <c r="G663" s="373" t="s">
        <v>309</v>
      </c>
      <c r="H663" s="374">
        <v>4.32E-5</v>
      </c>
      <c r="I663" s="375" t="s">
        <v>1304</v>
      </c>
      <c r="J663" s="445" t="s">
        <v>456</v>
      </c>
    </row>
    <row r="664" spans="1:10" ht="14.4">
      <c r="A664" s="371" t="s">
        <v>58</v>
      </c>
      <c r="B664" s="372" t="s">
        <v>476</v>
      </c>
      <c r="C664" s="371" t="s">
        <v>251</v>
      </c>
      <c r="D664" s="371" t="s">
        <v>477</v>
      </c>
      <c r="E664" s="566" t="s">
        <v>478</v>
      </c>
      <c r="F664" s="566"/>
      <c r="G664" s="373" t="s">
        <v>309</v>
      </c>
      <c r="H664" s="374">
        <v>2.16E-5</v>
      </c>
      <c r="I664" s="375" t="s">
        <v>1305</v>
      </c>
      <c r="J664" s="445" t="s">
        <v>500</v>
      </c>
    </row>
    <row r="665" spans="1:10" ht="14.4">
      <c r="A665" s="371" t="s">
        <v>58</v>
      </c>
      <c r="B665" s="372" t="s">
        <v>508</v>
      </c>
      <c r="C665" s="371" t="s">
        <v>251</v>
      </c>
      <c r="D665" s="371" t="s">
        <v>509</v>
      </c>
      <c r="E665" s="566" t="s">
        <v>59</v>
      </c>
      <c r="F665" s="566"/>
      <c r="G665" s="373" t="s">
        <v>309</v>
      </c>
      <c r="H665" s="374">
        <v>4.32E-5</v>
      </c>
      <c r="I665" s="375" t="s">
        <v>510</v>
      </c>
      <c r="J665" s="445" t="s">
        <v>456</v>
      </c>
    </row>
    <row r="666" spans="1:10" ht="14.4">
      <c r="A666" s="371" t="s">
        <v>58</v>
      </c>
      <c r="B666" s="372" t="s">
        <v>490</v>
      </c>
      <c r="C666" s="371" t="s">
        <v>251</v>
      </c>
      <c r="D666" s="371" t="s">
        <v>491</v>
      </c>
      <c r="E666" s="566" t="s">
        <v>478</v>
      </c>
      <c r="F666" s="566"/>
      <c r="G666" s="373" t="s">
        <v>309</v>
      </c>
      <c r="H666" s="374">
        <v>2.16E-5</v>
      </c>
      <c r="I666" s="375" t="s">
        <v>492</v>
      </c>
      <c r="J666" s="445" t="s">
        <v>456</v>
      </c>
    </row>
    <row r="667" spans="1:10" ht="14.4">
      <c r="A667" s="371" t="s">
        <v>58</v>
      </c>
      <c r="B667" s="372" t="s">
        <v>457</v>
      </c>
      <c r="C667" s="371" t="s">
        <v>251</v>
      </c>
      <c r="D667" s="371" t="s">
        <v>458</v>
      </c>
      <c r="E667" s="566" t="s">
        <v>59</v>
      </c>
      <c r="F667" s="566"/>
      <c r="G667" s="373" t="s">
        <v>309</v>
      </c>
      <c r="H667" s="374">
        <v>2.16E-5</v>
      </c>
      <c r="I667" s="375" t="s">
        <v>1306</v>
      </c>
      <c r="J667" s="445" t="s">
        <v>456</v>
      </c>
    </row>
    <row r="668" spans="1:10" ht="14.4">
      <c r="A668" s="371" t="s">
        <v>58</v>
      </c>
      <c r="B668" s="372" t="s">
        <v>527</v>
      </c>
      <c r="C668" s="371" t="s">
        <v>251</v>
      </c>
      <c r="D668" s="371" t="s">
        <v>528</v>
      </c>
      <c r="E668" s="566" t="s">
        <v>59</v>
      </c>
      <c r="F668" s="566"/>
      <c r="G668" s="373" t="s">
        <v>309</v>
      </c>
      <c r="H668" s="374">
        <v>6.4863999999999998E-3</v>
      </c>
      <c r="I668" s="375" t="s">
        <v>529</v>
      </c>
      <c r="J668" s="445" t="s">
        <v>817</v>
      </c>
    </row>
    <row r="669" spans="1:10" ht="14.4">
      <c r="A669" s="371" t="s">
        <v>58</v>
      </c>
      <c r="B669" s="372" t="s">
        <v>546</v>
      </c>
      <c r="C669" s="371" t="s">
        <v>251</v>
      </c>
      <c r="D669" s="371" t="s">
        <v>547</v>
      </c>
      <c r="E669" s="566" t="s">
        <v>59</v>
      </c>
      <c r="F669" s="566"/>
      <c r="G669" s="373" t="s">
        <v>309</v>
      </c>
      <c r="H669" s="374">
        <v>1.345E-2</v>
      </c>
      <c r="I669" s="375" t="s">
        <v>1297</v>
      </c>
      <c r="J669" s="445" t="s">
        <v>655</v>
      </c>
    </row>
    <row r="670" spans="1:10" ht="14.4">
      <c r="A670" s="371" t="s">
        <v>58</v>
      </c>
      <c r="B670" s="372" t="s">
        <v>536</v>
      </c>
      <c r="C670" s="371" t="s">
        <v>251</v>
      </c>
      <c r="D670" s="371" t="s">
        <v>537</v>
      </c>
      <c r="E670" s="566" t="s">
        <v>59</v>
      </c>
      <c r="F670" s="566"/>
      <c r="G670" s="373" t="s">
        <v>309</v>
      </c>
      <c r="H670" s="374">
        <v>1.1351200000000001E-2</v>
      </c>
      <c r="I670" s="375" t="s">
        <v>538</v>
      </c>
      <c r="J670" s="445" t="s">
        <v>818</v>
      </c>
    </row>
    <row r="671" spans="1:10" ht="14.4">
      <c r="A671" s="371" t="s">
        <v>58</v>
      </c>
      <c r="B671" s="372" t="s">
        <v>556</v>
      </c>
      <c r="C671" s="371" t="s">
        <v>251</v>
      </c>
      <c r="D671" s="371" t="s">
        <v>557</v>
      </c>
      <c r="E671" s="566" t="s">
        <v>59</v>
      </c>
      <c r="F671" s="566"/>
      <c r="G671" s="373" t="s">
        <v>309</v>
      </c>
      <c r="H671" s="374">
        <v>3.2431999999999999E-3</v>
      </c>
      <c r="I671" s="375" t="s">
        <v>558</v>
      </c>
      <c r="J671" s="445" t="s">
        <v>453</v>
      </c>
    </row>
    <row r="672" spans="1:10" ht="14.4">
      <c r="A672" s="371" t="s">
        <v>58</v>
      </c>
      <c r="B672" s="372" t="s">
        <v>554</v>
      </c>
      <c r="C672" s="371" t="s">
        <v>251</v>
      </c>
      <c r="D672" s="371" t="s">
        <v>555</v>
      </c>
      <c r="E672" s="566" t="s">
        <v>59</v>
      </c>
      <c r="F672" s="566"/>
      <c r="G672" s="373" t="s">
        <v>309</v>
      </c>
      <c r="H672" s="374">
        <v>1.6216E-3</v>
      </c>
      <c r="I672" s="375" t="s">
        <v>1298</v>
      </c>
      <c r="J672" s="445" t="s">
        <v>1350</v>
      </c>
    </row>
    <row r="673" spans="1:10" ht="14.4">
      <c r="A673" s="371" t="s">
        <v>58</v>
      </c>
      <c r="B673" s="372" t="s">
        <v>539</v>
      </c>
      <c r="C673" s="371" t="s">
        <v>251</v>
      </c>
      <c r="D673" s="371" t="s">
        <v>540</v>
      </c>
      <c r="E673" s="566" t="s">
        <v>59</v>
      </c>
      <c r="F673" s="566"/>
      <c r="G673" s="373" t="s">
        <v>541</v>
      </c>
      <c r="H673" s="374">
        <v>1.1351200000000001E-2</v>
      </c>
      <c r="I673" s="375" t="s">
        <v>542</v>
      </c>
      <c r="J673" s="445" t="s">
        <v>620</v>
      </c>
    </row>
    <row r="674" spans="1:10" ht="14.4">
      <c r="A674" s="371" t="s">
        <v>58</v>
      </c>
      <c r="B674" s="372" t="s">
        <v>533</v>
      </c>
      <c r="C674" s="371" t="s">
        <v>251</v>
      </c>
      <c r="D674" s="371" t="s">
        <v>534</v>
      </c>
      <c r="E674" s="566" t="s">
        <v>59</v>
      </c>
      <c r="F674" s="566"/>
      <c r="G674" s="373" t="s">
        <v>309</v>
      </c>
      <c r="H674" s="374">
        <v>3.2431999999999999E-3</v>
      </c>
      <c r="I674" s="375" t="s">
        <v>535</v>
      </c>
      <c r="J674" s="445" t="s">
        <v>626</v>
      </c>
    </row>
    <row r="675" spans="1:10" ht="14.4">
      <c r="A675" s="371" t="s">
        <v>58</v>
      </c>
      <c r="B675" s="372" t="s">
        <v>548</v>
      </c>
      <c r="C675" s="371" t="s">
        <v>251</v>
      </c>
      <c r="D675" s="371" t="s">
        <v>549</v>
      </c>
      <c r="E675" s="566" t="s">
        <v>59</v>
      </c>
      <c r="F675" s="566"/>
      <c r="G675" s="373" t="s">
        <v>309</v>
      </c>
      <c r="H675" s="374">
        <v>6.4863999999999998E-3</v>
      </c>
      <c r="I675" s="375" t="s">
        <v>550</v>
      </c>
      <c r="J675" s="445" t="s">
        <v>817</v>
      </c>
    </row>
    <row r="676" spans="1:10" ht="14.4">
      <c r="A676" s="371" t="s">
        <v>58</v>
      </c>
      <c r="B676" s="372" t="s">
        <v>543</v>
      </c>
      <c r="C676" s="371" t="s">
        <v>251</v>
      </c>
      <c r="D676" s="371" t="s">
        <v>544</v>
      </c>
      <c r="E676" s="566" t="s">
        <v>59</v>
      </c>
      <c r="F676" s="566"/>
      <c r="G676" s="373" t="s">
        <v>309</v>
      </c>
      <c r="H676" s="374">
        <v>3.2431999999999999E-3</v>
      </c>
      <c r="I676" s="375" t="s">
        <v>545</v>
      </c>
      <c r="J676" s="445" t="s">
        <v>453</v>
      </c>
    </row>
    <row r="677" spans="1:10" ht="14.4">
      <c r="A677" s="371" t="s">
        <v>58</v>
      </c>
      <c r="B677" s="372" t="s">
        <v>551</v>
      </c>
      <c r="C677" s="371" t="s">
        <v>251</v>
      </c>
      <c r="D677" s="371" t="s">
        <v>552</v>
      </c>
      <c r="E677" s="566" t="s">
        <v>59</v>
      </c>
      <c r="F677" s="566"/>
      <c r="G677" s="373" t="s">
        <v>309</v>
      </c>
      <c r="H677" s="374">
        <v>1.6216E-3</v>
      </c>
      <c r="I677" s="375" t="s">
        <v>553</v>
      </c>
      <c r="J677" s="445" t="s">
        <v>453</v>
      </c>
    </row>
    <row r="678" spans="1:10" ht="14.4">
      <c r="A678" s="371" t="s">
        <v>58</v>
      </c>
      <c r="B678" s="372" t="s">
        <v>530</v>
      </c>
      <c r="C678" s="371" t="s">
        <v>251</v>
      </c>
      <c r="D678" s="371" t="s">
        <v>531</v>
      </c>
      <c r="E678" s="566" t="s">
        <v>59</v>
      </c>
      <c r="F678" s="566"/>
      <c r="G678" s="373" t="s">
        <v>309</v>
      </c>
      <c r="H678" s="374">
        <v>1.6216E-3</v>
      </c>
      <c r="I678" s="375" t="s">
        <v>532</v>
      </c>
      <c r="J678" s="445" t="s">
        <v>453</v>
      </c>
    </row>
    <row r="679" spans="1:10" ht="14.4">
      <c r="A679" s="371" t="s">
        <v>58</v>
      </c>
      <c r="B679" s="372" t="s">
        <v>803</v>
      </c>
      <c r="C679" s="371" t="s">
        <v>251</v>
      </c>
      <c r="D679" s="371" t="s">
        <v>804</v>
      </c>
      <c r="E679" s="566" t="s">
        <v>59</v>
      </c>
      <c r="F679" s="566"/>
      <c r="G679" s="373" t="s">
        <v>309</v>
      </c>
      <c r="H679" s="374">
        <v>4.8078000000000003E-2</v>
      </c>
      <c r="I679" s="375" t="s">
        <v>805</v>
      </c>
      <c r="J679" s="445" t="s">
        <v>625</v>
      </c>
    </row>
    <row r="680" spans="1:10" ht="14.4">
      <c r="A680" s="371" t="s">
        <v>58</v>
      </c>
      <c r="B680" s="372" t="s">
        <v>811</v>
      </c>
      <c r="C680" s="371" t="s">
        <v>251</v>
      </c>
      <c r="D680" s="371" t="s">
        <v>812</v>
      </c>
      <c r="E680" s="566" t="s">
        <v>59</v>
      </c>
      <c r="F680" s="566"/>
      <c r="G680" s="373" t="s">
        <v>309</v>
      </c>
      <c r="H680" s="374">
        <v>1.0683999999999999E-3</v>
      </c>
      <c r="I680" s="375" t="s">
        <v>813</v>
      </c>
      <c r="J680" s="445" t="s">
        <v>814</v>
      </c>
    </row>
    <row r="681" spans="1:10" ht="14.4">
      <c r="A681" s="371" t="s">
        <v>58</v>
      </c>
      <c r="B681" s="372" t="s">
        <v>806</v>
      </c>
      <c r="C681" s="371" t="s">
        <v>251</v>
      </c>
      <c r="D681" s="371" t="s">
        <v>807</v>
      </c>
      <c r="E681" s="566" t="s">
        <v>59</v>
      </c>
      <c r="F681" s="566"/>
      <c r="G681" s="373" t="s">
        <v>309</v>
      </c>
      <c r="H681" s="374">
        <v>4.2735999999999998E-3</v>
      </c>
      <c r="I681" s="375" t="s">
        <v>808</v>
      </c>
      <c r="J681" s="445" t="s">
        <v>659</v>
      </c>
    </row>
    <row r="682" spans="1:10" ht="14.4">
      <c r="A682" s="371" t="s">
        <v>58</v>
      </c>
      <c r="B682" s="372" t="s">
        <v>809</v>
      </c>
      <c r="C682" s="371" t="s">
        <v>251</v>
      </c>
      <c r="D682" s="371" t="s">
        <v>810</v>
      </c>
      <c r="E682" s="566" t="s">
        <v>59</v>
      </c>
      <c r="F682" s="566"/>
      <c r="G682" s="373" t="s">
        <v>309</v>
      </c>
      <c r="H682" s="374">
        <v>4.8078000000000003E-2</v>
      </c>
      <c r="I682" s="375" t="s">
        <v>1351</v>
      </c>
      <c r="J682" s="445" t="s">
        <v>1352</v>
      </c>
    </row>
    <row r="683" spans="1:10" ht="14.4">
      <c r="A683" s="371" t="s">
        <v>58</v>
      </c>
      <c r="B683" s="372" t="s">
        <v>800</v>
      </c>
      <c r="C683" s="371" t="s">
        <v>251</v>
      </c>
      <c r="D683" s="371" t="s">
        <v>801</v>
      </c>
      <c r="E683" s="566" t="s">
        <v>59</v>
      </c>
      <c r="F683" s="566"/>
      <c r="G683" s="373" t="s">
        <v>309</v>
      </c>
      <c r="H683" s="374">
        <v>2.45732E-2</v>
      </c>
      <c r="I683" s="375" t="s">
        <v>802</v>
      </c>
      <c r="J683" s="445" t="s">
        <v>786</v>
      </c>
    </row>
    <row r="684" spans="1:10" ht="39.6">
      <c r="A684" s="371" t="s">
        <v>58</v>
      </c>
      <c r="B684" s="372" t="s">
        <v>815</v>
      </c>
      <c r="C684" s="371" t="s">
        <v>251</v>
      </c>
      <c r="D684" s="371" t="s">
        <v>816</v>
      </c>
      <c r="E684" s="566" t="s">
        <v>440</v>
      </c>
      <c r="F684" s="566"/>
      <c r="G684" s="373" t="s">
        <v>382</v>
      </c>
      <c r="H684" s="374">
        <v>10.683999999999999</v>
      </c>
      <c r="I684" s="375" t="s">
        <v>1280</v>
      </c>
      <c r="J684" s="445" t="s">
        <v>1353</v>
      </c>
    </row>
    <row r="685" spans="1:10" ht="14.4">
      <c r="A685" s="371" t="s">
        <v>58</v>
      </c>
      <c r="B685" s="372" t="s">
        <v>795</v>
      </c>
      <c r="C685" s="371" t="s">
        <v>251</v>
      </c>
      <c r="D685" s="371" t="s">
        <v>796</v>
      </c>
      <c r="E685" s="566" t="s">
        <v>59</v>
      </c>
      <c r="F685" s="566"/>
      <c r="G685" s="373" t="s">
        <v>797</v>
      </c>
      <c r="H685" s="374">
        <v>4.8078000000000003</v>
      </c>
      <c r="I685" s="375" t="s">
        <v>798</v>
      </c>
      <c r="J685" s="445" t="s">
        <v>799</v>
      </c>
    </row>
    <row r="686" spans="1:10" ht="39.6">
      <c r="A686" s="371" t="s">
        <v>58</v>
      </c>
      <c r="B686" s="372" t="s">
        <v>793</v>
      </c>
      <c r="C686" s="371" t="s">
        <v>251</v>
      </c>
      <c r="D686" s="371" t="s">
        <v>794</v>
      </c>
      <c r="E686" s="566" t="s">
        <v>59</v>
      </c>
      <c r="F686" s="566"/>
      <c r="G686" s="373" t="s">
        <v>309</v>
      </c>
      <c r="H686" s="374">
        <v>10.683999999999999</v>
      </c>
      <c r="I686" s="375" t="s">
        <v>1354</v>
      </c>
      <c r="J686" s="445" t="s">
        <v>1355</v>
      </c>
    </row>
    <row r="687" spans="1:10" ht="26.4">
      <c r="A687" s="371" t="s">
        <v>58</v>
      </c>
      <c r="B687" s="372" t="s">
        <v>763</v>
      </c>
      <c r="C687" s="371" t="s">
        <v>251</v>
      </c>
      <c r="D687" s="371" t="s">
        <v>764</v>
      </c>
      <c r="E687" s="566" t="s">
        <v>59</v>
      </c>
      <c r="F687" s="566"/>
      <c r="G687" s="373" t="s">
        <v>310</v>
      </c>
      <c r="H687" s="374">
        <v>7</v>
      </c>
      <c r="I687" s="375" t="s">
        <v>1333</v>
      </c>
      <c r="J687" s="445" t="s">
        <v>1334</v>
      </c>
    </row>
    <row r="688" spans="1:10" ht="14.4">
      <c r="A688" s="371" t="s">
        <v>58</v>
      </c>
      <c r="B688" s="372" t="s">
        <v>778</v>
      </c>
      <c r="C688" s="371" t="s">
        <v>251</v>
      </c>
      <c r="D688" s="371" t="s">
        <v>779</v>
      </c>
      <c r="E688" s="566" t="s">
        <v>59</v>
      </c>
      <c r="F688" s="566"/>
      <c r="G688" s="373" t="s">
        <v>310</v>
      </c>
      <c r="H688" s="374">
        <v>39.96</v>
      </c>
      <c r="I688" s="375" t="s">
        <v>1335</v>
      </c>
      <c r="J688" s="445" t="s">
        <v>1336</v>
      </c>
    </row>
    <row r="689" spans="1:10" ht="26.4">
      <c r="A689" s="371" t="s">
        <v>58</v>
      </c>
      <c r="B689" s="372" t="s">
        <v>780</v>
      </c>
      <c r="C689" s="371" t="s">
        <v>251</v>
      </c>
      <c r="D689" s="371" t="s">
        <v>781</v>
      </c>
      <c r="E689" s="566" t="s">
        <v>478</v>
      </c>
      <c r="F689" s="566"/>
      <c r="G689" s="373" t="s">
        <v>382</v>
      </c>
      <c r="H689" s="374">
        <v>8</v>
      </c>
      <c r="I689" s="375" t="s">
        <v>782</v>
      </c>
      <c r="J689" s="445" t="s">
        <v>783</v>
      </c>
    </row>
    <row r="690" spans="1:10" ht="14.4">
      <c r="A690" s="371" t="s">
        <v>58</v>
      </c>
      <c r="B690" s="372" t="s">
        <v>757</v>
      </c>
      <c r="C690" s="371" t="s">
        <v>251</v>
      </c>
      <c r="D690" s="371" t="s">
        <v>758</v>
      </c>
      <c r="E690" s="566" t="s">
        <v>59</v>
      </c>
      <c r="F690" s="566"/>
      <c r="G690" s="373" t="s">
        <v>309</v>
      </c>
      <c r="H690" s="374">
        <v>2</v>
      </c>
      <c r="I690" s="375" t="s">
        <v>759</v>
      </c>
      <c r="J690" s="445" t="s">
        <v>760</v>
      </c>
    </row>
    <row r="691" spans="1:10" ht="14.4">
      <c r="A691" s="371" t="s">
        <v>58</v>
      </c>
      <c r="B691" s="372" t="s">
        <v>771</v>
      </c>
      <c r="C691" s="371" t="s">
        <v>251</v>
      </c>
      <c r="D691" s="371" t="s">
        <v>772</v>
      </c>
      <c r="E691" s="566" t="s">
        <v>59</v>
      </c>
      <c r="F691" s="566"/>
      <c r="G691" s="373" t="s">
        <v>309</v>
      </c>
      <c r="H691" s="374">
        <v>12</v>
      </c>
      <c r="I691" s="375" t="s">
        <v>773</v>
      </c>
      <c r="J691" s="445" t="s">
        <v>774</v>
      </c>
    </row>
    <row r="692" spans="1:10" ht="14.4" customHeight="1">
      <c r="A692" s="376"/>
      <c r="B692" s="376"/>
      <c r="C692" s="376"/>
      <c r="D692" s="376"/>
      <c r="E692" s="376" t="s">
        <v>60</v>
      </c>
      <c r="F692" s="377">
        <v>965.96</v>
      </c>
      <c r="G692" s="376" t="s">
        <v>61</v>
      </c>
      <c r="H692" s="377">
        <v>0</v>
      </c>
      <c r="I692" s="376" t="s">
        <v>62</v>
      </c>
      <c r="J692" s="377">
        <v>965.96</v>
      </c>
    </row>
    <row r="693" spans="1:10" ht="14.4" customHeight="1">
      <c r="A693" s="376"/>
      <c r="B693" s="376"/>
      <c r="C693" s="376"/>
      <c r="D693" s="376"/>
      <c r="E693" s="376" t="s">
        <v>63</v>
      </c>
      <c r="F693" s="377">
        <v>1934.74</v>
      </c>
      <c r="G693" s="376"/>
      <c r="H693" s="562" t="s">
        <v>64</v>
      </c>
      <c r="I693" s="562"/>
      <c r="J693" s="377">
        <v>10209.959999999999</v>
      </c>
    </row>
    <row r="694" spans="1:10" ht="14.4">
      <c r="A694" s="344"/>
      <c r="B694" s="344"/>
      <c r="C694" s="344"/>
      <c r="D694" s="344"/>
      <c r="E694" s="344"/>
      <c r="F694" s="344"/>
      <c r="G694" s="344"/>
      <c r="H694" s="344"/>
      <c r="I694" s="344"/>
      <c r="J694" s="344"/>
    </row>
    <row r="695" spans="1:10" ht="14.4">
      <c r="A695" s="362" t="s">
        <v>1149</v>
      </c>
      <c r="B695" s="363" t="s">
        <v>27</v>
      </c>
      <c r="C695" s="362" t="s">
        <v>40</v>
      </c>
      <c r="D695" s="362" t="s">
        <v>41</v>
      </c>
      <c r="E695" s="568" t="s">
        <v>55</v>
      </c>
      <c r="F695" s="568"/>
      <c r="G695" s="364" t="s">
        <v>28</v>
      </c>
      <c r="H695" s="363" t="s">
        <v>42</v>
      </c>
      <c r="I695" s="363" t="s">
        <v>43</v>
      </c>
      <c r="J695" s="363" t="s">
        <v>45</v>
      </c>
    </row>
    <row r="696" spans="1:10" ht="14.4" customHeight="1">
      <c r="A696" s="344" t="s">
        <v>56</v>
      </c>
      <c r="B696" s="346" t="s">
        <v>245</v>
      </c>
      <c r="C696" s="344" t="s">
        <v>251</v>
      </c>
      <c r="D696" s="344" t="s">
        <v>303</v>
      </c>
      <c r="E696" s="563" t="s">
        <v>754</v>
      </c>
      <c r="F696" s="563"/>
      <c r="G696" s="345" t="s">
        <v>311</v>
      </c>
      <c r="H696" s="365">
        <v>1</v>
      </c>
      <c r="I696" s="347">
        <v>2610.06</v>
      </c>
      <c r="J696" s="347">
        <v>2610.06</v>
      </c>
    </row>
    <row r="697" spans="1:10" ht="14.4">
      <c r="A697" s="362" t="s">
        <v>22</v>
      </c>
      <c r="B697" s="363" t="s">
        <v>27</v>
      </c>
      <c r="C697" s="362" t="s">
        <v>40</v>
      </c>
      <c r="D697" s="362" t="s">
        <v>41</v>
      </c>
      <c r="E697" s="568" t="s">
        <v>55</v>
      </c>
      <c r="F697" s="565"/>
      <c r="G697" s="364" t="s">
        <v>28</v>
      </c>
      <c r="H697" s="363" t="s">
        <v>42</v>
      </c>
      <c r="I697" s="363" t="s">
        <v>43</v>
      </c>
      <c r="J697" s="363" t="s">
        <v>45</v>
      </c>
    </row>
    <row r="698" spans="1:10" ht="14.4" customHeight="1">
      <c r="A698" s="371" t="s">
        <v>58</v>
      </c>
      <c r="B698" s="372" t="s">
        <v>834</v>
      </c>
      <c r="C698" s="371" t="s">
        <v>251</v>
      </c>
      <c r="D698" s="371" t="s">
        <v>835</v>
      </c>
      <c r="E698" s="566" t="s">
        <v>59</v>
      </c>
      <c r="F698" s="566"/>
      <c r="G698" s="373" t="s">
        <v>311</v>
      </c>
      <c r="H698" s="374">
        <v>1</v>
      </c>
      <c r="I698" s="375" t="s">
        <v>1356</v>
      </c>
      <c r="J698" s="445" t="s">
        <v>1356</v>
      </c>
    </row>
    <row r="699" spans="1:10" ht="14.4" customHeight="1">
      <c r="A699" s="564" t="s">
        <v>424</v>
      </c>
      <c r="B699" s="565"/>
      <c r="C699" s="565"/>
      <c r="D699" s="565"/>
      <c r="E699" s="565"/>
      <c r="F699" s="565"/>
      <c r="G699" s="565"/>
      <c r="H699" s="565"/>
      <c r="I699" s="565"/>
      <c r="J699" s="565"/>
    </row>
    <row r="700" spans="1:10" ht="14.4">
      <c r="A700" s="362" t="s">
        <v>22</v>
      </c>
      <c r="B700" s="363" t="s">
        <v>27</v>
      </c>
      <c r="C700" s="362" t="s">
        <v>40</v>
      </c>
      <c r="D700" s="362" t="s">
        <v>41</v>
      </c>
      <c r="E700" s="568" t="s">
        <v>55</v>
      </c>
      <c r="F700" s="565"/>
      <c r="G700" s="364" t="s">
        <v>28</v>
      </c>
      <c r="H700" s="363" t="s">
        <v>42</v>
      </c>
      <c r="I700" s="363" t="s">
        <v>43</v>
      </c>
      <c r="J700" s="363" t="s">
        <v>45</v>
      </c>
    </row>
    <row r="701" spans="1:10" ht="14.4" customHeight="1">
      <c r="A701" s="371" t="s">
        <v>58</v>
      </c>
      <c r="B701" s="372" t="s">
        <v>834</v>
      </c>
      <c r="C701" s="371" t="s">
        <v>251</v>
      </c>
      <c r="D701" s="371" t="s">
        <v>835</v>
      </c>
      <c r="E701" s="566" t="s">
        <v>59</v>
      </c>
      <c r="F701" s="566"/>
      <c r="G701" s="373" t="s">
        <v>311</v>
      </c>
      <c r="H701" s="374">
        <v>1</v>
      </c>
      <c r="I701" s="375" t="s">
        <v>1356</v>
      </c>
      <c r="J701" s="445" t="s">
        <v>1356</v>
      </c>
    </row>
    <row r="702" spans="1:10" ht="14.4" customHeight="1">
      <c r="A702" s="376"/>
      <c r="B702" s="376"/>
      <c r="C702" s="376"/>
      <c r="D702" s="376"/>
      <c r="E702" s="376" t="s">
        <v>60</v>
      </c>
      <c r="F702" s="377">
        <v>0</v>
      </c>
      <c r="G702" s="376" t="s">
        <v>61</v>
      </c>
      <c r="H702" s="377">
        <v>0</v>
      </c>
      <c r="I702" s="376" t="s">
        <v>62</v>
      </c>
      <c r="J702" s="377">
        <v>0</v>
      </c>
    </row>
    <row r="703" spans="1:10" ht="14.4" customHeight="1">
      <c r="A703" s="376"/>
      <c r="B703" s="376"/>
      <c r="C703" s="376"/>
      <c r="D703" s="376"/>
      <c r="E703" s="376" t="s">
        <v>63</v>
      </c>
      <c r="F703" s="377">
        <v>610.23</v>
      </c>
      <c r="G703" s="376"/>
      <c r="H703" s="562" t="s">
        <v>64</v>
      </c>
      <c r="I703" s="562"/>
      <c r="J703" s="377">
        <v>3220.29</v>
      </c>
    </row>
    <row r="704" spans="1:10" ht="14.4">
      <c r="A704" s="344"/>
      <c r="B704" s="344"/>
      <c r="C704" s="344"/>
      <c r="D704" s="344"/>
      <c r="E704" s="344"/>
      <c r="F704" s="344"/>
      <c r="G704" s="344"/>
      <c r="H704" s="344"/>
      <c r="I704" s="344"/>
      <c r="J704" s="344"/>
    </row>
    <row r="705" spans="1:10" ht="14.4">
      <c r="A705" s="362" t="s">
        <v>1150</v>
      </c>
      <c r="B705" s="363" t="s">
        <v>27</v>
      </c>
      <c r="C705" s="362" t="s">
        <v>40</v>
      </c>
      <c r="D705" s="362" t="s">
        <v>41</v>
      </c>
      <c r="E705" s="568" t="s">
        <v>55</v>
      </c>
      <c r="F705" s="568"/>
      <c r="G705" s="364" t="s">
        <v>28</v>
      </c>
      <c r="H705" s="363" t="s">
        <v>42</v>
      </c>
      <c r="I705" s="363" t="s">
        <v>43</v>
      </c>
      <c r="J705" s="363" t="s">
        <v>45</v>
      </c>
    </row>
    <row r="706" spans="1:10" ht="26.4">
      <c r="A706" s="344" t="s">
        <v>56</v>
      </c>
      <c r="B706" s="346" t="s">
        <v>246</v>
      </c>
      <c r="C706" s="344" t="s">
        <v>49</v>
      </c>
      <c r="D706" s="344" t="s">
        <v>304</v>
      </c>
      <c r="E706" s="563" t="s">
        <v>736</v>
      </c>
      <c r="F706" s="563"/>
      <c r="G706" s="345" t="s">
        <v>33</v>
      </c>
      <c r="H706" s="365">
        <v>1</v>
      </c>
      <c r="I706" s="347">
        <v>2420.5</v>
      </c>
      <c r="J706" s="347">
        <v>2420.5</v>
      </c>
    </row>
    <row r="707" spans="1:10" ht="26.4" customHeight="1">
      <c r="A707" s="366" t="s">
        <v>57</v>
      </c>
      <c r="B707" s="367" t="s">
        <v>836</v>
      </c>
      <c r="C707" s="366" t="s">
        <v>49</v>
      </c>
      <c r="D707" s="366" t="s">
        <v>837</v>
      </c>
      <c r="E707" s="567" t="s">
        <v>951</v>
      </c>
      <c r="F707" s="567"/>
      <c r="G707" s="368" t="s">
        <v>20</v>
      </c>
      <c r="H707" s="369">
        <v>0.1452</v>
      </c>
      <c r="I707" s="370">
        <v>689.75</v>
      </c>
      <c r="J707" s="370">
        <v>100.15</v>
      </c>
    </row>
    <row r="708" spans="1:10" ht="26.4" customHeight="1">
      <c r="A708" s="366" t="s">
        <v>57</v>
      </c>
      <c r="B708" s="367" t="s">
        <v>83</v>
      </c>
      <c r="C708" s="366" t="s">
        <v>49</v>
      </c>
      <c r="D708" s="366" t="s">
        <v>34</v>
      </c>
      <c r="E708" s="567" t="s">
        <v>938</v>
      </c>
      <c r="F708" s="567"/>
      <c r="G708" s="368" t="s">
        <v>30</v>
      </c>
      <c r="H708" s="369">
        <v>2.6903999999999999</v>
      </c>
      <c r="I708" s="370">
        <v>28.51</v>
      </c>
      <c r="J708" s="370">
        <v>76.7</v>
      </c>
    </row>
    <row r="709" spans="1:10" ht="26.4">
      <c r="A709" s="366" t="s">
        <v>57</v>
      </c>
      <c r="B709" s="367" t="s">
        <v>65</v>
      </c>
      <c r="C709" s="366" t="s">
        <v>49</v>
      </c>
      <c r="D709" s="366" t="s">
        <v>31</v>
      </c>
      <c r="E709" s="567" t="s">
        <v>938</v>
      </c>
      <c r="F709" s="567"/>
      <c r="G709" s="368" t="s">
        <v>30</v>
      </c>
      <c r="H709" s="369">
        <v>0.89680000000000004</v>
      </c>
      <c r="I709" s="370">
        <v>23.48</v>
      </c>
      <c r="J709" s="370">
        <v>21.05</v>
      </c>
    </row>
    <row r="710" spans="1:10" ht="52.8">
      <c r="A710" s="371" t="s">
        <v>58</v>
      </c>
      <c r="B710" s="372" t="s">
        <v>838</v>
      </c>
      <c r="C710" s="371" t="s">
        <v>49</v>
      </c>
      <c r="D710" s="371" t="s">
        <v>839</v>
      </c>
      <c r="E710" s="566" t="s">
        <v>59</v>
      </c>
      <c r="F710" s="566"/>
      <c r="G710" s="373" t="s">
        <v>33</v>
      </c>
      <c r="H710" s="374">
        <v>1</v>
      </c>
      <c r="I710" s="375">
        <v>2215.3200000000002</v>
      </c>
      <c r="J710" s="375">
        <v>2215.3200000000002</v>
      </c>
    </row>
    <row r="711" spans="1:10" ht="26.4">
      <c r="A711" s="371" t="s">
        <v>58</v>
      </c>
      <c r="B711" s="372" t="s">
        <v>427</v>
      </c>
      <c r="C711" s="371" t="s">
        <v>49</v>
      </c>
      <c r="D711" s="371" t="s">
        <v>428</v>
      </c>
      <c r="E711" s="566" t="s">
        <v>59</v>
      </c>
      <c r="F711" s="566"/>
      <c r="G711" s="373" t="s">
        <v>20</v>
      </c>
      <c r="H711" s="374">
        <v>2.8899999999999999E-2</v>
      </c>
      <c r="I711" s="375">
        <v>252.15</v>
      </c>
      <c r="J711" s="375">
        <v>7.28</v>
      </c>
    </row>
    <row r="712" spans="1:10" ht="26.4">
      <c r="A712" s="371" t="s">
        <v>58</v>
      </c>
      <c r="B712" s="372" t="s">
        <v>842</v>
      </c>
      <c r="C712" s="371" t="s">
        <v>49</v>
      </c>
      <c r="D712" s="371" t="s">
        <v>843</v>
      </c>
      <c r="E712" s="566" t="s">
        <v>59</v>
      </c>
      <c r="F712" s="566"/>
      <c r="G712" s="373" t="s">
        <v>33</v>
      </c>
      <c r="H712" s="374">
        <v>2</v>
      </c>
      <c r="I712" s="375">
        <v>0</v>
      </c>
      <c r="J712" s="375">
        <v>0</v>
      </c>
    </row>
    <row r="713" spans="1:10" ht="26.4">
      <c r="A713" s="371" t="s">
        <v>58</v>
      </c>
      <c r="B713" s="372" t="s">
        <v>840</v>
      </c>
      <c r="C713" s="371" t="s">
        <v>49</v>
      </c>
      <c r="D713" s="371" t="s">
        <v>841</v>
      </c>
      <c r="E713" s="566" t="s">
        <v>59</v>
      </c>
      <c r="F713" s="566"/>
      <c r="G713" s="373" t="s">
        <v>33</v>
      </c>
      <c r="H713" s="374">
        <v>2</v>
      </c>
      <c r="I713" s="375">
        <v>0</v>
      </c>
      <c r="J713" s="375">
        <v>0</v>
      </c>
    </row>
    <row r="714" spans="1:10" ht="14.4" customHeight="1">
      <c r="A714" s="376"/>
      <c r="B714" s="376"/>
      <c r="C714" s="376"/>
      <c r="D714" s="376"/>
      <c r="E714" s="376" t="s">
        <v>60</v>
      </c>
      <c r="F714" s="377">
        <v>74.959999999999994</v>
      </c>
      <c r="G714" s="376" t="s">
        <v>61</v>
      </c>
      <c r="H714" s="377">
        <v>0</v>
      </c>
      <c r="I714" s="376" t="s">
        <v>62</v>
      </c>
      <c r="J714" s="377">
        <v>74.959999999999994</v>
      </c>
    </row>
    <row r="715" spans="1:10" ht="14.4" customHeight="1">
      <c r="A715" s="376"/>
      <c r="B715" s="376"/>
      <c r="C715" s="376"/>
      <c r="D715" s="376"/>
      <c r="E715" s="376" t="s">
        <v>63</v>
      </c>
      <c r="F715" s="377">
        <v>565.91</v>
      </c>
      <c r="G715" s="376"/>
      <c r="H715" s="562" t="s">
        <v>64</v>
      </c>
      <c r="I715" s="562"/>
      <c r="J715" s="377">
        <v>2986.41</v>
      </c>
    </row>
    <row r="716" spans="1:10" ht="14.4">
      <c r="A716" s="344"/>
      <c r="B716" s="344"/>
      <c r="C716" s="344"/>
      <c r="D716" s="344"/>
      <c r="E716" s="344"/>
      <c r="F716" s="344"/>
      <c r="G716" s="344"/>
      <c r="H716" s="344"/>
      <c r="I716" s="344"/>
      <c r="J716" s="344"/>
    </row>
    <row r="717" spans="1:10" ht="14.4">
      <c r="A717" s="362" t="s">
        <v>1151</v>
      </c>
      <c r="B717" s="363" t="s">
        <v>27</v>
      </c>
      <c r="C717" s="362" t="s">
        <v>40</v>
      </c>
      <c r="D717" s="362" t="s">
        <v>41</v>
      </c>
      <c r="E717" s="568" t="s">
        <v>55</v>
      </c>
      <c r="F717" s="568"/>
      <c r="G717" s="364" t="s">
        <v>28</v>
      </c>
      <c r="H717" s="363" t="s">
        <v>42</v>
      </c>
      <c r="I717" s="363" t="s">
        <v>43</v>
      </c>
      <c r="J717" s="363" t="s">
        <v>45</v>
      </c>
    </row>
    <row r="718" spans="1:10" ht="26.4">
      <c r="A718" s="344" t="s">
        <v>56</v>
      </c>
      <c r="B718" s="346" t="s">
        <v>247</v>
      </c>
      <c r="C718" s="344" t="s">
        <v>49</v>
      </c>
      <c r="D718" s="344" t="s">
        <v>305</v>
      </c>
      <c r="E718" s="563" t="s">
        <v>844</v>
      </c>
      <c r="F718" s="563"/>
      <c r="G718" s="345" t="s">
        <v>33</v>
      </c>
      <c r="H718" s="365">
        <v>1</v>
      </c>
      <c r="I718" s="347">
        <v>233.5</v>
      </c>
      <c r="J718" s="347">
        <v>233.5</v>
      </c>
    </row>
    <row r="719" spans="1:10" ht="52.8">
      <c r="A719" s="366" t="s">
        <v>57</v>
      </c>
      <c r="B719" s="367" t="s">
        <v>845</v>
      </c>
      <c r="C719" s="366" t="s">
        <v>49</v>
      </c>
      <c r="D719" s="366" t="s">
        <v>846</v>
      </c>
      <c r="E719" s="567" t="s">
        <v>739</v>
      </c>
      <c r="F719" s="567"/>
      <c r="G719" s="368" t="s">
        <v>69</v>
      </c>
      <c r="H719" s="369">
        <v>1.0041</v>
      </c>
      <c r="I719" s="370">
        <v>65</v>
      </c>
      <c r="J719" s="370">
        <v>65.260000000000005</v>
      </c>
    </row>
    <row r="720" spans="1:10" ht="26.4">
      <c r="A720" s="366" t="s">
        <v>57</v>
      </c>
      <c r="B720" s="367" t="s">
        <v>77</v>
      </c>
      <c r="C720" s="366" t="s">
        <v>49</v>
      </c>
      <c r="D720" s="366" t="s">
        <v>78</v>
      </c>
      <c r="E720" s="567" t="s">
        <v>938</v>
      </c>
      <c r="F720" s="567"/>
      <c r="G720" s="368" t="s">
        <v>30</v>
      </c>
      <c r="H720" s="369">
        <v>0.69910000000000005</v>
      </c>
      <c r="I720" s="370">
        <v>24.53</v>
      </c>
      <c r="J720" s="370">
        <v>17.14</v>
      </c>
    </row>
    <row r="721" spans="1:10" ht="26.4" customHeight="1">
      <c r="A721" s="366" t="s">
        <v>57</v>
      </c>
      <c r="B721" s="367" t="s">
        <v>847</v>
      </c>
      <c r="C721" s="366" t="s">
        <v>49</v>
      </c>
      <c r="D721" s="366" t="s">
        <v>848</v>
      </c>
      <c r="E721" s="567" t="s">
        <v>739</v>
      </c>
      <c r="F721" s="567"/>
      <c r="G721" s="368" t="s">
        <v>68</v>
      </c>
      <c r="H721" s="369">
        <v>0.28289999999999998</v>
      </c>
      <c r="I721" s="370">
        <v>244.06</v>
      </c>
      <c r="J721" s="370">
        <v>69.040000000000006</v>
      </c>
    </row>
    <row r="722" spans="1:10" ht="26.4" customHeight="1">
      <c r="A722" s="366" t="s">
        <v>57</v>
      </c>
      <c r="B722" s="367" t="s">
        <v>65</v>
      </c>
      <c r="C722" s="366" t="s">
        <v>49</v>
      </c>
      <c r="D722" s="366" t="s">
        <v>31</v>
      </c>
      <c r="E722" s="567" t="s">
        <v>938</v>
      </c>
      <c r="F722" s="567"/>
      <c r="G722" s="368" t="s">
        <v>30</v>
      </c>
      <c r="H722" s="369">
        <v>3.4952999999999999</v>
      </c>
      <c r="I722" s="370">
        <v>23.48</v>
      </c>
      <c r="J722" s="370">
        <v>82.06</v>
      </c>
    </row>
    <row r="723" spans="1:10" ht="14.4">
      <c r="A723" s="371" t="s">
        <v>58</v>
      </c>
      <c r="B723" s="372" t="s">
        <v>849</v>
      </c>
      <c r="C723" s="371" t="s">
        <v>49</v>
      </c>
      <c r="D723" s="371" t="s">
        <v>850</v>
      </c>
      <c r="E723" s="566" t="s">
        <v>59</v>
      </c>
      <c r="F723" s="566"/>
      <c r="G723" s="373" t="s">
        <v>33</v>
      </c>
      <c r="H723" s="374">
        <v>1</v>
      </c>
      <c r="I723" s="375">
        <v>0</v>
      </c>
      <c r="J723" s="375">
        <v>0</v>
      </c>
    </row>
    <row r="724" spans="1:10" ht="14.4" customHeight="1">
      <c r="A724" s="376"/>
      <c r="B724" s="376"/>
      <c r="C724" s="376"/>
      <c r="D724" s="376"/>
      <c r="E724" s="376" t="s">
        <v>60</v>
      </c>
      <c r="F724" s="377">
        <v>87.94</v>
      </c>
      <c r="G724" s="376" t="s">
        <v>61</v>
      </c>
      <c r="H724" s="377">
        <v>0</v>
      </c>
      <c r="I724" s="376" t="s">
        <v>62</v>
      </c>
      <c r="J724" s="377">
        <v>87.94</v>
      </c>
    </row>
    <row r="725" spans="1:10" ht="14.4" customHeight="1">
      <c r="A725" s="376"/>
      <c r="B725" s="376"/>
      <c r="C725" s="376"/>
      <c r="D725" s="376"/>
      <c r="E725" s="376" t="s">
        <v>63</v>
      </c>
      <c r="F725" s="377">
        <v>54.59</v>
      </c>
      <c r="G725" s="376"/>
      <c r="H725" s="562" t="s">
        <v>64</v>
      </c>
      <c r="I725" s="562"/>
      <c r="J725" s="377">
        <v>288.08999999999997</v>
      </c>
    </row>
    <row r="726" spans="1:10" ht="14.4">
      <c r="A726" s="344"/>
      <c r="B726" s="344"/>
      <c r="C726" s="344"/>
      <c r="D726" s="344"/>
      <c r="E726" s="344"/>
      <c r="F726" s="344"/>
      <c r="G726" s="344"/>
      <c r="H726" s="344"/>
      <c r="I726" s="344"/>
      <c r="J726" s="344"/>
    </row>
    <row r="727" spans="1:10" ht="14.4">
      <c r="A727" s="362" t="s">
        <v>1152</v>
      </c>
      <c r="B727" s="363" t="s">
        <v>27</v>
      </c>
      <c r="C727" s="362" t="s">
        <v>40</v>
      </c>
      <c r="D727" s="362" t="s">
        <v>41</v>
      </c>
      <c r="E727" s="568" t="s">
        <v>55</v>
      </c>
      <c r="F727" s="568"/>
      <c r="G727" s="364" t="s">
        <v>28</v>
      </c>
      <c r="H727" s="363" t="s">
        <v>42</v>
      </c>
      <c r="I727" s="363" t="s">
        <v>43</v>
      </c>
      <c r="J727" s="363" t="s">
        <v>45</v>
      </c>
    </row>
    <row r="728" spans="1:10" ht="39.6">
      <c r="A728" s="344" t="s">
        <v>56</v>
      </c>
      <c r="B728" s="346" t="s">
        <v>248</v>
      </c>
      <c r="C728" s="344" t="s">
        <v>54</v>
      </c>
      <c r="D728" s="344" t="s">
        <v>306</v>
      </c>
      <c r="E728" s="563" t="s">
        <v>190</v>
      </c>
      <c r="F728" s="563"/>
      <c r="G728" s="345" t="s">
        <v>309</v>
      </c>
      <c r="H728" s="365">
        <v>1</v>
      </c>
      <c r="I728" s="347">
        <v>2000</v>
      </c>
      <c r="J728" s="347">
        <v>2000</v>
      </c>
    </row>
    <row r="729" spans="1:10" ht="14.4">
      <c r="A729" s="371" t="s">
        <v>58</v>
      </c>
      <c r="B729" s="372" t="s">
        <v>852</v>
      </c>
      <c r="C729" s="371" t="s">
        <v>54</v>
      </c>
      <c r="D729" s="371" t="s">
        <v>851</v>
      </c>
      <c r="E729" s="566" t="s">
        <v>59</v>
      </c>
      <c r="F729" s="566"/>
      <c r="G729" s="373" t="s">
        <v>33</v>
      </c>
      <c r="H729" s="374">
        <v>1</v>
      </c>
      <c r="I729" s="375">
        <v>2000</v>
      </c>
      <c r="J729" s="375">
        <v>2000</v>
      </c>
    </row>
    <row r="730" spans="1:10" ht="14.4" customHeight="1">
      <c r="A730" s="376"/>
      <c r="B730" s="376"/>
      <c r="C730" s="376"/>
      <c r="D730" s="376"/>
      <c r="E730" s="376" t="s">
        <v>60</v>
      </c>
      <c r="F730" s="377">
        <v>0</v>
      </c>
      <c r="G730" s="376" t="s">
        <v>61</v>
      </c>
      <c r="H730" s="377">
        <v>0</v>
      </c>
      <c r="I730" s="376" t="s">
        <v>62</v>
      </c>
      <c r="J730" s="377">
        <v>0</v>
      </c>
    </row>
    <row r="731" spans="1:10" ht="14.4" customHeight="1">
      <c r="A731" s="376"/>
      <c r="B731" s="376"/>
      <c r="C731" s="376"/>
      <c r="D731" s="376"/>
      <c r="E731" s="376" t="s">
        <v>63</v>
      </c>
      <c r="F731" s="377">
        <v>467.6</v>
      </c>
      <c r="G731" s="376"/>
      <c r="H731" s="562" t="s">
        <v>64</v>
      </c>
      <c r="I731" s="562"/>
      <c r="J731" s="377">
        <v>2467.6</v>
      </c>
    </row>
    <row r="732" spans="1:10" ht="14.4">
      <c r="A732" s="344"/>
      <c r="B732" s="344"/>
      <c r="C732" s="344"/>
      <c r="D732" s="344"/>
      <c r="E732" s="344"/>
      <c r="F732" s="344"/>
      <c r="G732" s="344"/>
      <c r="H732" s="344"/>
      <c r="I732" s="344"/>
      <c r="J732" s="344"/>
    </row>
    <row r="733" spans="1:10" ht="14.4">
      <c r="A733" s="362" t="s">
        <v>1153</v>
      </c>
      <c r="B733" s="363" t="s">
        <v>27</v>
      </c>
      <c r="C733" s="362" t="s">
        <v>40</v>
      </c>
      <c r="D733" s="362" t="s">
        <v>41</v>
      </c>
      <c r="E733" s="568" t="s">
        <v>55</v>
      </c>
      <c r="F733" s="568"/>
      <c r="G733" s="364" t="s">
        <v>28</v>
      </c>
      <c r="H733" s="363" t="s">
        <v>42</v>
      </c>
      <c r="I733" s="363" t="s">
        <v>43</v>
      </c>
      <c r="J733" s="363" t="s">
        <v>45</v>
      </c>
    </row>
    <row r="734" spans="1:10" ht="26.4">
      <c r="A734" s="344" t="s">
        <v>56</v>
      </c>
      <c r="B734" s="346" t="s">
        <v>249</v>
      </c>
      <c r="C734" s="344" t="s">
        <v>251</v>
      </c>
      <c r="D734" s="344" t="s">
        <v>307</v>
      </c>
      <c r="E734" s="563" t="s">
        <v>853</v>
      </c>
      <c r="F734" s="563"/>
      <c r="G734" s="345" t="s">
        <v>310</v>
      </c>
      <c r="H734" s="365">
        <v>1</v>
      </c>
      <c r="I734" s="347">
        <v>207.82</v>
      </c>
      <c r="J734" s="347">
        <v>207.82</v>
      </c>
    </row>
    <row r="735" spans="1:10" ht="14.4">
      <c r="A735" s="362" t="s">
        <v>22</v>
      </c>
      <c r="B735" s="363" t="s">
        <v>27</v>
      </c>
      <c r="C735" s="362" t="s">
        <v>40</v>
      </c>
      <c r="D735" s="362" t="s">
        <v>41</v>
      </c>
      <c r="E735" s="568" t="s">
        <v>55</v>
      </c>
      <c r="F735" s="565"/>
      <c r="G735" s="364" t="s">
        <v>28</v>
      </c>
      <c r="H735" s="363" t="s">
        <v>42</v>
      </c>
      <c r="I735" s="363" t="s">
        <v>43</v>
      </c>
      <c r="J735" s="363" t="s">
        <v>45</v>
      </c>
    </row>
    <row r="736" spans="1:10" ht="26.4">
      <c r="A736" s="366" t="s">
        <v>56</v>
      </c>
      <c r="B736" s="367" t="s">
        <v>854</v>
      </c>
      <c r="C736" s="366" t="s">
        <v>251</v>
      </c>
      <c r="D736" s="366" t="s">
        <v>855</v>
      </c>
      <c r="E736" s="567" t="s">
        <v>856</v>
      </c>
      <c r="F736" s="567"/>
      <c r="G736" s="368" t="s">
        <v>6</v>
      </c>
      <c r="H736" s="369">
        <v>0.8</v>
      </c>
      <c r="I736" s="370" t="s">
        <v>1357</v>
      </c>
      <c r="J736" s="446" t="s">
        <v>1358</v>
      </c>
    </row>
    <row r="737" spans="1:10" ht="26.4">
      <c r="A737" s="366" t="s">
        <v>56</v>
      </c>
      <c r="B737" s="367" t="s">
        <v>873</v>
      </c>
      <c r="C737" s="366" t="s">
        <v>251</v>
      </c>
      <c r="D737" s="366" t="s">
        <v>874</v>
      </c>
      <c r="E737" s="567" t="s">
        <v>875</v>
      </c>
      <c r="F737" s="567"/>
      <c r="G737" s="368" t="s">
        <v>6</v>
      </c>
      <c r="H737" s="369">
        <v>1</v>
      </c>
      <c r="I737" s="370" t="s">
        <v>1359</v>
      </c>
      <c r="J737" s="446" t="s">
        <v>1359</v>
      </c>
    </row>
    <row r="738" spans="1:10" ht="39.6">
      <c r="A738" s="366" t="s">
        <v>56</v>
      </c>
      <c r="B738" s="367" t="s">
        <v>857</v>
      </c>
      <c r="C738" s="366" t="s">
        <v>251</v>
      </c>
      <c r="D738" s="366" t="s">
        <v>858</v>
      </c>
      <c r="E738" s="567" t="s">
        <v>859</v>
      </c>
      <c r="F738" s="567"/>
      <c r="G738" s="368" t="s">
        <v>6</v>
      </c>
      <c r="H738" s="369">
        <v>0.9</v>
      </c>
      <c r="I738" s="370" t="s">
        <v>1360</v>
      </c>
      <c r="J738" s="446" t="s">
        <v>1361</v>
      </c>
    </row>
    <row r="739" spans="1:10" ht="26.4">
      <c r="A739" s="366" t="s">
        <v>56</v>
      </c>
      <c r="B739" s="367" t="s">
        <v>860</v>
      </c>
      <c r="C739" s="366" t="s">
        <v>251</v>
      </c>
      <c r="D739" s="366" t="s">
        <v>861</v>
      </c>
      <c r="E739" s="567" t="s">
        <v>853</v>
      </c>
      <c r="F739" s="567"/>
      <c r="G739" s="368" t="s">
        <v>6</v>
      </c>
      <c r="H739" s="369">
        <v>2</v>
      </c>
      <c r="I739" s="370" t="s">
        <v>975</v>
      </c>
      <c r="J739" s="446" t="s">
        <v>1362</v>
      </c>
    </row>
    <row r="740" spans="1:10" ht="14.4" customHeight="1">
      <c r="A740" s="366" t="s">
        <v>56</v>
      </c>
      <c r="B740" s="367" t="s">
        <v>864</v>
      </c>
      <c r="C740" s="366" t="s">
        <v>251</v>
      </c>
      <c r="D740" s="366" t="s">
        <v>865</v>
      </c>
      <c r="E740" s="567" t="s">
        <v>866</v>
      </c>
      <c r="F740" s="567"/>
      <c r="G740" s="368" t="s">
        <v>20</v>
      </c>
      <c r="H740" s="369">
        <v>0.05</v>
      </c>
      <c r="I740" s="370" t="s">
        <v>1363</v>
      </c>
      <c r="J740" s="446" t="s">
        <v>980</v>
      </c>
    </row>
    <row r="741" spans="1:10" ht="26.4">
      <c r="A741" s="366" t="s">
        <v>56</v>
      </c>
      <c r="B741" s="367" t="s">
        <v>867</v>
      </c>
      <c r="C741" s="366" t="s">
        <v>251</v>
      </c>
      <c r="D741" s="366" t="s">
        <v>868</v>
      </c>
      <c r="E741" s="567" t="s">
        <v>869</v>
      </c>
      <c r="F741" s="567"/>
      <c r="G741" s="368" t="s">
        <v>386</v>
      </c>
      <c r="H741" s="369">
        <v>1.6</v>
      </c>
      <c r="I741" s="370" t="s">
        <v>1364</v>
      </c>
      <c r="J741" s="446" t="s">
        <v>1365</v>
      </c>
    </row>
    <row r="742" spans="1:10" ht="26.4">
      <c r="A742" s="366" t="s">
        <v>56</v>
      </c>
      <c r="B742" s="367" t="s">
        <v>862</v>
      </c>
      <c r="C742" s="366" t="s">
        <v>251</v>
      </c>
      <c r="D742" s="366" t="s">
        <v>863</v>
      </c>
      <c r="E742" s="567" t="s">
        <v>437</v>
      </c>
      <c r="F742" s="567"/>
      <c r="G742" s="368" t="s">
        <v>20</v>
      </c>
      <c r="H742" s="369">
        <v>0.02</v>
      </c>
      <c r="I742" s="370" t="s">
        <v>1366</v>
      </c>
      <c r="J742" s="446" t="s">
        <v>1367</v>
      </c>
    </row>
    <row r="743" spans="1:10" ht="26.4" customHeight="1">
      <c r="A743" s="366" t="s">
        <v>56</v>
      </c>
      <c r="B743" s="367" t="s">
        <v>870</v>
      </c>
      <c r="C743" s="366" t="s">
        <v>251</v>
      </c>
      <c r="D743" s="366" t="s">
        <v>871</v>
      </c>
      <c r="E743" s="567" t="s">
        <v>872</v>
      </c>
      <c r="F743" s="567"/>
      <c r="G743" s="368" t="s">
        <v>6</v>
      </c>
      <c r="H743" s="369">
        <v>0.2</v>
      </c>
      <c r="I743" s="370" t="s">
        <v>1368</v>
      </c>
      <c r="J743" s="446" t="s">
        <v>1369</v>
      </c>
    </row>
    <row r="744" spans="1:10" ht="14.4" customHeight="1">
      <c r="A744" s="564" t="s">
        <v>424</v>
      </c>
      <c r="B744" s="565"/>
      <c r="C744" s="565"/>
      <c r="D744" s="565"/>
      <c r="E744" s="565"/>
      <c r="F744" s="565"/>
      <c r="G744" s="565"/>
      <c r="H744" s="565"/>
      <c r="I744" s="565"/>
      <c r="J744" s="565"/>
    </row>
    <row r="745" spans="1:10" ht="14.4">
      <c r="A745" s="362" t="s">
        <v>22</v>
      </c>
      <c r="B745" s="363" t="s">
        <v>27</v>
      </c>
      <c r="C745" s="362" t="s">
        <v>40</v>
      </c>
      <c r="D745" s="362" t="s">
        <v>41</v>
      </c>
      <c r="E745" s="568" t="s">
        <v>55</v>
      </c>
      <c r="F745" s="565"/>
      <c r="G745" s="364" t="s">
        <v>28</v>
      </c>
      <c r="H745" s="363" t="s">
        <v>42</v>
      </c>
      <c r="I745" s="363" t="s">
        <v>43</v>
      </c>
      <c r="J745" s="363" t="s">
        <v>45</v>
      </c>
    </row>
    <row r="746" spans="1:10" ht="14.4">
      <c r="A746" s="371" t="s">
        <v>58</v>
      </c>
      <c r="B746" s="372" t="s">
        <v>527</v>
      </c>
      <c r="C746" s="371" t="s">
        <v>251</v>
      </c>
      <c r="D746" s="371" t="s">
        <v>528</v>
      </c>
      <c r="E746" s="566" t="s">
        <v>59</v>
      </c>
      <c r="F746" s="566"/>
      <c r="G746" s="373" t="s">
        <v>309</v>
      </c>
      <c r="H746" s="374">
        <v>5.3087999999999996E-4</v>
      </c>
      <c r="I746" s="375" t="s">
        <v>529</v>
      </c>
      <c r="J746" s="445" t="s">
        <v>456</v>
      </c>
    </row>
    <row r="747" spans="1:10" ht="14.4">
      <c r="A747" s="371" t="s">
        <v>58</v>
      </c>
      <c r="B747" s="372" t="s">
        <v>546</v>
      </c>
      <c r="C747" s="371" t="s">
        <v>251</v>
      </c>
      <c r="D747" s="371" t="s">
        <v>547</v>
      </c>
      <c r="E747" s="566" t="s">
        <v>59</v>
      </c>
      <c r="F747" s="566"/>
      <c r="G747" s="373" t="s">
        <v>309</v>
      </c>
      <c r="H747" s="374">
        <v>1.0911E-3</v>
      </c>
      <c r="I747" s="375" t="s">
        <v>1297</v>
      </c>
      <c r="J747" s="445" t="s">
        <v>507</v>
      </c>
    </row>
    <row r="748" spans="1:10" ht="14.4">
      <c r="A748" s="371" t="s">
        <v>58</v>
      </c>
      <c r="B748" s="372" t="s">
        <v>536</v>
      </c>
      <c r="C748" s="371" t="s">
        <v>251</v>
      </c>
      <c r="D748" s="371" t="s">
        <v>537</v>
      </c>
      <c r="E748" s="566" t="s">
        <v>59</v>
      </c>
      <c r="F748" s="566"/>
      <c r="G748" s="373" t="s">
        <v>309</v>
      </c>
      <c r="H748" s="374">
        <v>9.2904000000000001E-4</v>
      </c>
      <c r="I748" s="375" t="s">
        <v>538</v>
      </c>
      <c r="J748" s="445" t="s">
        <v>507</v>
      </c>
    </row>
    <row r="749" spans="1:10" ht="14.4">
      <c r="A749" s="371" t="s">
        <v>58</v>
      </c>
      <c r="B749" s="372" t="s">
        <v>556</v>
      </c>
      <c r="C749" s="371" t="s">
        <v>251</v>
      </c>
      <c r="D749" s="371" t="s">
        <v>557</v>
      </c>
      <c r="E749" s="566" t="s">
        <v>59</v>
      </c>
      <c r="F749" s="566"/>
      <c r="G749" s="373" t="s">
        <v>309</v>
      </c>
      <c r="H749" s="374">
        <v>2.6543999999999998E-4</v>
      </c>
      <c r="I749" s="375" t="s">
        <v>558</v>
      </c>
      <c r="J749" s="445" t="s">
        <v>456</v>
      </c>
    </row>
    <row r="750" spans="1:10" ht="14.4">
      <c r="A750" s="371" t="s">
        <v>58</v>
      </c>
      <c r="B750" s="372" t="s">
        <v>554</v>
      </c>
      <c r="C750" s="371" t="s">
        <v>251</v>
      </c>
      <c r="D750" s="371" t="s">
        <v>555</v>
      </c>
      <c r="E750" s="566" t="s">
        <v>59</v>
      </c>
      <c r="F750" s="566"/>
      <c r="G750" s="373" t="s">
        <v>309</v>
      </c>
      <c r="H750" s="374">
        <v>1.3271999999999999E-4</v>
      </c>
      <c r="I750" s="375" t="s">
        <v>1298</v>
      </c>
      <c r="J750" s="445" t="s">
        <v>453</v>
      </c>
    </row>
    <row r="751" spans="1:10" ht="14.4">
      <c r="A751" s="371" t="s">
        <v>58</v>
      </c>
      <c r="B751" s="372" t="s">
        <v>539</v>
      </c>
      <c r="C751" s="371" t="s">
        <v>251</v>
      </c>
      <c r="D751" s="371" t="s">
        <v>540</v>
      </c>
      <c r="E751" s="566" t="s">
        <v>59</v>
      </c>
      <c r="F751" s="566"/>
      <c r="G751" s="373" t="s">
        <v>541</v>
      </c>
      <c r="H751" s="374">
        <v>9.2904000000000001E-4</v>
      </c>
      <c r="I751" s="375" t="s">
        <v>542</v>
      </c>
      <c r="J751" s="445" t="s">
        <v>456</v>
      </c>
    </row>
    <row r="752" spans="1:10" ht="14.4">
      <c r="A752" s="371" t="s">
        <v>58</v>
      </c>
      <c r="B752" s="372" t="s">
        <v>486</v>
      </c>
      <c r="C752" s="371" t="s">
        <v>251</v>
      </c>
      <c r="D752" s="371" t="s">
        <v>487</v>
      </c>
      <c r="E752" s="566" t="s">
        <v>59</v>
      </c>
      <c r="F752" s="566"/>
      <c r="G752" s="373" t="s">
        <v>309</v>
      </c>
      <c r="H752" s="374">
        <v>0.50006196000000003</v>
      </c>
      <c r="I752" s="375" t="s">
        <v>488</v>
      </c>
      <c r="J752" s="445" t="s">
        <v>878</v>
      </c>
    </row>
    <row r="753" spans="1:10" ht="14.4">
      <c r="A753" s="371" t="s">
        <v>58</v>
      </c>
      <c r="B753" s="372" t="s">
        <v>533</v>
      </c>
      <c r="C753" s="371" t="s">
        <v>251</v>
      </c>
      <c r="D753" s="371" t="s">
        <v>534</v>
      </c>
      <c r="E753" s="566" t="s">
        <v>59</v>
      </c>
      <c r="F753" s="566"/>
      <c r="G753" s="373" t="s">
        <v>309</v>
      </c>
      <c r="H753" s="374">
        <v>2.6543999999999998E-4</v>
      </c>
      <c r="I753" s="375" t="s">
        <v>535</v>
      </c>
      <c r="J753" s="445" t="s">
        <v>507</v>
      </c>
    </row>
    <row r="754" spans="1:10" ht="14.4">
      <c r="A754" s="371" t="s">
        <v>58</v>
      </c>
      <c r="B754" s="372" t="s">
        <v>473</v>
      </c>
      <c r="C754" s="371" t="s">
        <v>251</v>
      </c>
      <c r="D754" s="371" t="s">
        <v>474</v>
      </c>
      <c r="E754" s="566" t="s">
        <v>422</v>
      </c>
      <c r="F754" s="566"/>
      <c r="G754" s="373" t="s">
        <v>309</v>
      </c>
      <c r="H754" s="374">
        <v>2.21049E-2</v>
      </c>
      <c r="I754" s="375" t="s">
        <v>475</v>
      </c>
      <c r="J754" s="445" t="s">
        <v>496</v>
      </c>
    </row>
    <row r="755" spans="1:10" ht="39.6">
      <c r="A755" s="371" t="s">
        <v>58</v>
      </c>
      <c r="B755" s="372" t="s">
        <v>459</v>
      </c>
      <c r="C755" s="371" t="s">
        <v>251</v>
      </c>
      <c r="D755" s="371" t="s">
        <v>460</v>
      </c>
      <c r="E755" s="566" t="s">
        <v>59</v>
      </c>
      <c r="F755" s="566"/>
      <c r="G755" s="373" t="s">
        <v>309</v>
      </c>
      <c r="H755" s="374">
        <v>2.9473199999999998E-3</v>
      </c>
      <c r="I755" s="375" t="s">
        <v>1290</v>
      </c>
      <c r="J755" s="445" t="s">
        <v>658</v>
      </c>
    </row>
    <row r="756" spans="1:10" ht="14.4">
      <c r="A756" s="371" t="s">
        <v>58</v>
      </c>
      <c r="B756" s="372" t="s">
        <v>548</v>
      </c>
      <c r="C756" s="371" t="s">
        <v>251</v>
      </c>
      <c r="D756" s="371" t="s">
        <v>549</v>
      </c>
      <c r="E756" s="566" t="s">
        <v>59</v>
      </c>
      <c r="F756" s="566"/>
      <c r="G756" s="373" t="s">
        <v>309</v>
      </c>
      <c r="H756" s="374">
        <v>5.3087999999999996E-4</v>
      </c>
      <c r="I756" s="375" t="s">
        <v>550</v>
      </c>
      <c r="J756" s="445" t="s">
        <v>456</v>
      </c>
    </row>
    <row r="757" spans="1:10" ht="14.4">
      <c r="A757" s="371" t="s">
        <v>58</v>
      </c>
      <c r="B757" s="372" t="s">
        <v>505</v>
      </c>
      <c r="C757" s="371" t="s">
        <v>251</v>
      </c>
      <c r="D757" s="371" t="s">
        <v>506</v>
      </c>
      <c r="E757" s="566" t="s">
        <v>59</v>
      </c>
      <c r="F757" s="566"/>
      <c r="G757" s="373" t="s">
        <v>309</v>
      </c>
      <c r="H757" s="374">
        <v>2.21049E-2</v>
      </c>
      <c r="I757" s="375" t="s">
        <v>1295</v>
      </c>
      <c r="J757" s="445" t="s">
        <v>472</v>
      </c>
    </row>
    <row r="758" spans="1:10" ht="14.4">
      <c r="A758" s="371" t="s">
        <v>58</v>
      </c>
      <c r="B758" s="372" t="s">
        <v>479</v>
      </c>
      <c r="C758" s="371" t="s">
        <v>251</v>
      </c>
      <c r="D758" s="371" t="s">
        <v>480</v>
      </c>
      <c r="E758" s="566" t="s">
        <v>59</v>
      </c>
      <c r="F758" s="566"/>
      <c r="G758" s="373" t="s">
        <v>309</v>
      </c>
      <c r="H758" s="374">
        <v>7.3683000000000004E-3</v>
      </c>
      <c r="I758" s="375" t="s">
        <v>1294</v>
      </c>
      <c r="J758" s="445" t="s">
        <v>1370</v>
      </c>
    </row>
    <row r="759" spans="1:10" ht="14.4">
      <c r="A759" s="371" t="s">
        <v>58</v>
      </c>
      <c r="B759" s="372" t="s">
        <v>482</v>
      </c>
      <c r="C759" s="371" t="s">
        <v>251</v>
      </c>
      <c r="D759" s="371" t="s">
        <v>483</v>
      </c>
      <c r="E759" s="566" t="s">
        <v>422</v>
      </c>
      <c r="F759" s="566"/>
      <c r="G759" s="373" t="s">
        <v>309</v>
      </c>
      <c r="H759" s="374">
        <v>0.50006196000000003</v>
      </c>
      <c r="I759" s="375" t="s">
        <v>484</v>
      </c>
      <c r="J759" s="445" t="s">
        <v>877</v>
      </c>
    </row>
    <row r="760" spans="1:10" ht="14.4">
      <c r="A760" s="371" t="s">
        <v>58</v>
      </c>
      <c r="B760" s="372" t="s">
        <v>497</v>
      </c>
      <c r="C760" s="371" t="s">
        <v>251</v>
      </c>
      <c r="D760" s="371" t="s">
        <v>498</v>
      </c>
      <c r="E760" s="566" t="s">
        <v>59</v>
      </c>
      <c r="F760" s="566"/>
      <c r="G760" s="373" t="s">
        <v>309</v>
      </c>
      <c r="H760" s="374">
        <v>8.8419599999999994E-3</v>
      </c>
      <c r="I760" s="375" t="s">
        <v>499</v>
      </c>
      <c r="J760" s="445" t="s">
        <v>790</v>
      </c>
    </row>
    <row r="761" spans="1:10" ht="14.4">
      <c r="A761" s="371" t="s">
        <v>58</v>
      </c>
      <c r="B761" s="372" t="s">
        <v>543</v>
      </c>
      <c r="C761" s="371" t="s">
        <v>251</v>
      </c>
      <c r="D761" s="371" t="s">
        <v>544</v>
      </c>
      <c r="E761" s="566" t="s">
        <v>59</v>
      </c>
      <c r="F761" s="566"/>
      <c r="G761" s="373" t="s">
        <v>309</v>
      </c>
      <c r="H761" s="374">
        <v>2.6543999999999998E-4</v>
      </c>
      <c r="I761" s="375" t="s">
        <v>545</v>
      </c>
      <c r="J761" s="445" t="s">
        <v>456</v>
      </c>
    </row>
    <row r="762" spans="1:10" ht="39.6">
      <c r="A762" s="371" t="s">
        <v>58</v>
      </c>
      <c r="B762" s="372" t="s">
        <v>503</v>
      </c>
      <c r="C762" s="371" t="s">
        <v>251</v>
      </c>
      <c r="D762" s="371" t="s">
        <v>504</v>
      </c>
      <c r="E762" s="566" t="s">
        <v>59</v>
      </c>
      <c r="F762" s="566"/>
      <c r="G762" s="373" t="s">
        <v>311</v>
      </c>
      <c r="H762" s="374">
        <v>1.129806E-2</v>
      </c>
      <c r="I762" s="375" t="s">
        <v>1296</v>
      </c>
      <c r="J762" s="445" t="s">
        <v>817</v>
      </c>
    </row>
    <row r="763" spans="1:10" ht="39.6">
      <c r="A763" s="371" t="s">
        <v>58</v>
      </c>
      <c r="B763" s="372" t="s">
        <v>451</v>
      </c>
      <c r="C763" s="371" t="s">
        <v>251</v>
      </c>
      <c r="D763" s="371" t="s">
        <v>452</v>
      </c>
      <c r="E763" s="566" t="s">
        <v>59</v>
      </c>
      <c r="F763" s="566"/>
      <c r="G763" s="373" t="s">
        <v>311</v>
      </c>
      <c r="H763" s="374">
        <v>3.90238E-3</v>
      </c>
      <c r="I763" s="375" t="s">
        <v>1292</v>
      </c>
      <c r="J763" s="445" t="s">
        <v>814</v>
      </c>
    </row>
    <row r="764" spans="1:10" ht="14.4">
      <c r="A764" s="371" t="s">
        <v>58</v>
      </c>
      <c r="B764" s="372" t="s">
        <v>551</v>
      </c>
      <c r="C764" s="371" t="s">
        <v>251</v>
      </c>
      <c r="D764" s="371" t="s">
        <v>552</v>
      </c>
      <c r="E764" s="566" t="s">
        <v>59</v>
      </c>
      <c r="F764" s="566"/>
      <c r="G764" s="373" t="s">
        <v>309</v>
      </c>
      <c r="H764" s="374">
        <v>1.3271999999999999E-4</v>
      </c>
      <c r="I764" s="375" t="s">
        <v>553</v>
      </c>
      <c r="J764" s="445" t="s">
        <v>456</v>
      </c>
    </row>
    <row r="765" spans="1:10" ht="39.6">
      <c r="A765" s="371" t="s">
        <v>58</v>
      </c>
      <c r="B765" s="372" t="s">
        <v>501</v>
      </c>
      <c r="C765" s="371" t="s">
        <v>251</v>
      </c>
      <c r="D765" s="371" t="s">
        <v>502</v>
      </c>
      <c r="E765" s="566" t="s">
        <v>59</v>
      </c>
      <c r="F765" s="566"/>
      <c r="G765" s="373" t="s">
        <v>309</v>
      </c>
      <c r="H765" s="374">
        <v>9.8244000000000001E-4</v>
      </c>
      <c r="I765" s="375" t="s">
        <v>1291</v>
      </c>
      <c r="J765" s="445" t="s">
        <v>507</v>
      </c>
    </row>
    <row r="766" spans="1:10" ht="14.4">
      <c r="A766" s="371" t="s">
        <v>58</v>
      </c>
      <c r="B766" s="372" t="s">
        <v>465</v>
      </c>
      <c r="C766" s="371" t="s">
        <v>251</v>
      </c>
      <c r="D766" s="371" t="s">
        <v>466</v>
      </c>
      <c r="E766" s="566" t="s">
        <v>59</v>
      </c>
      <c r="F766" s="566"/>
      <c r="G766" s="373" t="s">
        <v>467</v>
      </c>
      <c r="H766" s="374">
        <v>3.90238E-3</v>
      </c>
      <c r="I766" s="375" t="s">
        <v>897</v>
      </c>
      <c r="J766" s="445" t="s">
        <v>500</v>
      </c>
    </row>
    <row r="767" spans="1:10" ht="14.4">
      <c r="A767" s="371" t="s">
        <v>58</v>
      </c>
      <c r="B767" s="372" t="s">
        <v>463</v>
      </c>
      <c r="C767" s="371" t="s">
        <v>251</v>
      </c>
      <c r="D767" s="371" t="s">
        <v>464</v>
      </c>
      <c r="E767" s="566" t="s">
        <v>59</v>
      </c>
      <c r="F767" s="566"/>
      <c r="G767" s="373" t="s">
        <v>309</v>
      </c>
      <c r="H767" s="374">
        <v>2.21049E-2</v>
      </c>
      <c r="I767" s="375" t="s">
        <v>944</v>
      </c>
      <c r="J767" s="445" t="s">
        <v>981</v>
      </c>
    </row>
    <row r="768" spans="1:10" ht="14.4">
      <c r="A768" s="371" t="s">
        <v>58</v>
      </c>
      <c r="B768" s="372" t="s">
        <v>468</v>
      </c>
      <c r="C768" s="371" t="s">
        <v>251</v>
      </c>
      <c r="D768" s="371" t="s">
        <v>469</v>
      </c>
      <c r="E768" s="566" t="s">
        <v>422</v>
      </c>
      <c r="F768" s="566"/>
      <c r="G768" s="373" t="s">
        <v>470</v>
      </c>
      <c r="H768" s="374">
        <v>1.96488E-3</v>
      </c>
      <c r="I768" s="375" t="s">
        <v>471</v>
      </c>
      <c r="J768" s="445" t="s">
        <v>879</v>
      </c>
    </row>
    <row r="769" spans="1:10" ht="14.4">
      <c r="A769" s="371" t="s">
        <v>58</v>
      </c>
      <c r="B769" s="372" t="s">
        <v>530</v>
      </c>
      <c r="C769" s="371" t="s">
        <v>251</v>
      </c>
      <c r="D769" s="371" t="s">
        <v>531</v>
      </c>
      <c r="E769" s="566" t="s">
        <v>59</v>
      </c>
      <c r="F769" s="566"/>
      <c r="G769" s="373" t="s">
        <v>309</v>
      </c>
      <c r="H769" s="374">
        <v>1.3271999999999999E-4</v>
      </c>
      <c r="I769" s="375" t="s">
        <v>532</v>
      </c>
      <c r="J769" s="445" t="s">
        <v>456</v>
      </c>
    </row>
    <row r="770" spans="1:10" ht="14.4">
      <c r="A770" s="371" t="s">
        <v>58</v>
      </c>
      <c r="B770" s="372" t="s">
        <v>493</v>
      </c>
      <c r="C770" s="371" t="s">
        <v>251</v>
      </c>
      <c r="D770" s="371" t="s">
        <v>494</v>
      </c>
      <c r="E770" s="566" t="s">
        <v>59</v>
      </c>
      <c r="F770" s="566"/>
      <c r="G770" s="373" t="s">
        <v>309</v>
      </c>
      <c r="H770" s="374">
        <v>0.38797389999999998</v>
      </c>
      <c r="I770" s="375" t="s">
        <v>495</v>
      </c>
      <c r="J770" s="445" t="s">
        <v>676</v>
      </c>
    </row>
    <row r="771" spans="1:10" ht="39.6">
      <c r="A771" s="371" t="s">
        <v>58</v>
      </c>
      <c r="B771" s="372" t="s">
        <v>438</v>
      </c>
      <c r="C771" s="371" t="s">
        <v>251</v>
      </c>
      <c r="D771" s="371" t="s">
        <v>439</v>
      </c>
      <c r="E771" s="566" t="s">
        <v>440</v>
      </c>
      <c r="F771" s="566"/>
      <c r="G771" s="373" t="s">
        <v>382</v>
      </c>
      <c r="H771" s="374">
        <v>1.3271999999999999</v>
      </c>
      <c r="I771" s="375" t="s">
        <v>1280</v>
      </c>
      <c r="J771" s="445" t="s">
        <v>1371</v>
      </c>
    </row>
    <row r="772" spans="1:10" ht="39.6">
      <c r="A772" s="371" t="s">
        <v>58</v>
      </c>
      <c r="B772" s="372" t="s">
        <v>443</v>
      </c>
      <c r="C772" s="371" t="s">
        <v>251</v>
      </c>
      <c r="D772" s="371" t="s">
        <v>444</v>
      </c>
      <c r="E772" s="566" t="s">
        <v>440</v>
      </c>
      <c r="F772" s="566"/>
      <c r="G772" s="373" t="s">
        <v>382</v>
      </c>
      <c r="H772" s="374">
        <v>2.3246000000000002</v>
      </c>
      <c r="I772" s="375" t="s">
        <v>445</v>
      </c>
      <c r="J772" s="445" t="s">
        <v>982</v>
      </c>
    </row>
    <row r="773" spans="1:10" ht="39.6">
      <c r="A773" s="371" t="s">
        <v>58</v>
      </c>
      <c r="B773" s="372" t="s">
        <v>881</v>
      </c>
      <c r="C773" s="371" t="s">
        <v>251</v>
      </c>
      <c r="D773" s="371" t="s">
        <v>882</v>
      </c>
      <c r="E773" s="566" t="s">
        <v>59</v>
      </c>
      <c r="F773" s="566"/>
      <c r="G773" s="373" t="s">
        <v>386</v>
      </c>
      <c r="H773" s="374">
        <v>5.4236000000000004</v>
      </c>
      <c r="I773" s="375" t="s">
        <v>1372</v>
      </c>
      <c r="J773" s="445" t="s">
        <v>1373</v>
      </c>
    </row>
    <row r="774" spans="1:10" ht="39.6">
      <c r="A774" s="371" t="s">
        <v>58</v>
      </c>
      <c r="B774" s="372" t="s">
        <v>825</v>
      </c>
      <c r="C774" s="371" t="s">
        <v>251</v>
      </c>
      <c r="D774" s="371" t="s">
        <v>826</v>
      </c>
      <c r="E774" s="566" t="s">
        <v>59</v>
      </c>
      <c r="F774" s="566"/>
      <c r="G774" s="373" t="s">
        <v>20</v>
      </c>
      <c r="H774" s="374">
        <v>3.62368E-2</v>
      </c>
      <c r="I774" s="375" t="s">
        <v>827</v>
      </c>
      <c r="J774" s="445" t="s">
        <v>880</v>
      </c>
    </row>
    <row r="775" spans="1:10" ht="14.4">
      <c r="A775" s="371" t="s">
        <v>58</v>
      </c>
      <c r="B775" s="372" t="s">
        <v>516</v>
      </c>
      <c r="C775" s="371" t="s">
        <v>251</v>
      </c>
      <c r="D775" s="371" t="s">
        <v>517</v>
      </c>
      <c r="E775" s="566" t="s">
        <v>59</v>
      </c>
      <c r="F775" s="566"/>
      <c r="G775" s="373" t="s">
        <v>309</v>
      </c>
      <c r="H775" s="374">
        <v>4.6492000000000001E-4</v>
      </c>
      <c r="I775" s="375" t="s">
        <v>518</v>
      </c>
      <c r="J775" s="445" t="s">
        <v>507</v>
      </c>
    </row>
    <row r="776" spans="1:10" ht="14.4">
      <c r="A776" s="371" t="s">
        <v>58</v>
      </c>
      <c r="B776" s="372" t="s">
        <v>519</v>
      </c>
      <c r="C776" s="371" t="s">
        <v>251</v>
      </c>
      <c r="D776" s="371" t="s">
        <v>520</v>
      </c>
      <c r="E776" s="566" t="s">
        <v>59</v>
      </c>
      <c r="F776" s="566"/>
      <c r="G776" s="373" t="s">
        <v>309</v>
      </c>
      <c r="H776" s="374">
        <v>6.9738000000000005E-4</v>
      </c>
      <c r="I776" s="375" t="s">
        <v>521</v>
      </c>
      <c r="J776" s="445" t="s">
        <v>507</v>
      </c>
    </row>
    <row r="777" spans="1:10" ht="39.6">
      <c r="A777" s="371" t="s">
        <v>58</v>
      </c>
      <c r="B777" s="372" t="s">
        <v>511</v>
      </c>
      <c r="C777" s="371" t="s">
        <v>251</v>
      </c>
      <c r="D777" s="371" t="s">
        <v>512</v>
      </c>
      <c r="E777" s="566" t="s">
        <v>59</v>
      </c>
      <c r="F777" s="566"/>
      <c r="G777" s="373" t="s">
        <v>309</v>
      </c>
      <c r="H777" s="374">
        <v>4.6492000000000001E-4</v>
      </c>
      <c r="I777" s="375" t="s">
        <v>1293</v>
      </c>
      <c r="J777" s="445" t="s">
        <v>922</v>
      </c>
    </row>
    <row r="778" spans="1:10" ht="14.4">
      <c r="A778" s="371" t="s">
        <v>58</v>
      </c>
      <c r="B778" s="372" t="s">
        <v>513</v>
      </c>
      <c r="C778" s="371" t="s">
        <v>251</v>
      </c>
      <c r="D778" s="371" t="s">
        <v>514</v>
      </c>
      <c r="E778" s="566" t="s">
        <v>59</v>
      </c>
      <c r="F778" s="566"/>
      <c r="G778" s="373" t="s">
        <v>309</v>
      </c>
      <c r="H778" s="374">
        <v>2.3246000000000001E-4</v>
      </c>
      <c r="I778" s="375" t="s">
        <v>515</v>
      </c>
      <c r="J778" s="445" t="s">
        <v>456</v>
      </c>
    </row>
    <row r="779" spans="1:10" ht="39.6">
      <c r="A779" s="371" t="s">
        <v>58</v>
      </c>
      <c r="B779" s="372" t="s">
        <v>823</v>
      </c>
      <c r="C779" s="371" t="s">
        <v>251</v>
      </c>
      <c r="D779" s="371" t="s">
        <v>824</v>
      </c>
      <c r="E779" s="566" t="s">
        <v>59</v>
      </c>
      <c r="F779" s="566"/>
      <c r="G779" s="373" t="s">
        <v>386</v>
      </c>
      <c r="H779" s="374">
        <v>9.9456000000000007</v>
      </c>
      <c r="I779" s="375" t="s">
        <v>1345</v>
      </c>
      <c r="J779" s="445" t="s">
        <v>1374</v>
      </c>
    </row>
    <row r="780" spans="1:10" ht="14.4">
      <c r="A780" s="371" t="s">
        <v>58</v>
      </c>
      <c r="B780" s="372" t="s">
        <v>923</v>
      </c>
      <c r="C780" s="371" t="s">
        <v>251</v>
      </c>
      <c r="D780" s="371" t="s">
        <v>924</v>
      </c>
      <c r="E780" s="566" t="s">
        <v>59</v>
      </c>
      <c r="F780" s="566"/>
      <c r="G780" s="373" t="s">
        <v>309</v>
      </c>
      <c r="H780" s="374">
        <v>20</v>
      </c>
      <c r="I780" s="375" t="s">
        <v>1375</v>
      </c>
      <c r="J780" s="445" t="s">
        <v>1376</v>
      </c>
    </row>
    <row r="781" spans="1:10" ht="39.6">
      <c r="A781" s="371" t="s">
        <v>58</v>
      </c>
      <c r="B781" s="372" t="s">
        <v>815</v>
      </c>
      <c r="C781" s="371" t="s">
        <v>251</v>
      </c>
      <c r="D781" s="371" t="s">
        <v>816</v>
      </c>
      <c r="E781" s="566" t="s">
        <v>440</v>
      </c>
      <c r="F781" s="566"/>
      <c r="G781" s="373" t="s">
        <v>382</v>
      </c>
      <c r="H781" s="374">
        <v>0.85499999999999998</v>
      </c>
      <c r="I781" s="375" t="s">
        <v>1280</v>
      </c>
      <c r="J781" s="445" t="s">
        <v>1377</v>
      </c>
    </row>
    <row r="782" spans="1:10" ht="39.6">
      <c r="A782" s="371" t="s">
        <v>58</v>
      </c>
      <c r="B782" s="372" t="s">
        <v>885</v>
      </c>
      <c r="C782" s="371" t="s">
        <v>251</v>
      </c>
      <c r="D782" s="371" t="s">
        <v>886</v>
      </c>
      <c r="E782" s="566" t="s">
        <v>59</v>
      </c>
      <c r="F782" s="566"/>
      <c r="G782" s="373" t="s">
        <v>797</v>
      </c>
      <c r="H782" s="374">
        <v>0.16200000000000001</v>
      </c>
      <c r="I782" s="375" t="s">
        <v>887</v>
      </c>
      <c r="J782" s="445" t="s">
        <v>888</v>
      </c>
    </row>
    <row r="783" spans="1:10" ht="14.4">
      <c r="A783" s="371" t="s">
        <v>58</v>
      </c>
      <c r="B783" s="372" t="s">
        <v>803</v>
      </c>
      <c r="C783" s="371" t="s">
        <v>251</v>
      </c>
      <c r="D783" s="371" t="s">
        <v>804</v>
      </c>
      <c r="E783" s="566" t="s">
        <v>59</v>
      </c>
      <c r="F783" s="566"/>
      <c r="G783" s="373" t="s">
        <v>309</v>
      </c>
      <c r="H783" s="374">
        <v>3.8474999999999998E-3</v>
      </c>
      <c r="I783" s="375" t="s">
        <v>805</v>
      </c>
      <c r="J783" s="445" t="s">
        <v>453</v>
      </c>
    </row>
    <row r="784" spans="1:10" ht="14.4">
      <c r="A784" s="371" t="s">
        <v>58</v>
      </c>
      <c r="B784" s="372" t="s">
        <v>811</v>
      </c>
      <c r="C784" s="371" t="s">
        <v>251</v>
      </c>
      <c r="D784" s="371" t="s">
        <v>812</v>
      </c>
      <c r="E784" s="566" t="s">
        <v>59</v>
      </c>
      <c r="F784" s="566"/>
      <c r="G784" s="373" t="s">
        <v>309</v>
      </c>
      <c r="H784" s="374">
        <v>8.5500000000000005E-5</v>
      </c>
      <c r="I784" s="375" t="s">
        <v>813</v>
      </c>
      <c r="J784" s="445" t="s">
        <v>500</v>
      </c>
    </row>
    <row r="785" spans="1:10" ht="14.4">
      <c r="A785" s="371" t="s">
        <v>58</v>
      </c>
      <c r="B785" s="372" t="s">
        <v>806</v>
      </c>
      <c r="C785" s="371" t="s">
        <v>251</v>
      </c>
      <c r="D785" s="371" t="s">
        <v>807</v>
      </c>
      <c r="E785" s="566" t="s">
        <v>59</v>
      </c>
      <c r="F785" s="566"/>
      <c r="G785" s="373" t="s">
        <v>309</v>
      </c>
      <c r="H785" s="374">
        <v>3.4200000000000002E-4</v>
      </c>
      <c r="I785" s="375" t="s">
        <v>808</v>
      </c>
      <c r="J785" s="445" t="s">
        <v>456</v>
      </c>
    </row>
    <row r="786" spans="1:10" ht="14.4">
      <c r="A786" s="371" t="s">
        <v>58</v>
      </c>
      <c r="B786" s="372" t="s">
        <v>809</v>
      </c>
      <c r="C786" s="371" t="s">
        <v>251</v>
      </c>
      <c r="D786" s="371" t="s">
        <v>810</v>
      </c>
      <c r="E786" s="566" t="s">
        <v>59</v>
      </c>
      <c r="F786" s="566"/>
      <c r="G786" s="373" t="s">
        <v>309</v>
      </c>
      <c r="H786" s="374">
        <v>3.8474999999999998E-3</v>
      </c>
      <c r="I786" s="375" t="s">
        <v>1351</v>
      </c>
      <c r="J786" s="445" t="s">
        <v>472</v>
      </c>
    </row>
    <row r="787" spans="1:10" ht="14.4">
      <c r="A787" s="371" t="s">
        <v>58</v>
      </c>
      <c r="B787" s="372" t="s">
        <v>800</v>
      </c>
      <c r="C787" s="371" t="s">
        <v>251</v>
      </c>
      <c r="D787" s="371" t="s">
        <v>801</v>
      </c>
      <c r="E787" s="566" t="s">
        <v>59</v>
      </c>
      <c r="F787" s="566"/>
      <c r="G787" s="373" t="s">
        <v>309</v>
      </c>
      <c r="H787" s="374">
        <v>1.9664999999999999E-3</v>
      </c>
      <c r="I787" s="375" t="s">
        <v>802</v>
      </c>
      <c r="J787" s="445" t="s">
        <v>658</v>
      </c>
    </row>
    <row r="788" spans="1:10" ht="39.6">
      <c r="A788" s="371" t="s">
        <v>58</v>
      </c>
      <c r="B788" s="372" t="s">
        <v>793</v>
      </c>
      <c r="C788" s="371" t="s">
        <v>251</v>
      </c>
      <c r="D788" s="371" t="s">
        <v>794</v>
      </c>
      <c r="E788" s="566" t="s">
        <v>59</v>
      </c>
      <c r="F788" s="566"/>
      <c r="G788" s="373" t="s">
        <v>309</v>
      </c>
      <c r="H788" s="374">
        <v>0.9</v>
      </c>
      <c r="I788" s="375" t="s">
        <v>1354</v>
      </c>
      <c r="J788" s="445" t="s">
        <v>1378</v>
      </c>
    </row>
    <row r="789" spans="1:10" ht="14.4">
      <c r="A789" s="371" t="s">
        <v>58</v>
      </c>
      <c r="B789" s="372" t="s">
        <v>889</v>
      </c>
      <c r="C789" s="371" t="s">
        <v>251</v>
      </c>
      <c r="D789" s="371" t="s">
        <v>890</v>
      </c>
      <c r="E789" s="566" t="s">
        <v>59</v>
      </c>
      <c r="F789" s="566"/>
      <c r="G789" s="373" t="s">
        <v>797</v>
      </c>
      <c r="H789" s="374">
        <v>0.18</v>
      </c>
      <c r="I789" s="375" t="s">
        <v>1379</v>
      </c>
      <c r="J789" s="445" t="s">
        <v>1380</v>
      </c>
    </row>
    <row r="790" spans="1:10" ht="39.6">
      <c r="A790" s="371" t="s">
        <v>58</v>
      </c>
      <c r="B790" s="372" t="s">
        <v>883</v>
      </c>
      <c r="C790" s="371" t="s">
        <v>251</v>
      </c>
      <c r="D790" s="371" t="s">
        <v>884</v>
      </c>
      <c r="E790" s="566" t="s">
        <v>59</v>
      </c>
      <c r="F790" s="566"/>
      <c r="G790" s="373" t="s">
        <v>386</v>
      </c>
      <c r="H790" s="374">
        <v>1.395</v>
      </c>
      <c r="I790" s="375" t="s">
        <v>1381</v>
      </c>
      <c r="J790" s="445" t="s">
        <v>1382</v>
      </c>
    </row>
    <row r="791" spans="1:10" ht="39.6">
      <c r="A791" s="371" t="s">
        <v>58</v>
      </c>
      <c r="B791" s="372" t="s">
        <v>891</v>
      </c>
      <c r="C791" s="371" t="s">
        <v>251</v>
      </c>
      <c r="D791" s="371" t="s">
        <v>892</v>
      </c>
      <c r="E791" s="566" t="s">
        <v>59</v>
      </c>
      <c r="F791" s="566"/>
      <c r="G791" s="373" t="s">
        <v>20</v>
      </c>
      <c r="H791" s="374">
        <v>1.0800000000000001E-2</v>
      </c>
      <c r="I791" s="375" t="s">
        <v>893</v>
      </c>
      <c r="J791" s="445" t="s">
        <v>894</v>
      </c>
    </row>
    <row r="792" spans="1:10" ht="39.6">
      <c r="A792" s="371" t="s">
        <v>58</v>
      </c>
      <c r="B792" s="372" t="s">
        <v>895</v>
      </c>
      <c r="C792" s="371" t="s">
        <v>251</v>
      </c>
      <c r="D792" s="371" t="s">
        <v>896</v>
      </c>
      <c r="E792" s="566" t="s">
        <v>59</v>
      </c>
      <c r="F792" s="566"/>
      <c r="G792" s="373" t="s">
        <v>20</v>
      </c>
      <c r="H792" s="374">
        <v>0.06</v>
      </c>
      <c r="I792" s="375" t="s">
        <v>893</v>
      </c>
      <c r="J792" s="445" t="s">
        <v>897</v>
      </c>
    </row>
    <row r="793" spans="1:10" ht="14.4">
      <c r="A793" s="371" t="s">
        <v>58</v>
      </c>
      <c r="B793" s="372" t="s">
        <v>622</v>
      </c>
      <c r="C793" s="371" t="s">
        <v>251</v>
      </c>
      <c r="D793" s="371" t="s">
        <v>623</v>
      </c>
      <c r="E793" s="566" t="s">
        <v>59</v>
      </c>
      <c r="F793" s="566"/>
      <c r="G793" s="373" t="s">
        <v>309</v>
      </c>
      <c r="H793" s="374">
        <v>2.6319999999999999E-5</v>
      </c>
      <c r="I793" s="375" t="s">
        <v>1311</v>
      </c>
      <c r="J793" s="445" t="s">
        <v>456</v>
      </c>
    </row>
    <row r="794" spans="1:10" ht="14.4">
      <c r="A794" s="371" t="s">
        <v>58</v>
      </c>
      <c r="B794" s="372" t="s">
        <v>627</v>
      </c>
      <c r="C794" s="371" t="s">
        <v>251</v>
      </c>
      <c r="D794" s="371" t="s">
        <v>628</v>
      </c>
      <c r="E794" s="566" t="s">
        <v>59</v>
      </c>
      <c r="F794" s="566"/>
      <c r="G794" s="373" t="s">
        <v>309</v>
      </c>
      <c r="H794" s="374">
        <v>2.6319999999999999E-5</v>
      </c>
      <c r="I794" s="375" t="s">
        <v>629</v>
      </c>
      <c r="J794" s="445" t="s">
        <v>456</v>
      </c>
    </row>
    <row r="795" spans="1:10" ht="39.6">
      <c r="A795" s="371" t="s">
        <v>58</v>
      </c>
      <c r="B795" s="372" t="s">
        <v>902</v>
      </c>
      <c r="C795" s="371" t="s">
        <v>251</v>
      </c>
      <c r="D795" s="371" t="s">
        <v>903</v>
      </c>
      <c r="E795" s="566" t="s">
        <v>59</v>
      </c>
      <c r="F795" s="566"/>
      <c r="G795" s="373" t="s">
        <v>309</v>
      </c>
      <c r="H795" s="374">
        <v>0.64</v>
      </c>
      <c r="I795" s="375" t="s">
        <v>925</v>
      </c>
      <c r="J795" s="445" t="s">
        <v>481</v>
      </c>
    </row>
    <row r="796" spans="1:10" ht="39.6">
      <c r="A796" s="371" t="s">
        <v>58</v>
      </c>
      <c r="B796" s="372" t="s">
        <v>904</v>
      </c>
      <c r="C796" s="371" t="s">
        <v>251</v>
      </c>
      <c r="D796" s="371" t="s">
        <v>905</v>
      </c>
      <c r="E796" s="566" t="s">
        <v>59</v>
      </c>
      <c r="F796" s="566"/>
      <c r="G796" s="373" t="s">
        <v>309</v>
      </c>
      <c r="H796" s="374">
        <v>0.64</v>
      </c>
      <c r="I796" s="375" t="s">
        <v>678</v>
      </c>
      <c r="J796" s="445" t="s">
        <v>626</v>
      </c>
    </row>
    <row r="797" spans="1:10" ht="39.6">
      <c r="A797" s="371" t="s">
        <v>58</v>
      </c>
      <c r="B797" s="372" t="s">
        <v>617</v>
      </c>
      <c r="C797" s="371" t="s">
        <v>251</v>
      </c>
      <c r="D797" s="371" t="s">
        <v>618</v>
      </c>
      <c r="E797" s="566" t="s">
        <v>440</v>
      </c>
      <c r="F797" s="566"/>
      <c r="G797" s="373" t="s">
        <v>382</v>
      </c>
      <c r="H797" s="374">
        <v>0.13159999999999999</v>
      </c>
      <c r="I797" s="375" t="s">
        <v>1280</v>
      </c>
      <c r="J797" s="445" t="s">
        <v>1383</v>
      </c>
    </row>
    <row r="798" spans="1:10" ht="14.4">
      <c r="A798" s="371" t="s">
        <v>58</v>
      </c>
      <c r="B798" s="372" t="s">
        <v>900</v>
      </c>
      <c r="C798" s="371" t="s">
        <v>251</v>
      </c>
      <c r="D798" s="371" t="s">
        <v>901</v>
      </c>
      <c r="E798" s="566" t="s">
        <v>59</v>
      </c>
      <c r="F798" s="566"/>
      <c r="G798" s="373" t="s">
        <v>386</v>
      </c>
      <c r="H798" s="374">
        <v>1.6</v>
      </c>
      <c r="I798" s="375" t="s">
        <v>1384</v>
      </c>
      <c r="J798" s="445" t="s">
        <v>1385</v>
      </c>
    </row>
    <row r="799" spans="1:10" ht="39.6">
      <c r="A799" s="371" t="s">
        <v>58</v>
      </c>
      <c r="B799" s="372" t="s">
        <v>898</v>
      </c>
      <c r="C799" s="371" t="s">
        <v>251</v>
      </c>
      <c r="D799" s="371" t="s">
        <v>899</v>
      </c>
      <c r="E799" s="566" t="s">
        <v>59</v>
      </c>
      <c r="F799" s="566"/>
      <c r="G799" s="373" t="s">
        <v>386</v>
      </c>
      <c r="H799" s="374">
        <v>3.2000000000000001E-2</v>
      </c>
      <c r="I799" s="375" t="s">
        <v>1386</v>
      </c>
      <c r="J799" s="445" t="s">
        <v>1387</v>
      </c>
    </row>
    <row r="800" spans="1:10" ht="14.4">
      <c r="A800" s="371" t="s">
        <v>58</v>
      </c>
      <c r="B800" s="372" t="s">
        <v>522</v>
      </c>
      <c r="C800" s="371" t="s">
        <v>251</v>
      </c>
      <c r="D800" s="371" t="s">
        <v>523</v>
      </c>
      <c r="E800" s="566" t="s">
        <v>59</v>
      </c>
      <c r="F800" s="566"/>
      <c r="G800" s="373" t="s">
        <v>20</v>
      </c>
      <c r="H800" s="374">
        <v>0.02</v>
      </c>
      <c r="I800" s="375" t="s">
        <v>1301</v>
      </c>
      <c r="J800" s="445" t="s">
        <v>1388</v>
      </c>
    </row>
    <row r="801" spans="1:10" ht="39.6">
      <c r="A801" s="371" t="s">
        <v>58</v>
      </c>
      <c r="B801" s="372" t="s">
        <v>524</v>
      </c>
      <c r="C801" s="371" t="s">
        <v>251</v>
      </c>
      <c r="D801" s="371" t="s">
        <v>525</v>
      </c>
      <c r="E801" s="566" t="s">
        <v>59</v>
      </c>
      <c r="F801" s="566"/>
      <c r="G801" s="373" t="s">
        <v>20</v>
      </c>
      <c r="H801" s="374">
        <v>0.02</v>
      </c>
      <c r="I801" s="375" t="s">
        <v>1299</v>
      </c>
      <c r="J801" s="445" t="s">
        <v>1354</v>
      </c>
    </row>
    <row r="802" spans="1:10" ht="14.4">
      <c r="A802" s="371" t="s">
        <v>58</v>
      </c>
      <c r="B802" s="372" t="s">
        <v>454</v>
      </c>
      <c r="C802" s="371" t="s">
        <v>251</v>
      </c>
      <c r="D802" s="371" t="s">
        <v>455</v>
      </c>
      <c r="E802" s="566" t="s">
        <v>59</v>
      </c>
      <c r="F802" s="566"/>
      <c r="G802" s="373" t="s">
        <v>309</v>
      </c>
      <c r="H802" s="374">
        <v>5.4759999999999997E-5</v>
      </c>
      <c r="I802" s="375" t="s">
        <v>1303</v>
      </c>
      <c r="J802" s="445" t="s">
        <v>456</v>
      </c>
    </row>
    <row r="803" spans="1:10" ht="14.4">
      <c r="A803" s="371" t="s">
        <v>58</v>
      </c>
      <c r="B803" s="372" t="s">
        <v>461</v>
      </c>
      <c r="C803" s="371" t="s">
        <v>251</v>
      </c>
      <c r="D803" s="371" t="s">
        <v>462</v>
      </c>
      <c r="E803" s="566" t="s">
        <v>59</v>
      </c>
      <c r="F803" s="566"/>
      <c r="G803" s="373" t="s">
        <v>309</v>
      </c>
      <c r="H803" s="374">
        <v>5.4759999999999997E-5</v>
      </c>
      <c r="I803" s="375" t="s">
        <v>1304</v>
      </c>
      <c r="J803" s="445" t="s">
        <v>456</v>
      </c>
    </row>
    <row r="804" spans="1:10" ht="14.4">
      <c r="A804" s="371" t="s">
        <v>58</v>
      </c>
      <c r="B804" s="372" t="s">
        <v>476</v>
      </c>
      <c r="C804" s="371" t="s">
        <v>251</v>
      </c>
      <c r="D804" s="371" t="s">
        <v>477</v>
      </c>
      <c r="E804" s="566" t="s">
        <v>478</v>
      </c>
      <c r="F804" s="566"/>
      <c r="G804" s="373" t="s">
        <v>309</v>
      </c>
      <c r="H804" s="374">
        <v>2.7379999999999999E-5</v>
      </c>
      <c r="I804" s="375" t="s">
        <v>1305</v>
      </c>
      <c r="J804" s="445" t="s">
        <v>500</v>
      </c>
    </row>
    <row r="805" spans="1:10" ht="14.4">
      <c r="A805" s="371" t="s">
        <v>58</v>
      </c>
      <c r="B805" s="372" t="s">
        <v>508</v>
      </c>
      <c r="C805" s="371" t="s">
        <v>251</v>
      </c>
      <c r="D805" s="371" t="s">
        <v>509</v>
      </c>
      <c r="E805" s="566" t="s">
        <v>59</v>
      </c>
      <c r="F805" s="566"/>
      <c r="G805" s="373" t="s">
        <v>309</v>
      </c>
      <c r="H805" s="374">
        <v>5.4759999999999997E-5</v>
      </c>
      <c r="I805" s="375" t="s">
        <v>510</v>
      </c>
      <c r="J805" s="445" t="s">
        <v>456</v>
      </c>
    </row>
    <row r="806" spans="1:10" ht="14.4">
      <c r="A806" s="371" t="s">
        <v>58</v>
      </c>
      <c r="B806" s="372" t="s">
        <v>490</v>
      </c>
      <c r="C806" s="371" t="s">
        <v>251</v>
      </c>
      <c r="D806" s="371" t="s">
        <v>491</v>
      </c>
      <c r="E806" s="566" t="s">
        <v>478</v>
      </c>
      <c r="F806" s="566"/>
      <c r="G806" s="373" t="s">
        <v>309</v>
      </c>
      <c r="H806" s="374">
        <v>2.7379999999999999E-5</v>
      </c>
      <c r="I806" s="375" t="s">
        <v>492</v>
      </c>
      <c r="J806" s="445" t="s">
        <v>456</v>
      </c>
    </row>
    <row r="807" spans="1:10" ht="14.4">
      <c r="A807" s="371" t="s">
        <v>58</v>
      </c>
      <c r="B807" s="372" t="s">
        <v>457</v>
      </c>
      <c r="C807" s="371" t="s">
        <v>251</v>
      </c>
      <c r="D807" s="371" t="s">
        <v>458</v>
      </c>
      <c r="E807" s="566" t="s">
        <v>59</v>
      </c>
      <c r="F807" s="566"/>
      <c r="G807" s="373" t="s">
        <v>309</v>
      </c>
      <c r="H807" s="374">
        <v>2.7379999999999999E-5</v>
      </c>
      <c r="I807" s="375" t="s">
        <v>1306</v>
      </c>
      <c r="J807" s="445" t="s">
        <v>456</v>
      </c>
    </row>
    <row r="808" spans="1:10" ht="39.6">
      <c r="A808" s="371" t="s">
        <v>58</v>
      </c>
      <c r="B808" s="372" t="s">
        <v>441</v>
      </c>
      <c r="C808" s="371" t="s">
        <v>251</v>
      </c>
      <c r="D808" s="371" t="s">
        <v>442</v>
      </c>
      <c r="E808" s="566" t="s">
        <v>440</v>
      </c>
      <c r="F808" s="566"/>
      <c r="G808" s="373" t="s">
        <v>382</v>
      </c>
      <c r="H808" s="374">
        <v>0.27379999999999999</v>
      </c>
      <c r="I808" s="375" t="s">
        <v>1280</v>
      </c>
      <c r="J808" s="445" t="s">
        <v>1389</v>
      </c>
    </row>
    <row r="809" spans="1:10" ht="14.4">
      <c r="A809" s="371" t="s">
        <v>58</v>
      </c>
      <c r="B809" s="372" t="s">
        <v>908</v>
      </c>
      <c r="C809" s="371" t="s">
        <v>251</v>
      </c>
      <c r="D809" s="371" t="s">
        <v>909</v>
      </c>
      <c r="E809" s="566" t="s">
        <v>59</v>
      </c>
      <c r="F809" s="566"/>
      <c r="G809" s="373" t="s">
        <v>310</v>
      </c>
      <c r="H809" s="374">
        <v>0.61339999999999995</v>
      </c>
      <c r="I809" s="375" t="s">
        <v>979</v>
      </c>
      <c r="J809" s="445" t="s">
        <v>833</v>
      </c>
    </row>
    <row r="810" spans="1:10" ht="39.6">
      <c r="A810" s="371" t="s">
        <v>58</v>
      </c>
      <c r="B810" s="372" t="s">
        <v>912</v>
      </c>
      <c r="C810" s="371" t="s">
        <v>251</v>
      </c>
      <c r="D810" s="371" t="s">
        <v>913</v>
      </c>
      <c r="E810" s="566" t="s">
        <v>59</v>
      </c>
      <c r="F810" s="566"/>
      <c r="G810" s="373" t="s">
        <v>310</v>
      </c>
      <c r="H810" s="374">
        <v>6.1199999999999997E-2</v>
      </c>
      <c r="I810" s="375" t="s">
        <v>1390</v>
      </c>
      <c r="J810" s="445" t="s">
        <v>1391</v>
      </c>
    </row>
    <row r="811" spans="1:10" ht="39.6">
      <c r="A811" s="371" t="s">
        <v>58</v>
      </c>
      <c r="B811" s="372" t="s">
        <v>906</v>
      </c>
      <c r="C811" s="371" t="s">
        <v>251</v>
      </c>
      <c r="D811" s="371" t="s">
        <v>907</v>
      </c>
      <c r="E811" s="566" t="s">
        <v>59</v>
      </c>
      <c r="F811" s="566"/>
      <c r="G811" s="373" t="s">
        <v>310</v>
      </c>
      <c r="H811" s="374">
        <v>0.5444</v>
      </c>
      <c r="I811" s="375" t="s">
        <v>1392</v>
      </c>
      <c r="J811" s="445" t="s">
        <v>1393</v>
      </c>
    </row>
    <row r="812" spans="1:10" ht="39.6">
      <c r="A812" s="371" t="s">
        <v>58</v>
      </c>
      <c r="B812" s="372" t="s">
        <v>918</v>
      </c>
      <c r="C812" s="371" t="s">
        <v>251</v>
      </c>
      <c r="D812" s="371" t="s">
        <v>919</v>
      </c>
      <c r="E812" s="566" t="s">
        <v>59</v>
      </c>
      <c r="F812" s="566"/>
      <c r="G812" s="373" t="s">
        <v>797</v>
      </c>
      <c r="H812" s="374">
        <v>4.0000000000000001E-3</v>
      </c>
      <c r="I812" s="375" t="s">
        <v>985</v>
      </c>
      <c r="J812" s="445" t="s">
        <v>658</v>
      </c>
    </row>
    <row r="813" spans="1:10" ht="39.6">
      <c r="A813" s="371" t="s">
        <v>58</v>
      </c>
      <c r="B813" s="372" t="s">
        <v>914</v>
      </c>
      <c r="C813" s="371" t="s">
        <v>251</v>
      </c>
      <c r="D813" s="371" t="s">
        <v>915</v>
      </c>
      <c r="E813" s="566" t="s">
        <v>59</v>
      </c>
      <c r="F813" s="566"/>
      <c r="G813" s="373" t="s">
        <v>386</v>
      </c>
      <c r="H813" s="374">
        <v>0.02</v>
      </c>
      <c r="I813" s="375" t="s">
        <v>1394</v>
      </c>
      <c r="J813" s="445" t="s">
        <v>1395</v>
      </c>
    </row>
    <row r="814" spans="1:10" ht="39.6">
      <c r="A814" s="371" t="s">
        <v>58</v>
      </c>
      <c r="B814" s="372" t="s">
        <v>916</v>
      </c>
      <c r="C814" s="371" t="s">
        <v>251</v>
      </c>
      <c r="D814" s="371" t="s">
        <v>917</v>
      </c>
      <c r="E814" s="566" t="s">
        <v>59</v>
      </c>
      <c r="F814" s="566"/>
      <c r="G814" s="373" t="s">
        <v>386</v>
      </c>
      <c r="H814" s="374">
        <v>0.03</v>
      </c>
      <c r="I814" s="375" t="s">
        <v>1386</v>
      </c>
      <c r="J814" s="445" t="s">
        <v>1396</v>
      </c>
    </row>
    <row r="815" spans="1:10" ht="39.6">
      <c r="A815" s="371" t="s">
        <v>58</v>
      </c>
      <c r="B815" s="372" t="s">
        <v>920</v>
      </c>
      <c r="C815" s="371" t="s">
        <v>251</v>
      </c>
      <c r="D815" s="371" t="s">
        <v>921</v>
      </c>
      <c r="E815" s="566" t="s">
        <v>59</v>
      </c>
      <c r="F815" s="566"/>
      <c r="G815" s="373" t="s">
        <v>386</v>
      </c>
      <c r="H815" s="374">
        <v>5.0000000000000001E-3</v>
      </c>
      <c r="I815" s="375" t="s">
        <v>1397</v>
      </c>
      <c r="J815" s="445" t="s">
        <v>922</v>
      </c>
    </row>
    <row r="816" spans="1:10" ht="14.4">
      <c r="A816" s="371" t="s">
        <v>58</v>
      </c>
      <c r="B816" s="372" t="s">
        <v>910</v>
      </c>
      <c r="C816" s="371" t="s">
        <v>251</v>
      </c>
      <c r="D816" s="371" t="s">
        <v>911</v>
      </c>
      <c r="E816" s="566" t="s">
        <v>59</v>
      </c>
      <c r="F816" s="566"/>
      <c r="G816" s="373" t="s">
        <v>6</v>
      </c>
      <c r="H816" s="374">
        <v>0.1168</v>
      </c>
      <c r="I816" s="375" t="s">
        <v>983</v>
      </c>
      <c r="J816" s="445" t="s">
        <v>984</v>
      </c>
    </row>
    <row r="817" spans="1:10" ht="14.4" customHeight="1">
      <c r="A817" s="376"/>
      <c r="B817" s="376"/>
      <c r="C817" s="376"/>
      <c r="D817" s="376"/>
      <c r="E817" s="376" t="s">
        <v>60</v>
      </c>
      <c r="F817" s="377">
        <v>86.75</v>
      </c>
      <c r="G817" s="376" t="s">
        <v>61</v>
      </c>
      <c r="H817" s="377">
        <v>0</v>
      </c>
      <c r="I817" s="376" t="s">
        <v>62</v>
      </c>
      <c r="J817" s="377">
        <v>86.75</v>
      </c>
    </row>
    <row r="818" spans="1:10" ht="14.4" customHeight="1">
      <c r="A818" s="376"/>
      <c r="B818" s="376"/>
      <c r="C818" s="376"/>
      <c r="D818" s="376"/>
      <c r="E818" s="376" t="s">
        <v>63</v>
      </c>
      <c r="F818" s="377">
        <v>48.58</v>
      </c>
      <c r="G818" s="376"/>
      <c r="H818" s="562" t="s">
        <v>64</v>
      </c>
      <c r="I818" s="562"/>
      <c r="J818" s="377">
        <v>256.39999999999998</v>
      </c>
    </row>
    <row r="819" spans="1:10" ht="14.4">
      <c r="A819" s="344"/>
      <c r="B819" s="344"/>
      <c r="C819" s="344"/>
      <c r="D819" s="344"/>
      <c r="E819" s="344"/>
      <c r="F819" s="344"/>
      <c r="G819" s="344"/>
      <c r="H819" s="344"/>
      <c r="I819" s="344"/>
      <c r="J819" s="344"/>
    </row>
    <row r="820" spans="1:10" ht="14.4">
      <c r="A820" s="362" t="s">
        <v>1155</v>
      </c>
      <c r="B820" s="363" t="s">
        <v>27</v>
      </c>
      <c r="C820" s="362" t="s">
        <v>40</v>
      </c>
      <c r="D820" s="362" t="s">
        <v>41</v>
      </c>
      <c r="E820" s="568" t="s">
        <v>55</v>
      </c>
      <c r="F820" s="568"/>
      <c r="G820" s="364" t="s">
        <v>28</v>
      </c>
      <c r="H820" s="363" t="s">
        <v>42</v>
      </c>
      <c r="I820" s="363" t="s">
        <v>43</v>
      </c>
      <c r="J820" s="363" t="s">
        <v>45</v>
      </c>
    </row>
    <row r="821" spans="1:10" ht="14.4" customHeight="1">
      <c r="A821" s="344" t="s">
        <v>56</v>
      </c>
      <c r="B821" s="346" t="s">
        <v>75</v>
      </c>
      <c r="C821" s="344" t="s">
        <v>49</v>
      </c>
      <c r="D821" s="344" t="s">
        <v>76</v>
      </c>
      <c r="E821" s="563" t="s">
        <v>986</v>
      </c>
      <c r="F821" s="563"/>
      <c r="G821" s="345" t="s">
        <v>6</v>
      </c>
      <c r="H821" s="365">
        <v>1</v>
      </c>
      <c r="I821" s="347">
        <v>3.87</v>
      </c>
      <c r="J821" s="347">
        <v>3.87</v>
      </c>
    </row>
    <row r="822" spans="1:10" ht="26.4" customHeight="1">
      <c r="A822" s="366" t="s">
        <v>57</v>
      </c>
      <c r="B822" s="367" t="s">
        <v>65</v>
      </c>
      <c r="C822" s="366" t="s">
        <v>49</v>
      </c>
      <c r="D822" s="366" t="s">
        <v>31</v>
      </c>
      <c r="E822" s="567" t="s">
        <v>938</v>
      </c>
      <c r="F822" s="567"/>
      <c r="G822" s="368" t="s">
        <v>30</v>
      </c>
      <c r="H822" s="369">
        <v>0.16500000000000001</v>
      </c>
      <c r="I822" s="370">
        <v>23.48</v>
      </c>
      <c r="J822" s="370">
        <v>3.87</v>
      </c>
    </row>
    <row r="823" spans="1:10" ht="14.4" customHeight="1">
      <c r="A823" s="376"/>
      <c r="B823" s="376"/>
      <c r="C823" s="376"/>
      <c r="D823" s="376"/>
      <c r="E823" s="376" t="s">
        <v>60</v>
      </c>
      <c r="F823" s="377">
        <v>2.2599999999999998</v>
      </c>
      <c r="G823" s="376" t="s">
        <v>61</v>
      </c>
      <c r="H823" s="377">
        <v>0</v>
      </c>
      <c r="I823" s="376" t="s">
        <v>62</v>
      </c>
      <c r="J823" s="377">
        <v>2.2599999999999998</v>
      </c>
    </row>
    <row r="824" spans="1:10" ht="14.4" customHeight="1">
      <c r="A824" s="376"/>
      <c r="B824" s="376"/>
      <c r="C824" s="376"/>
      <c r="D824" s="376"/>
      <c r="E824" s="376" t="s">
        <v>63</v>
      </c>
      <c r="F824" s="377">
        <v>0.9</v>
      </c>
      <c r="G824" s="376"/>
      <c r="H824" s="562" t="s">
        <v>64</v>
      </c>
      <c r="I824" s="562"/>
      <c r="J824" s="377">
        <v>4.7699999999999996</v>
      </c>
    </row>
    <row r="825" spans="1:10" ht="14.4">
      <c r="A825" s="344"/>
      <c r="B825" s="344"/>
      <c r="C825" s="344"/>
      <c r="D825" s="344"/>
      <c r="E825" s="344"/>
      <c r="F825" s="344"/>
      <c r="G825" s="344"/>
      <c r="H825" s="344"/>
      <c r="I825" s="344"/>
      <c r="J825" s="344"/>
    </row>
    <row r="826" spans="1:10" ht="14.4">
      <c r="A826" s="362" t="s">
        <v>1156</v>
      </c>
      <c r="B826" s="363" t="s">
        <v>27</v>
      </c>
      <c r="C826" s="362" t="s">
        <v>40</v>
      </c>
      <c r="D826" s="362" t="s">
        <v>41</v>
      </c>
      <c r="E826" s="568" t="s">
        <v>55</v>
      </c>
      <c r="F826" s="568"/>
      <c r="G826" s="364" t="s">
        <v>28</v>
      </c>
      <c r="H826" s="363" t="s">
        <v>42</v>
      </c>
      <c r="I826" s="363" t="s">
        <v>43</v>
      </c>
      <c r="J826" s="363" t="s">
        <v>45</v>
      </c>
    </row>
    <row r="827" spans="1:10" ht="26.4">
      <c r="A827" s="344" t="s">
        <v>56</v>
      </c>
      <c r="B827" s="346" t="s">
        <v>1058</v>
      </c>
      <c r="C827" s="344" t="s">
        <v>49</v>
      </c>
      <c r="D827" s="344" t="s">
        <v>1059</v>
      </c>
      <c r="E827" s="563" t="s">
        <v>1398</v>
      </c>
      <c r="F827" s="563"/>
      <c r="G827" s="345" t="s">
        <v>6</v>
      </c>
      <c r="H827" s="365">
        <v>1</v>
      </c>
      <c r="I827" s="347">
        <v>468.64</v>
      </c>
      <c r="J827" s="347">
        <v>468.64</v>
      </c>
    </row>
    <row r="828" spans="1:10" ht="26.4" customHeight="1">
      <c r="A828" s="366" t="s">
        <v>57</v>
      </c>
      <c r="B828" s="367" t="s">
        <v>1205</v>
      </c>
      <c r="C828" s="366" t="s">
        <v>49</v>
      </c>
      <c r="D828" s="366" t="s">
        <v>1206</v>
      </c>
      <c r="E828" s="567" t="s">
        <v>938</v>
      </c>
      <c r="F828" s="567"/>
      <c r="G828" s="368" t="s">
        <v>30</v>
      </c>
      <c r="H828" s="369">
        <v>0.37290000000000001</v>
      </c>
      <c r="I828" s="370">
        <v>28.12</v>
      </c>
      <c r="J828" s="370">
        <v>10.48</v>
      </c>
    </row>
    <row r="829" spans="1:10" ht="26.4" customHeight="1">
      <c r="A829" s="366" t="s">
        <v>57</v>
      </c>
      <c r="B829" s="367" t="s">
        <v>1207</v>
      </c>
      <c r="C829" s="366" t="s">
        <v>49</v>
      </c>
      <c r="D829" s="366" t="s">
        <v>1208</v>
      </c>
      <c r="E829" s="567" t="s">
        <v>1399</v>
      </c>
      <c r="F829" s="567"/>
      <c r="G829" s="368" t="s">
        <v>6</v>
      </c>
      <c r="H829" s="369">
        <v>0.5</v>
      </c>
      <c r="I829" s="370">
        <v>25.94</v>
      </c>
      <c r="J829" s="370">
        <v>12.97</v>
      </c>
    </row>
    <row r="830" spans="1:10" ht="26.4">
      <c r="A830" s="366" t="s">
        <v>57</v>
      </c>
      <c r="B830" s="367" t="s">
        <v>65</v>
      </c>
      <c r="C830" s="366" t="s">
        <v>49</v>
      </c>
      <c r="D830" s="366" t="s">
        <v>31</v>
      </c>
      <c r="E830" s="567" t="s">
        <v>938</v>
      </c>
      <c r="F830" s="567"/>
      <c r="G830" s="368" t="s">
        <v>30</v>
      </c>
      <c r="H830" s="369">
        <v>1.1186</v>
      </c>
      <c r="I830" s="370">
        <v>23.48</v>
      </c>
      <c r="J830" s="370">
        <v>26.26</v>
      </c>
    </row>
    <row r="831" spans="1:10" ht="26.4">
      <c r="A831" s="371" t="s">
        <v>58</v>
      </c>
      <c r="B831" s="372" t="s">
        <v>1211</v>
      </c>
      <c r="C831" s="371" t="s">
        <v>49</v>
      </c>
      <c r="D831" s="371" t="s">
        <v>1212</v>
      </c>
      <c r="E831" s="566" t="s">
        <v>59</v>
      </c>
      <c r="F831" s="566"/>
      <c r="G831" s="373" t="s">
        <v>6</v>
      </c>
      <c r="H831" s="374">
        <v>1</v>
      </c>
      <c r="I831" s="375">
        <v>400</v>
      </c>
      <c r="J831" s="375">
        <v>400</v>
      </c>
    </row>
    <row r="832" spans="1:10" ht="26.4">
      <c r="A832" s="371" t="s">
        <v>58</v>
      </c>
      <c r="B832" s="372" t="s">
        <v>1213</v>
      </c>
      <c r="C832" s="371" t="s">
        <v>49</v>
      </c>
      <c r="D832" s="371" t="s">
        <v>1214</v>
      </c>
      <c r="E832" s="566" t="s">
        <v>59</v>
      </c>
      <c r="F832" s="566"/>
      <c r="G832" s="373" t="s">
        <v>39</v>
      </c>
      <c r="H832" s="374">
        <v>3.2082999999999999</v>
      </c>
      <c r="I832" s="375">
        <v>5.72</v>
      </c>
      <c r="J832" s="375">
        <v>18.350000000000001</v>
      </c>
    </row>
    <row r="833" spans="1:10" ht="14.4">
      <c r="A833" s="371" t="s">
        <v>58</v>
      </c>
      <c r="B833" s="372" t="s">
        <v>1215</v>
      </c>
      <c r="C833" s="371" t="s">
        <v>49</v>
      </c>
      <c r="D833" s="371" t="s">
        <v>1216</v>
      </c>
      <c r="E833" s="566" t="s">
        <v>59</v>
      </c>
      <c r="F833" s="566"/>
      <c r="G833" s="373" t="s">
        <v>29</v>
      </c>
      <c r="H833" s="374">
        <v>1.32E-2</v>
      </c>
      <c r="I833" s="375">
        <v>17.34</v>
      </c>
      <c r="J833" s="375">
        <v>0.22</v>
      </c>
    </row>
    <row r="834" spans="1:10" ht="14.4">
      <c r="A834" s="371" t="s">
        <v>58</v>
      </c>
      <c r="B834" s="372" t="s">
        <v>1209</v>
      </c>
      <c r="C834" s="371" t="s">
        <v>49</v>
      </c>
      <c r="D834" s="371" t="s">
        <v>1210</v>
      </c>
      <c r="E834" s="566" t="s">
        <v>59</v>
      </c>
      <c r="F834" s="566"/>
      <c r="G834" s="373" t="s">
        <v>29</v>
      </c>
      <c r="H834" s="374">
        <v>1.1299999999999999E-2</v>
      </c>
      <c r="I834" s="375">
        <v>32.369999999999997</v>
      </c>
      <c r="J834" s="375">
        <v>0.36</v>
      </c>
    </row>
    <row r="835" spans="1:10" ht="14.4" customHeight="1">
      <c r="A835" s="376"/>
      <c r="B835" s="376"/>
      <c r="C835" s="376"/>
      <c r="D835" s="376"/>
      <c r="E835" s="376" t="s">
        <v>60</v>
      </c>
      <c r="F835" s="377">
        <v>26.44</v>
      </c>
      <c r="G835" s="376" t="s">
        <v>61</v>
      </c>
      <c r="H835" s="377">
        <v>0</v>
      </c>
      <c r="I835" s="376" t="s">
        <v>62</v>
      </c>
      <c r="J835" s="377">
        <v>26.44</v>
      </c>
    </row>
    <row r="836" spans="1:10" ht="14.4" customHeight="1">
      <c r="A836" s="376"/>
      <c r="B836" s="376"/>
      <c r="C836" s="376"/>
      <c r="D836" s="376"/>
      <c r="E836" s="376" t="s">
        <v>63</v>
      </c>
      <c r="F836" s="377">
        <v>109.56</v>
      </c>
      <c r="G836" s="376"/>
      <c r="H836" s="562" t="s">
        <v>64</v>
      </c>
      <c r="I836" s="562"/>
      <c r="J836" s="377">
        <v>578.20000000000005</v>
      </c>
    </row>
    <row r="837" spans="1:10" ht="14.4">
      <c r="A837" s="344"/>
      <c r="B837" s="344"/>
      <c r="C837" s="344"/>
      <c r="D837" s="344"/>
      <c r="E837" s="344"/>
      <c r="F837" s="344"/>
      <c r="G837" s="344"/>
      <c r="H837" s="344"/>
      <c r="I837" s="344"/>
      <c r="J837" s="344"/>
    </row>
    <row r="838" spans="1:10" ht="14.4">
      <c r="A838" s="362" t="s">
        <v>1158</v>
      </c>
      <c r="B838" s="363" t="s">
        <v>27</v>
      </c>
      <c r="C838" s="362" t="s">
        <v>40</v>
      </c>
      <c r="D838" s="362" t="s">
        <v>41</v>
      </c>
      <c r="E838" s="568" t="s">
        <v>55</v>
      </c>
      <c r="F838" s="568"/>
      <c r="G838" s="364" t="s">
        <v>28</v>
      </c>
      <c r="H838" s="363" t="s">
        <v>42</v>
      </c>
      <c r="I838" s="363" t="s">
        <v>43</v>
      </c>
      <c r="J838" s="363" t="s">
        <v>45</v>
      </c>
    </row>
    <row r="839" spans="1:10" ht="14.4" customHeight="1">
      <c r="A839" s="344" t="s">
        <v>56</v>
      </c>
      <c r="B839" s="346" t="s">
        <v>1060</v>
      </c>
      <c r="C839" s="344" t="s">
        <v>49</v>
      </c>
      <c r="D839" s="344" t="s">
        <v>1061</v>
      </c>
      <c r="E839" s="563" t="s">
        <v>1217</v>
      </c>
      <c r="F839" s="563"/>
      <c r="G839" s="345" t="s">
        <v>39</v>
      </c>
      <c r="H839" s="365">
        <v>1</v>
      </c>
      <c r="I839" s="347">
        <v>0.43</v>
      </c>
      <c r="J839" s="347">
        <v>0.43</v>
      </c>
    </row>
    <row r="840" spans="1:10" ht="26.4" customHeight="1">
      <c r="A840" s="366" t="s">
        <v>57</v>
      </c>
      <c r="B840" s="367" t="s">
        <v>1218</v>
      </c>
      <c r="C840" s="366" t="s">
        <v>49</v>
      </c>
      <c r="D840" s="366" t="s">
        <v>1219</v>
      </c>
      <c r="E840" s="567" t="s">
        <v>1217</v>
      </c>
      <c r="F840" s="567"/>
      <c r="G840" s="368" t="s">
        <v>33</v>
      </c>
      <c r="H840" s="369">
        <v>0.05</v>
      </c>
      <c r="I840" s="370">
        <v>8.7200000000000006</v>
      </c>
      <c r="J840" s="370">
        <v>0.43</v>
      </c>
    </row>
    <row r="841" spans="1:10" ht="14.4" customHeight="1">
      <c r="A841" s="376"/>
      <c r="B841" s="376"/>
      <c r="C841" s="376"/>
      <c r="D841" s="376"/>
      <c r="E841" s="376" t="s">
        <v>60</v>
      </c>
      <c r="F841" s="377">
        <v>0.34</v>
      </c>
      <c r="G841" s="376" t="s">
        <v>61</v>
      </c>
      <c r="H841" s="377">
        <v>0</v>
      </c>
      <c r="I841" s="376" t="s">
        <v>62</v>
      </c>
      <c r="J841" s="377">
        <v>0.34</v>
      </c>
    </row>
    <row r="842" spans="1:10" ht="14.4" customHeight="1">
      <c r="A842" s="376"/>
      <c r="B842" s="376"/>
      <c r="C842" s="376"/>
      <c r="D842" s="376"/>
      <c r="E842" s="376" t="s">
        <v>63</v>
      </c>
      <c r="F842" s="377">
        <v>0.1</v>
      </c>
      <c r="G842" s="376"/>
      <c r="H842" s="562" t="s">
        <v>64</v>
      </c>
      <c r="I842" s="562"/>
      <c r="J842" s="377">
        <v>0.53</v>
      </c>
    </row>
    <row r="843" spans="1:10" ht="14.4">
      <c r="A843" s="344"/>
      <c r="B843" s="344"/>
      <c r="C843" s="344"/>
      <c r="D843" s="344"/>
      <c r="E843" s="344"/>
      <c r="F843" s="344"/>
      <c r="G843" s="344"/>
      <c r="H843" s="344"/>
      <c r="I843" s="344"/>
      <c r="J843" s="344"/>
    </row>
    <row r="844" spans="1:10" ht="14.4">
      <c r="A844" s="362" t="s">
        <v>1159</v>
      </c>
      <c r="B844" s="363" t="s">
        <v>27</v>
      </c>
      <c r="C844" s="362" t="s">
        <v>40</v>
      </c>
      <c r="D844" s="362" t="s">
        <v>41</v>
      </c>
      <c r="E844" s="568" t="s">
        <v>55</v>
      </c>
      <c r="F844" s="568"/>
      <c r="G844" s="364" t="s">
        <v>28</v>
      </c>
      <c r="H844" s="363" t="s">
        <v>42</v>
      </c>
      <c r="I844" s="363" t="s">
        <v>43</v>
      </c>
      <c r="J844" s="363" t="s">
        <v>45</v>
      </c>
    </row>
    <row r="845" spans="1:10" ht="52.8" customHeight="1">
      <c r="A845" s="344" t="s">
        <v>56</v>
      </c>
      <c r="B845" s="346" t="s">
        <v>73</v>
      </c>
      <c r="C845" s="344" t="s">
        <v>49</v>
      </c>
      <c r="D845" s="344" t="s">
        <v>192</v>
      </c>
      <c r="E845" s="563" t="s">
        <v>946</v>
      </c>
      <c r="F845" s="563"/>
      <c r="G845" s="345" t="s">
        <v>20</v>
      </c>
      <c r="H845" s="365">
        <v>1</v>
      </c>
      <c r="I845" s="347">
        <v>8.3800000000000008</v>
      </c>
      <c r="J845" s="347">
        <v>8.3800000000000008</v>
      </c>
    </row>
    <row r="846" spans="1:10" ht="52.8">
      <c r="A846" s="366" t="s">
        <v>57</v>
      </c>
      <c r="B846" s="367" t="s">
        <v>1220</v>
      </c>
      <c r="C846" s="366" t="s">
        <v>49</v>
      </c>
      <c r="D846" s="366" t="s">
        <v>1221</v>
      </c>
      <c r="E846" s="567" t="s">
        <v>739</v>
      </c>
      <c r="F846" s="567"/>
      <c r="G846" s="368" t="s">
        <v>68</v>
      </c>
      <c r="H846" s="369">
        <v>3.0692000000000001E-2</v>
      </c>
      <c r="I846" s="370">
        <v>151.57</v>
      </c>
      <c r="J846" s="370">
        <v>4.6500000000000004</v>
      </c>
    </row>
    <row r="847" spans="1:10" ht="26.4" customHeight="1">
      <c r="A847" s="366" t="s">
        <v>57</v>
      </c>
      <c r="B847" s="367" t="s">
        <v>65</v>
      </c>
      <c r="C847" s="366" t="s">
        <v>49</v>
      </c>
      <c r="D847" s="366" t="s">
        <v>31</v>
      </c>
      <c r="E847" s="567" t="s">
        <v>938</v>
      </c>
      <c r="F847" s="567"/>
      <c r="G847" s="368" t="s">
        <v>30</v>
      </c>
      <c r="H847" s="369">
        <v>6.5312200000000001E-2</v>
      </c>
      <c r="I847" s="370">
        <v>23.48</v>
      </c>
      <c r="J847" s="370">
        <v>1.53</v>
      </c>
    </row>
    <row r="848" spans="1:10" ht="52.8">
      <c r="A848" s="366" t="s">
        <v>57</v>
      </c>
      <c r="B848" s="367" t="s">
        <v>1222</v>
      </c>
      <c r="C848" s="366" t="s">
        <v>49</v>
      </c>
      <c r="D848" s="366" t="s">
        <v>1223</v>
      </c>
      <c r="E848" s="567" t="s">
        <v>739</v>
      </c>
      <c r="F848" s="567"/>
      <c r="G848" s="368" t="s">
        <v>69</v>
      </c>
      <c r="H848" s="369">
        <v>3.4620199999999997E-2</v>
      </c>
      <c r="I848" s="370">
        <v>63.55</v>
      </c>
      <c r="J848" s="370">
        <v>2.2000000000000002</v>
      </c>
    </row>
    <row r="849" spans="1:10" ht="14.4" customHeight="1">
      <c r="A849" s="376"/>
      <c r="B849" s="376"/>
      <c r="C849" s="376"/>
      <c r="D849" s="376"/>
      <c r="E849" s="376" t="s">
        <v>60</v>
      </c>
      <c r="F849" s="377">
        <v>2.21</v>
      </c>
      <c r="G849" s="376" t="s">
        <v>61</v>
      </c>
      <c r="H849" s="377">
        <v>0</v>
      </c>
      <c r="I849" s="376" t="s">
        <v>62</v>
      </c>
      <c r="J849" s="377">
        <v>2.21</v>
      </c>
    </row>
    <row r="850" spans="1:10" ht="14.4" customHeight="1">
      <c r="A850" s="376"/>
      <c r="B850" s="376"/>
      <c r="C850" s="376"/>
      <c r="D850" s="376"/>
      <c r="E850" s="376" t="s">
        <v>63</v>
      </c>
      <c r="F850" s="377">
        <v>1.95</v>
      </c>
      <c r="G850" s="376"/>
      <c r="H850" s="562" t="s">
        <v>64</v>
      </c>
      <c r="I850" s="562"/>
      <c r="J850" s="377">
        <v>10.33</v>
      </c>
    </row>
    <row r="851" spans="1:10" ht="14.4">
      <c r="A851" s="344"/>
      <c r="B851" s="344"/>
      <c r="C851" s="344"/>
      <c r="D851" s="344"/>
      <c r="E851" s="344"/>
      <c r="F851" s="344"/>
      <c r="G851" s="344"/>
      <c r="H851" s="344"/>
      <c r="I851" s="344"/>
      <c r="J851" s="344"/>
    </row>
    <row r="852" spans="1:10" ht="14.4">
      <c r="A852" s="362" t="s">
        <v>1160</v>
      </c>
      <c r="B852" s="363" t="s">
        <v>27</v>
      </c>
      <c r="C852" s="362" t="s">
        <v>40</v>
      </c>
      <c r="D852" s="362" t="s">
        <v>41</v>
      </c>
      <c r="E852" s="568" t="s">
        <v>55</v>
      </c>
      <c r="F852" s="568"/>
      <c r="G852" s="364" t="s">
        <v>28</v>
      </c>
      <c r="H852" s="363" t="s">
        <v>42</v>
      </c>
      <c r="I852" s="363" t="s">
        <v>43</v>
      </c>
      <c r="J852" s="363" t="s">
        <v>45</v>
      </c>
    </row>
    <row r="853" spans="1:10" ht="66">
      <c r="A853" s="344" t="s">
        <v>56</v>
      </c>
      <c r="B853" s="346" t="s">
        <v>1063</v>
      </c>
      <c r="C853" s="344" t="s">
        <v>49</v>
      </c>
      <c r="D853" s="344" t="s">
        <v>1161</v>
      </c>
      <c r="E853" s="563" t="s">
        <v>1400</v>
      </c>
      <c r="F853" s="563"/>
      <c r="G853" s="345" t="s">
        <v>20</v>
      </c>
      <c r="H853" s="365">
        <v>1</v>
      </c>
      <c r="I853" s="347">
        <v>18.23</v>
      </c>
      <c r="J853" s="347">
        <v>18.23</v>
      </c>
    </row>
    <row r="854" spans="1:10" ht="52.8">
      <c r="A854" s="366" t="s">
        <v>57</v>
      </c>
      <c r="B854" s="367" t="s">
        <v>1220</v>
      </c>
      <c r="C854" s="366" t="s">
        <v>49</v>
      </c>
      <c r="D854" s="366" t="s">
        <v>1221</v>
      </c>
      <c r="E854" s="567" t="s">
        <v>739</v>
      </c>
      <c r="F854" s="567"/>
      <c r="G854" s="368" t="s">
        <v>68</v>
      </c>
      <c r="H854" s="369">
        <v>3.8199999999999998E-2</v>
      </c>
      <c r="I854" s="370">
        <v>151.57</v>
      </c>
      <c r="J854" s="370">
        <v>5.78</v>
      </c>
    </row>
    <row r="855" spans="1:10" ht="26.4" customHeight="1">
      <c r="A855" s="366" t="s">
        <v>57</v>
      </c>
      <c r="B855" s="367" t="s">
        <v>65</v>
      </c>
      <c r="C855" s="366" t="s">
        <v>49</v>
      </c>
      <c r="D855" s="366" t="s">
        <v>31</v>
      </c>
      <c r="E855" s="567" t="s">
        <v>938</v>
      </c>
      <c r="F855" s="567"/>
      <c r="G855" s="368" t="s">
        <v>30</v>
      </c>
      <c r="H855" s="369">
        <v>5.21E-2</v>
      </c>
      <c r="I855" s="370">
        <v>23.48</v>
      </c>
      <c r="J855" s="370">
        <v>1.22</v>
      </c>
    </row>
    <row r="856" spans="1:10" ht="52.8">
      <c r="A856" s="366" t="s">
        <v>57</v>
      </c>
      <c r="B856" s="367" t="s">
        <v>166</v>
      </c>
      <c r="C856" s="366" t="s">
        <v>49</v>
      </c>
      <c r="D856" s="366" t="s">
        <v>167</v>
      </c>
      <c r="E856" s="567" t="s">
        <v>739</v>
      </c>
      <c r="F856" s="567"/>
      <c r="G856" s="368" t="s">
        <v>69</v>
      </c>
      <c r="H856" s="369">
        <v>5.9999999999999995E-4</v>
      </c>
      <c r="I856" s="370">
        <v>74.53</v>
      </c>
      <c r="J856" s="370">
        <v>0.04</v>
      </c>
    </row>
    <row r="857" spans="1:10" ht="26.4" customHeight="1">
      <c r="A857" s="366" t="s">
        <v>57</v>
      </c>
      <c r="B857" s="367" t="s">
        <v>1222</v>
      </c>
      <c r="C857" s="366" t="s">
        <v>49</v>
      </c>
      <c r="D857" s="366" t="s">
        <v>1223</v>
      </c>
      <c r="E857" s="567" t="s">
        <v>739</v>
      </c>
      <c r="F857" s="567"/>
      <c r="G857" s="368" t="s">
        <v>69</v>
      </c>
      <c r="H857" s="369">
        <v>5.5100000000000003E-2</v>
      </c>
      <c r="I857" s="370">
        <v>63.55</v>
      </c>
      <c r="J857" s="370">
        <v>3.5</v>
      </c>
    </row>
    <row r="858" spans="1:10" ht="26.4">
      <c r="A858" s="366" t="s">
        <v>57</v>
      </c>
      <c r="B858" s="367" t="s">
        <v>1224</v>
      </c>
      <c r="C858" s="366" t="s">
        <v>49</v>
      </c>
      <c r="D858" s="366" t="s">
        <v>1225</v>
      </c>
      <c r="E858" s="567" t="s">
        <v>739</v>
      </c>
      <c r="F858" s="567"/>
      <c r="G858" s="368" t="s">
        <v>68</v>
      </c>
      <c r="H858" s="369">
        <v>0.16339999999999999</v>
      </c>
      <c r="I858" s="370">
        <v>36.22</v>
      </c>
      <c r="J858" s="370">
        <v>5.91</v>
      </c>
    </row>
    <row r="859" spans="1:10" ht="52.8">
      <c r="A859" s="366" t="s">
        <v>57</v>
      </c>
      <c r="B859" s="367" t="s">
        <v>164</v>
      </c>
      <c r="C859" s="366" t="s">
        <v>49</v>
      </c>
      <c r="D859" s="366" t="s">
        <v>165</v>
      </c>
      <c r="E859" s="567" t="s">
        <v>739</v>
      </c>
      <c r="F859" s="567"/>
      <c r="G859" s="368" t="s">
        <v>68</v>
      </c>
      <c r="H859" s="369">
        <v>5.4000000000000003E-3</v>
      </c>
      <c r="I859" s="370">
        <v>330.47</v>
      </c>
      <c r="J859" s="370">
        <v>1.78</v>
      </c>
    </row>
    <row r="860" spans="1:10" ht="14.4" customHeight="1">
      <c r="A860" s="376"/>
      <c r="B860" s="376"/>
      <c r="C860" s="376"/>
      <c r="D860" s="376"/>
      <c r="E860" s="376" t="s">
        <v>60</v>
      </c>
      <c r="F860" s="377">
        <v>5.8</v>
      </c>
      <c r="G860" s="376" t="s">
        <v>61</v>
      </c>
      <c r="H860" s="377">
        <v>0</v>
      </c>
      <c r="I860" s="376" t="s">
        <v>62</v>
      </c>
      <c r="J860" s="377">
        <v>5.8</v>
      </c>
    </row>
    <row r="861" spans="1:10" ht="14.4" customHeight="1">
      <c r="A861" s="376"/>
      <c r="B861" s="376"/>
      <c r="C861" s="376"/>
      <c r="D861" s="376"/>
      <c r="E861" s="376" t="s">
        <v>63</v>
      </c>
      <c r="F861" s="377">
        <v>4.26</v>
      </c>
      <c r="G861" s="376"/>
      <c r="H861" s="562" t="s">
        <v>64</v>
      </c>
      <c r="I861" s="562"/>
      <c r="J861" s="377">
        <v>22.49</v>
      </c>
    </row>
    <row r="862" spans="1:10" ht="14.4">
      <c r="A862" s="344"/>
      <c r="B862" s="344"/>
      <c r="C862" s="344"/>
      <c r="D862" s="344"/>
      <c r="E862" s="344"/>
      <c r="F862" s="344"/>
      <c r="G862" s="344"/>
      <c r="H862" s="344"/>
      <c r="I862" s="344"/>
      <c r="J862" s="344"/>
    </row>
    <row r="863" spans="1:10" ht="14.4">
      <c r="A863" s="362" t="s">
        <v>1162</v>
      </c>
      <c r="B863" s="363" t="s">
        <v>27</v>
      </c>
      <c r="C863" s="362" t="s">
        <v>40</v>
      </c>
      <c r="D863" s="362" t="s">
        <v>41</v>
      </c>
      <c r="E863" s="568" t="s">
        <v>55</v>
      </c>
      <c r="F863" s="568"/>
      <c r="G863" s="364" t="s">
        <v>28</v>
      </c>
      <c r="H863" s="363" t="s">
        <v>42</v>
      </c>
      <c r="I863" s="363" t="s">
        <v>43</v>
      </c>
      <c r="J863" s="363" t="s">
        <v>45</v>
      </c>
    </row>
    <row r="864" spans="1:10" ht="14.4" customHeight="1">
      <c r="A864" s="344" t="s">
        <v>56</v>
      </c>
      <c r="B864" s="346" t="s">
        <v>1065</v>
      </c>
      <c r="C864" s="344" t="s">
        <v>54</v>
      </c>
      <c r="D864" s="344" t="s">
        <v>162</v>
      </c>
      <c r="E864" s="563" t="s">
        <v>67</v>
      </c>
      <c r="F864" s="563"/>
      <c r="G864" s="345" t="s">
        <v>20</v>
      </c>
      <c r="H864" s="365">
        <v>1</v>
      </c>
      <c r="I864" s="347">
        <v>126.6</v>
      </c>
      <c r="J864" s="347">
        <v>126.6</v>
      </c>
    </row>
    <row r="865" spans="1:10" ht="26.4" customHeight="1">
      <c r="A865" s="366" t="s">
        <v>57</v>
      </c>
      <c r="B865" s="367" t="s">
        <v>168</v>
      </c>
      <c r="C865" s="366" t="s">
        <v>49</v>
      </c>
      <c r="D865" s="366" t="s">
        <v>169</v>
      </c>
      <c r="E865" s="567" t="s">
        <v>939</v>
      </c>
      <c r="F865" s="567"/>
      <c r="G865" s="368" t="s">
        <v>170</v>
      </c>
      <c r="H865" s="369">
        <v>20</v>
      </c>
      <c r="I865" s="370">
        <v>2.58</v>
      </c>
      <c r="J865" s="370">
        <v>51.6</v>
      </c>
    </row>
    <row r="866" spans="1:10" ht="26.4">
      <c r="A866" s="371" t="s">
        <v>58</v>
      </c>
      <c r="B866" s="372" t="s">
        <v>171</v>
      </c>
      <c r="C866" s="371" t="s">
        <v>49</v>
      </c>
      <c r="D866" s="371" t="s">
        <v>172</v>
      </c>
      <c r="E866" s="566" t="s">
        <v>59</v>
      </c>
      <c r="F866" s="566"/>
      <c r="G866" s="373" t="s">
        <v>20</v>
      </c>
      <c r="H866" s="374">
        <v>1.25</v>
      </c>
      <c r="I866" s="375">
        <v>60</v>
      </c>
      <c r="J866" s="375">
        <v>75</v>
      </c>
    </row>
    <row r="867" spans="1:10" ht="14.4" customHeight="1">
      <c r="A867" s="376"/>
      <c r="B867" s="376"/>
      <c r="C867" s="376"/>
      <c r="D867" s="376"/>
      <c r="E867" s="376" t="s">
        <v>60</v>
      </c>
      <c r="F867" s="377">
        <v>4.8</v>
      </c>
      <c r="G867" s="376" t="s">
        <v>61</v>
      </c>
      <c r="H867" s="377">
        <v>0</v>
      </c>
      <c r="I867" s="376" t="s">
        <v>62</v>
      </c>
      <c r="J867" s="377">
        <v>4.8</v>
      </c>
    </row>
    <row r="868" spans="1:10" ht="14.4" customHeight="1">
      <c r="A868" s="376"/>
      <c r="B868" s="376"/>
      <c r="C868" s="376"/>
      <c r="D868" s="376"/>
      <c r="E868" s="376" t="s">
        <v>63</v>
      </c>
      <c r="F868" s="377">
        <v>29.59</v>
      </c>
      <c r="G868" s="376"/>
      <c r="H868" s="562" t="s">
        <v>64</v>
      </c>
      <c r="I868" s="562"/>
      <c r="J868" s="377">
        <v>156.19</v>
      </c>
    </row>
    <row r="869" spans="1:10" ht="14.4">
      <c r="A869" s="344"/>
      <c r="B869" s="344"/>
      <c r="C869" s="344"/>
      <c r="D869" s="344"/>
      <c r="E869" s="344"/>
      <c r="F869" s="344"/>
      <c r="G869" s="344"/>
      <c r="H869" s="344"/>
      <c r="I869" s="344"/>
      <c r="J869" s="344"/>
    </row>
    <row r="870" spans="1:10" ht="14.4">
      <c r="A870" s="362" t="s">
        <v>1165</v>
      </c>
      <c r="B870" s="363" t="s">
        <v>27</v>
      </c>
      <c r="C870" s="362" t="s">
        <v>40</v>
      </c>
      <c r="D870" s="362" t="s">
        <v>41</v>
      </c>
      <c r="E870" s="568" t="s">
        <v>55</v>
      </c>
      <c r="F870" s="568"/>
      <c r="G870" s="364" t="s">
        <v>28</v>
      </c>
      <c r="H870" s="363" t="s">
        <v>42</v>
      </c>
      <c r="I870" s="363" t="s">
        <v>43</v>
      </c>
      <c r="J870" s="363" t="s">
        <v>45</v>
      </c>
    </row>
    <row r="871" spans="1:10" ht="39.6" customHeight="1">
      <c r="A871" s="344" t="s">
        <v>56</v>
      </c>
      <c r="B871" s="346" t="s">
        <v>1068</v>
      </c>
      <c r="C871" s="344" t="s">
        <v>49</v>
      </c>
      <c r="D871" s="344" t="s">
        <v>1166</v>
      </c>
      <c r="E871" s="563" t="s">
        <v>941</v>
      </c>
      <c r="F871" s="563"/>
      <c r="G871" s="345" t="s">
        <v>39</v>
      </c>
      <c r="H871" s="365">
        <v>1</v>
      </c>
      <c r="I871" s="347">
        <v>69.2</v>
      </c>
      <c r="J871" s="347">
        <v>69.2</v>
      </c>
    </row>
    <row r="872" spans="1:10" ht="26.4" customHeight="1">
      <c r="A872" s="366" t="s">
        <v>57</v>
      </c>
      <c r="B872" s="367" t="s">
        <v>94</v>
      </c>
      <c r="C872" s="366" t="s">
        <v>49</v>
      </c>
      <c r="D872" s="366" t="s">
        <v>95</v>
      </c>
      <c r="E872" s="567" t="s">
        <v>739</v>
      </c>
      <c r="F872" s="567"/>
      <c r="G872" s="368" t="s">
        <v>68</v>
      </c>
      <c r="H872" s="369">
        <v>1.8200000000000001E-2</v>
      </c>
      <c r="I872" s="370">
        <v>19.98</v>
      </c>
      <c r="J872" s="370">
        <v>0.36</v>
      </c>
    </row>
    <row r="873" spans="1:10" ht="26.4" customHeight="1">
      <c r="A873" s="366" t="s">
        <v>57</v>
      </c>
      <c r="B873" s="367" t="s">
        <v>96</v>
      </c>
      <c r="C873" s="366" t="s">
        <v>49</v>
      </c>
      <c r="D873" s="366" t="s">
        <v>97</v>
      </c>
      <c r="E873" s="567" t="s">
        <v>739</v>
      </c>
      <c r="F873" s="567"/>
      <c r="G873" s="368" t="s">
        <v>69</v>
      </c>
      <c r="H873" s="369">
        <v>9.11E-2</v>
      </c>
      <c r="I873" s="370">
        <v>5.38</v>
      </c>
      <c r="J873" s="370">
        <v>0.49</v>
      </c>
    </row>
    <row r="874" spans="1:10" ht="26.4" customHeight="1">
      <c r="A874" s="366" t="s">
        <v>57</v>
      </c>
      <c r="B874" s="367" t="s">
        <v>83</v>
      </c>
      <c r="C874" s="366" t="s">
        <v>49</v>
      </c>
      <c r="D874" s="366" t="s">
        <v>34</v>
      </c>
      <c r="E874" s="567" t="s">
        <v>938</v>
      </c>
      <c r="F874" s="567"/>
      <c r="G874" s="368" t="s">
        <v>30</v>
      </c>
      <c r="H874" s="369">
        <v>0.22650000000000001</v>
      </c>
      <c r="I874" s="370">
        <v>28.51</v>
      </c>
      <c r="J874" s="370">
        <v>6.45</v>
      </c>
    </row>
    <row r="875" spans="1:10" ht="26.4">
      <c r="A875" s="366" t="s">
        <v>57</v>
      </c>
      <c r="B875" s="367" t="s">
        <v>90</v>
      </c>
      <c r="C875" s="366" t="s">
        <v>49</v>
      </c>
      <c r="D875" s="366" t="s">
        <v>91</v>
      </c>
      <c r="E875" s="567" t="s">
        <v>938</v>
      </c>
      <c r="F875" s="567"/>
      <c r="G875" s="368" t="s">
        <v>30</v>
      </c>
      <c r="H875" s="369">
        <v>0.10929999999999999</v>
      </c>
      <c r="I875" s="370">
        <v>24.3</v>
      </c>
      <c r="J875" s="370">
        <v>2.65</v>
      </c>
    </row>
    <row r="876" spans="1:10" ht="26.4" customHeight="1">
      <c r="A876" s="366" t="s">
        <v>57</v>
      </c>
      <c r="B876" s="367" t="s">
        <v>92</v>
      </c>
      <c r="C876" s="366" t="s">
        <v>49</v>
      </c>
      <c r="D876" s="366" t="s">
        <v>93</v>
      </c>
      <c r="E876" s="567" t="s">
        <v>856</v>
      </c>
      <c r="F876" s="567"/>
      <c r="G876" s="368" t="s">
        <v>20</v>
      </c>
      <c r="H876" s="369">
        <v>3.3E-3</v>
      </c>
      <c r="I876" s="370">
        <v>788.4</v>
      </c>
      <c r="J876" s="370">
        <v>2.6</v>
      </c>
    </row>
    <row r="877" spans="1:10" ht="26.4" customHeight="1">
      <c r="A877" s="366" t="s">
        <v>57</v>
      </c>
      <c r="B877" s="367" t="s">
        <v>65</v>
      </c>
      <c r="C877" s="366" t="s">
        <v>49</v>
      </c>
      <c r="D877" s="366" t="s">
        <v>31</v>
      </c>
      <c r="E877" s="567" t="s">
        <v>938</v>
      </c>
      <c r="F877" s="567"/>
      <c r="G877" s="368" t="s">
        <v>30</v>
      </c>
      <c r="H877" s="369">
        <v>0.45300000000000001</v>
      </c>
      <c r="I877" s="370">
        <v>23.48</v>
      </c>
      <c r="J877" s="370">
        <v>10.63</v>
      </c>
    </row>
    <row r="878" spans="1:10" ht="26.4">
      <c r="A878" s="371" t="s">
        <v>58</v>
      </c>
      <c r="B878" s="372" t="s">
        <v>88</v>
      </c>
      <c r="C878" s="371" t="s">
        <v>49</v>
      </c>
      <c r="D878" s="371" t="s">
        <v>89</v>
      </c>
      <c r="E878" s="566" t="s">
        <v>59</v>
      </c>
      <c r="F878" s="566"/>
      <c r="G878" s="373" t="s">
        <v>20</v>
      </c>
      <c r="H878" s="374">
        <v>1.49E-2</v>
      </c>
      <c r="I878" s="375">
        <v>120</v>
      </c>
      <c r="J878" s="375">
        <v>1.78</v>
      </c>
    </row>
    <row r="879" spans="1:10" ht="39.6">
      <c r="A879" s="371" t="s">
        <v>58</v>
      </c>
      <c r="B879" s="372" t="s">
        <v>98</v>
      </c>
      <c r="C879" s="371" t="s">
        <v>49</v>
      </c>
      <c r="D879" s="371" t="s">
        <v>99</v>
      </c>
      <c r="E879" s="566" t="s">
        <v>59</v>
      </c>
      <c r="F879" s="566"/>
      <c r="G879" s="373" t="s">
        <v>20</v>
      </c>
      <c r="H879" s="374">
        <v>6.7299999999999999E-2</v>
      </c>
      <c r="I879" s="375">
        <v>657.5</v>
      </c>
      <c r="J879" s="375">
        <v>44.24</v>
      </c>
    </row>
    <row r="880" spans="1:10" ht="14.4" customHeight="1">
      <c r="A880" s="376"/>
      <c r="B880" s="376"/>
      <c r="C880" s="376"/>
      <c r="D880" s="376"/>
      <c r="E880" s="376" t="s">
        <v>60</v>
      </c>
      <c r="F880" s="377">
        <v>12.39</v>
      </c>
      <c r="G880" s="376" t="s">
        <v>61</v>
      </c>
      <c r="H880" s="377">
        <v>0</v>
      </c>
      <c r="I880" s="376" t="s">
        <v>62</v>
      </c>
      <c r="J880" s="377">
        <v>12.39</v>
      </c>
    </row>
    <row r="881" spans="1:10" ht="14.4" customHeight="1">
      <c r="A881" s="376"/>
      <c r="B881" s="376"/>
      <c r="C881" s="376"/>
      <c r="D881" s="376"/>
      <c r="E881" s="376" t="s">
        <v>63</v>
      </c>
      <c r="F881" s="377">
        <v>16.170000000000002</v>
      </c>
      <c r="G881" s="376"/>
      <c r="H881" s="562" t="s">
        <v>64</v>
      </c>
      <c r="I881" s="562"/>
      <c r="J881" s="377">
        <v>85.37</v>
      </c>
    </row>
    <row r="882" spans="1:10" ht="14.4">
      <c r="A882" s="344"/>
      <c r="B882" s="344"/>
      <c r="C882" s="344"/>
      <c r="D882" s="344"/>
      <c r="E882" s="344"/>
      <c r="F882" s="344"/>
      <c r="G882" s="344"/>
      <c r="H882" s="344"/>
      <c r="I882" s="344"/>
      <c r="J882" s="344"/>
    </row>
    <row r="883" spans="1:10" ht="14.4">
      <c r="A883" s="362" t="s">
        <v>1167</v>
      </c>
      <c r="B883" s="363" t="s">
        <v>27</v>
      </c>
      <c r="C883" s="362" t="s">
        <v>40</v>
      </c>
      <c r="D883" s="362" t="s">
        <v>41</v>
      </c>
      <c r="E883" s="568" t="s">
        <v>55</v>
      </c>
      <c r="F883" s="568"/>
      <c r="G883" s="364" t="s">
        <v>28</v>
      </c>
      <c r="H883" s="363" t="s">
        <v>42</v>
      </c>
      <c r="I883" s="363" t="s">
        <v>43</v>
      </c>
      <c r="J883" s="363" t="s">
        <v>45</v>
      </c>
    </row>
    <row r="884" spans="1:10" ht="52.8">
      <c r="A884" s="344" t="s">
        <v>56</v>
      </c>
      <c r="B884" s="346" t="s">
        <v>1070</v>
      </c>
      <c r="C884" s="344" t="s">
        <v>49</v>
      </c>
      <c r="D884" s="344" t="s">
        <v>1071</v>
      </c>
      <c r="E884" s="563" t="s">
        <v>1401</v>
      </c>
      <c r="F884" s="563"/>
      <c r="G884" s="345" t="s">
        <v>39</v>
      </c>
      <c r="H884" s="365">
        <v>1</v>
      </c>
      <c r="I884" s="347">
        <v>469.8</v>
      </c>
      <c r="J884" s="347">
        <v>469.8</v>
      </c>
    </row>
    <row r="885" spans="1:10" ht="26.4" customHeight="1">
      <c r="A885" s="366" t="s">
        <v>57</v>
      </c>
      <c r="B885" s="367" t="s">
        <v>65</v>
      </c>
      <c r="C885" s="366" t="s">
        <v>49</v>
      </c>
      <c r="D885" s="366" t="s">
        <v>31</v>
      </c>
      <c r="E885" s="567" t="s">
        <v>938</v>
      </c>
      <c r="F885" s="567"/>
      <c r="G885" s="368" t="s">
        <v>30</v>
      </c>
      <c r="H885" s="369">
        <v>0.89790000000000003</v>
      </c>
      <c r="I885" s="370">
        <v>23.48</v>
      </c>
      <c r="J885" s="370">
        <v>21.08</v>
      </c>
    </row>
    <row r="886" spans="1:10" ht="26.4" customHeight="1">
      <c r="A886" s="366" t="s">
        <v>57</v>
      </c>
      <c r="B886" s="367" t="s">
        <v>1230</v>
      </c>
      <c r="C886" s="366" t="s">
        <v>49</v>
      </c>
      <c r="D886" s="366" t="s">
        <v>1231</v>
      </c>
      <c r="E886" s="567" t="s">
        <v>938</v>
      </c>
      <c r="F886" s="567"/>
      <c r="G886" s="368" t="s">
        <v>30</v>
      </c>
      <c r="H886" s="369">
        <v>0.44890000000000002</v>
      </c>
      <c r="I886" s="370">
        <v>19.03</v>
      </c>
      <c r="J886" s="370">
        <v>8.5399999999999991</v>
      </c>
    </row>
    <row r="887" spans="1:10" ht="26.4" customHeight="1">
      <c r="A887" s="366" t="s">
        <v>57</v>
      </c>
      <c r="B887" s="367" t="s">
        <v>1228</v>
      </c>
      <c r="C887" s="366" t="s">
        <v>49</v>
      </c>
      <c r="D887" s="366" t="s">
        <v>1229</v>
      </c>
      <c r="E887" s="567" t="s">
        <v>739</v>
      </c>
      <c r="F887" s="567"/>
      <c r="G887" s="368" t="s">
        <v>68</v>
      </c>
      <c r="H887" s="369">
        <v>0.10050000000000001</v>
      </c>
      <c r="I887" s="370">
        <v>213.47</v>
      </c>
      <c r="J887" s="370">
        <v>21.45</v>
      </c>
    </row>
    <row r="888" spans="1:10" ht="26.4" customHeight="1">
      <c r="A888" s="366" t="s">
        <v>57</v>
      </c>
      <c r="B888" s="367" t="s">
        <v>1234</v>
      </c>
      <c r="C888" s="366" t="s">
        <v>49</v>
      </c>
      <c r="D888" s="366" t="s">
        <v>1235</v>
      </c>
      <c r="E888" s="567" t="s">
        <v>739</v>
      </c>
      <c r="F888" s="567"/>
      <c r="G888" s="368" t="s">
        <v>69</v>
      </c>
      <c r="H888" s="369">
        <v>0.19500000000000001</v>
      </c>
      <c r="I888" s="370">
        <v>87.55</v>
      </c>
      <c r="J888" s="370">
        <v>17.07</v>
      </c>
    </row>
    <row r="889" spans="1:10" ht="26.4" customHeight="1">
      <c r="A889" s="366" t="s">
        <v>57</v>
      </c>
      <c r="B889" s="367" t="s">
        <v>1232</v>
      </c>
      <c r="C889" s="366" t="s">
        <v>49</v>
      </c>
      <c r="D889" s="366" t="s">
        <v>1233</v>
      </c>
      <c r="E889" s="567" t="s">
        <v>856</v>
      </c>
      <c r="F889" s="567"/>
      <c r="G889" s="368" t="s">
        <v>20</v>
      </c>
      <c r="H889" s="369">
        <v>9.2999999999999992E-3</v>
      </c>
      <c r="I889" s="370">
        <v>894.68</v>
      </c>
      <c r="J889" s="370">
        <v>8.32</v>
      </c>
    </row>
    <row r="890" spans="1:10" ht="26.4">
      <c r="A890" s="371" t="s">
        <v>58</v>
      </c>
      <c r="B890" s="372" t="s">
        <v>1236</v>
      </c>
      <c r="C890" s="371" t="s">
        <v>49</v>
      </c>
      <c r="D890" s="371" t="s">
        <v>1237</v>
      </c>
      <c r="E890" s="566" t="s">
        <v>59</v>
      </c>
      <c r="F890" s="566"/>
      <c r="G890" s="373" t="s">
        <v>39</v>
      </c>
      <c r="H890" s="374">
        <v>1.03</v>
      </c>
      <c r="I890" s="375">
        <v>381.89</v>
      </c>
      <c r="J890" s="375">
        <v>393.34</v>
      </c>
    </row>
    <row r="891" spans="1:10" ht="14.4" customHeight="1">
      <c r="A891" s="376"/>
      <c r="B891" s="376"/>
      <c r="C891" s="376"/>
      <c r="D891" s="376"/>
      <c r="E891" s="376" t="s">
        <v>60</v>
      </c>
      <c r="F891" s="377">
        <v>24.1</v>
      </c>
      <c r="G891" s="376" t="s">
        <v>61</v>
      </c>
      <c r="H891" s="377">
        <v>0</v>
      </c>
      <c r="I891" s="376" t="s">
        <v>62</v>
      </c>
      <c r="J891" s="377">
        <v>24.1</v>
      </c>
    </row>
    <row r="892" spans="1:10" ht="14.4" customHeight="1">
      <c r="A892" s="376"/>
      <c r="B892" s="376"/>
      <c r="C892" s="376"/>
      <c r="D892" s="376"/>
      <c r="E892" s="376" t="s">
        <v>63</v>
      </c>
      <c r="F892" s="377">
        <v>109.83</v>
      </c>
      <c r="G892" s="376"/>
      <c r="H892" s="562" t="s">
        <v>64</v>
      </c>
      <c r="I892" s="562"/>
      <c r="J892" s="377">
        <v>579.63</v>
      </c>
    </row>
    <row r="893" spans="1:10" ht="14.4">
      <c r="A893" s="344"/>
      <c r="B893" s="344"/>
      <c r="C893" s="344"/>
      <c r="D893" s="344"/>
      <c r="E893" s="344"/>
      <c r="F893" s="344"/>
      <c r="G893" s="344"/>
      <c r="H893" s="344"/>
      <c r="I893" s="344"/>
      <c r="J893" s="344"/>
    </row>
    <row r="894" spans="1:10" ht="14.4">
      <c r="A894" s="362" t="s">
        <v>1168</v>
      </c>
      <c r="B894" s="363" t="s">
        <v>27</v>
      </c>
      <c r="C894" s="362" t="s">
        <v>40</v>
      </c>
      <c r="D894" s="362" t="s">
        <v>41</v>
      </c>
      <c r="E894" s="568" t="s">
        <v>55</v>
      </c>
      <c r="F894" s="568"/>
      <c r="G894" s="364" t="s">
        <v>28</v>
      </c>
      <c r="H894" s="363" t="s">
        <v>42</v>
      </c>
      <c r="I894" s="363" t="s">
        <v>43</v>
      </c>
      <c r="J894" s="363" t="s">
        <v>45</v>
      </c>
    </row>
    <row r="895" spans="1:10" ht="52.8">
      <c r="A895" s="344" t="s">
        <v>56</v>
      </c>
      <c r="B895" s="346" t="s">
        <v>1072</v>
      </c>
      <c r="C895" s="344" t="s">
        <v>49</v>
      </c>
      <c r="D895" s="344" t="s">
        <v>1073</v>
      </c>
      <c r="E895" s="563" t="s">
        <v>1401</v>
      </c>
      <c r="F895" s="563"/>
      <c r="G895" s="345" t="s">
        <v>39</v>
      </c>
      <c r="H895" s="365">
        <v>1</v>
      </c>
      <c r="I895" s="347">
        <v>94.41</v>
      </c>
      <c r="J895" s="347">
        <v>94.41</v>
      </c>
    </row>
    <row r="896" spans="1:10" ht="26.4" customHeight="1">
      <c r="A896" s="366" t="s">
        <v>57</v>
      </c>
      <c r="B896" s="367" t="s">
        <v>1234</v>
      </c>
      <c r="C896" s="366" t="s">
        <v>49</v>
      </c>
      <c r="D896" s="366" t="s">
        <v>1235</v>
      </c>
      <c r="E896" s="567" t="s">
        <v>739</v>
      </c>
      <c r="F896" s="567"/>
      <c r="G896" s="368" t="s">
        <v>69</v>
      </c>
      <c r="H896" s="369">
        <v>6.8000000000000005E-2</v>
      </c>
      <c r="I896" s="370">
        <v>87.55</v>
      </c>
      <c r="J896" s="370">
        <v>5.95</v>
      </c>
    </row>
    <row r="897" spans="1:10" ht="26.4" customHeight="1">
      <c r="A897" s="366" t="s">
        <v>57</v>
      </c>
      <c r="B897" s="367" t="s">
        <v>1228</v>
      </c>
      <c r="C897" s="366" t="s">
        <v>49</v>
      </c>
      <c r="D897" s="366" t="s">
        <v>1229</v>
      </c>
      <c r="E897" s="567" t="s">
        <v>739</v>
      </c>
      <c r="F897" s="567"/>
      <c r="G897" s="368" t="s">
        <v>68</v>
      </c>
      <c r="H897" s="369">
        <v>3.5000000000000003E-2</v>
      </c>
      <c r="I897" s="370">
        <v>213.47</v>
      </c>
      <c r="J897" s="370">
        <v>7.47</v>
      </c>
    </row>
    <row r="898" spans="1:10" ht="26.4" customHeight="1">
      <c r="A898" s="366" t="s">
        <v>57</v>
      </c>
      <c r="B898" s="367" t="s">
        <v>65</v>
      </c>
      <c r="C898" s="366" t="s">
        <v>49</v>
      </c>
      <c r="D898" s="366" t="s">
        <v>31</v>
      </c>
      <c r="E898" s="567" t="s">
        <v>938</v>
      </c>
      <c r="F898" s="567"/>
      <c r="G898" s="368" t="s">
        <v>30</v>
      </c>
      <c r="H898" s="369">
        <v>0.31319999999999998</v>
      </c>
      <c r="I898" s="370">
        <v>23.48</v>
      </c>
      <c r="J898" s="370">
        <v>7.35</v>
      </c>
    </row>
    <row r="899" spans="1:10" ht="26.4" customHeight="1">
      <c r="A899" s="366" t="s">
        <v>57</v>
      </c>
      <c r="B899" s="367" t="s">
        <v>1230</v>
      </c>
      <c r="C899" s="366" t="s">
        <v>49</v>
      </c>
      <c r="D899" s="366" t="s">
        <v>1231</v>
      </c>
      <c r="E899" s="567" t="s">
        <v>938</v>
      </c>
      <c r="F899" s="567"/>
      <c r="G899" s="368" t="s">
        <v>30</v>
      </c>
      <c r="H899" s="369">
        <v>0.15659999999999999</v>
      </c>
      <c r="I899" s="370">
        <v>19.03</v>
      </c>
      <c r="J899" s="370">
        <v>2.98</v>
      </c>
    </row>
    <row r="900" spans="1:10" ht="26.4" customHeight="1">
      <c r="A900" s="366" t="s">
        <v>57</v>
      </c>
      <c r="B900" s="367" t="s">
        <v>1232</v>
      </c>
      <c r="C900" s="366" t="s">
        <v>49</v>
      </c>
      <c r="D900" s="366" t="s">
        <v>1233</v>
      </c>
      <c r="E900" s="567" t="s">
        <v>856</v>
      </c>
      <c r="F900" s="567"/>
      <c r="G900" s="368" t="s">
        <v>20</v>
      </c>
      <c r="H900" s="369">
        <v>6.9999999999999999E-4</v>
      </c>
      <c r="I900" s="370">
        <v>894.68</v>
      </c>
      <c r="J900" s="370">
        <v>0.62</v>
      </c>
    </row>
    <row r="901" spans="1:10" ht="26.4">
      <c r="A901" s="371" t="s">
        <v>58</v>
      </c>
      <c r="B901" s="372" t="s">
        <v>1238</v>
      </c>
      <c r="C901" s="371" t="s">
        <v>49</v>
      </c>
      <c r="D901" s="371" t="s">
        <v>1239</v>
      </c>
      <c r="E901" s="566" t="s">
        <v>59</v>
      </c>
      <c r="F901" s="566"/>
      <c r="G901" s="373" t="s">
        <v>39</v>
      </c>
      <c r="H901" s="374">
        <v>1.03</v>
      </c>
      <c r="I901" s="375">
        <v>68</v>
      </c>
      <c r="J901" s="375">
        <v>70.040000000000006</v>
      </c>
    </row>
    <row r="902" spans="1:10" ht="14.4" customHeight="1">
      <c r="A902" s="376"/>
      <c r="B902" s="376"/>
      <c r="C902" s="376"/>
      <c r="D902" s="376"/>
      <c r="E902" s="376" t="s">
        <v>60</v>
      </c>
      <c r="F902" s="377">
        <v>8.1</v>
      </c>
      <c r="G902" s="376" t="s">
        <v>61</v>
      </c>
      <c r="H902" s="377">
        <v>0</v>
      </c>
      <c r="I902" s="376" t="s">
        <v>62</v>
      </c>
      <c r="J902" s="377">
        <v>8.1</v>
      </c>
    </row>
    <row r="903" spans="1:10" ht="14.4" customHeight="1">
      <c r="A903" s="376"/>
      <c r="B903" s="376"/>
      <c r="C903" s="376"/>
      <c r="D903" s="376"/>
      <c r="E903" s="376" t="s">
        <v>63</v>
      </c>
      <c r="F903" s="377">
        <v>22.07</v>
      </c>
      <c r="G903" s="376"/>
      <c r="H903" s="562" t="s">
        <v>64</v>
      </c>
      <c r="I903" s="562"/>
      <c r="J903" s="377">
        <v>116.48</v>
      </c>
    </row>
    <row r="904" spans="1:10" ht="14.4">
      <c r="A904" s="344"/>
      <c r="B904" s="344"/>
      <c r="C904" s="344"/>
      <c r="D904" s="344"/>
      <c r="E904" s="344"/>
      <c r="F904" s="344"/>
      <c r="G904" s="344"/>
      <c r="H904" s="344"/>
      <c r="I904" s="344"/>
      <c r="J904" s="344"/>
    </row>
    <row r="905" spans="1:10" ht="14.4">
      <c r="A905" s="362" t="s">
        <v>1169</v>
      </c>
      <c r="B905" s="363" t="s">
        <v>27</v>
      </c>
      <c r="C905" s="362" t="s">
        <v>40</v>
      </c>
      <c r="D905" s="362" t="s">
        <v>41</v>
      </c>
      <c r="E905" s="568" t="s">
        <v>55</v>
      </c>
      <c r="F905" s="568"/>
      <c r="G905" s="364" t="s">
        <v>28</v>
      </c>
      <c r="H905" s="363" t="s">
        <v>42</v>
      </c>
      <c r="I905" s="363" t="s">
        <v>43</v>
      </c>
      <c r="J905" s="363" t="s">
        <v>45</v>
      </c>
    </row>
    <row r="906" spans="1:10" ht="26.4" customHeight="1">
      <c r="A906" s="344" t="s">
        <v>56</v>
      </c>
      <c r="B906" s="346" t="s">
        <v>1074</v>
      </c>
      <c r="C906" s="344" t="s">
        <v>54</v>
      </c>
      <c r="D906" s="344" t="s">
        <v>1075</v>
      </c>
      <c r="E906" s="563" t="s">
        <v>1226</v>
      </c>
      <c r="F906" s="563"/>
      <c r="G906" s="345" t="s">
        <v>1076</v>
      </c>
      <c r="H906" s="365">
        <v>1</v>
      </c>
      <c r="I906" s="347">
        <v>3094.16</v>
      </c>
      <c r="J906" s="347">
        <v>3094.16</v>
      </c>
    </row>
    <row r="907" spans="1:10" ht="39.6">
      <c r="A907" s="366" t="s">
        <v>57</v>
      </c>
      <c r="B907" s="367" t="s">
        <v>179</v>
      </c>
      <c r="C907" s="366" t="s">
        <v>49</v>
      </c>
      <c r="D907" s="366" t="s">
        <v>180</v>
      </c>
      <c r="E907" s="567" t="s">
        <v>951</v>
      </c>
      <c r="F907" s="567"/>
      <c r="G907" s="368" t="s">
        <v>20</v>
      </c>
      <c r="H907" s="369">
        <v>0.05</v>
      </c>
      <c r="I907" s="370">
        <v>586.04999999999995</v>
      </c>
      <c r="J907" s="370">
        <v>29.3</v>
      </c>
    </row>
    <row r="908" spans="1:10" ht="52.8" customHeight="1">
      <c r="A908" s="366" t="s">
        <v>57</v>
      </c>
      <c r="B908" s="367" t="s">
        <v>73</v>
      </c>
      <c r="C908" s="366" t="s">
        <v>49</v>
      </c>
      <c r="D908" s="366" t="s">
        <v>192</v>
      </c>
      <c r="E908" s="567" t="s">
        <v>946</v>
      </c>
      <c r="F908" s="567"/>
      <c r="G908" s="368" t="s">
        <v>20</v>
      </c>
      <c r="H908" s="369">
        <v>2.16</v>
      </c>
      <c r="I908" s="370">
        <v>8.3800000000000008</v>
      </c>
      <c r="J908" s="370">
        <v>18.100000000000001</v>
      </c>
    </row>
    <row r="909" spans="1:10" ht="39.6" customHeight="1">
      <c r="A909" s="366" t="s">
        <v>57</v>
      </c>
      <c r="B909" s="367" t="s">
        <v>1240</v>
      </c>
      <c r="C909" s="366" t="s">
        <v>49</v>
      </c>
      <c r="D909" s="366" t="s">
        <v>1241</v>
      </c>
      <c r="E909" s="567" t="s">
        <v>1402</v>
      </c>
      <c r="F909" s="567"/>
      <c r="G909" s="368" t="s">
        <v>33</v>
      </c>
      <c r="H909" s="369">
        <v>1</v>
      </c>
      <c r="I909" s="370">
        <v>206</v>
      </c>
      <c r="J909" s="370">
        <v>206</v>
      </c>
    </row>
    <row r="910" spans="1:10" ht="39.6">
      <c r="A910" s="366" t="s">
        <v>57</v>
      </c>
      <c r="B910" s="367" t="s">
        <v>1242</v>
      </c>
      <c r="C910" s="366" t="s">
        <v>49</v>
      </c>
      <c r="D910" s="366" t="s">
        <v>1243</v>
      </c>
      <c r="E910" s="567" t="s">
        <v>1244</v>
      </c>
      <c r="F910" s="567"/>
      <c r="G910" s="368" t="s">
        <v>20</v>
      </c>
      <c r="H910" s="369">
        <v>0.72</v>
      </c>
      <c r="I910" s="370">
        <v>2735.27</v>
      </c>
      <c r="J910" s="370">
        <v>1969.39</v>
      </c>
    </row>
    <row r="911" spans="1:10" ht="39.6">
      <c r="A911" s="366" t="s">
        <v>57</v>
      </c>
      <c r="B911" s="367" t="s">
        <v>1245</v>
      </c>
      <c r="C911" s="366" t="s">
        <v>49</v>
      </c>
      <c r="D911" s="366" t="s">
        <v>1246</v>
      </c>
      <c r="E911" s="567" t="s">
        <v>1403</v>
      </c>
      <c r="F911" s="567"/>
      <c r="G911" s="368" t="s">
        <v>6</v>
      </c>
      <c r="H911" s="369">
        <v>11.52</v>
      </c>
      <c r="I911" s="370">
        <v>75.64</v>
      </c>
      <c r="J911" s="370">
        <v>871.37</v>
      </c>
    </row>
    <row r="912" spans="1:10" ht="14.4" customHeight="1">
      <c r="A912" s="376"/>
      <c r="B912" s="376"/>
      <c r="C912" s="376"/>
      <c r="D912" s="376"/>
      <c r="E912" s="376" t="s">
        <v>60</v>
      </c>
      <c r="F912" s="377">
        <v>619.75</v>
      </c>
      <c r="G912" s="376" t="s">
        <v>61</v>
      </c>
      <c r="H912" s="377">
        <v>0</v>
      </c>
      <c r="I912" s="376" t="s">
        <v>62</v>
      </c>
      <c r="J912" s="377">
        <v>619.75</v>
      </c>
    </row>
    <row r="913" spans="1:10" ht="14.4" customHeight="1">
      <c r="A913" s="376"/>
      <c r="B913" s="376"/>
      <c r="C913" s="376"/>
      <c r="D913" s="376"/>
      <c r="E913" s="376" t="s">
        <v>63</v>
      </c>
      <c r="F913" s="377">
        <v>723.41</v>
      </c>
      <c r="G913" s="376"/>
      <c r="H913" s="562" t="s">
        <v>64</v>
      </c>
      <c r="I913" s="562"/>
      <c r="J913" s="377">
        <v>3817.57</v>
      </c>
    </row>
    <row r="914" spans="1:10" ht="14.4">
      <c r="A914" s="344"/>
      <c r="B914" s="344"/>
      <c r="C914" s="344"/>
      <c r="D914" s="344"/>
      <c r="E914" s="344"/>
      <c r="F914" s="344"/>
      <c r="G914" s="344"/>
      <c r="H914" s="344"/>
      <c r="I914" s="344"/>
      <c r="J914" s="344"/>
    </row>
    <row r="915" spans="1:10" ht="14.4">
      <c r="A915" s="362" t="s">
        <v>1170</v>
      </c>
      <c r="B915" s="363" t="s">
        <v>27</v>
      </c>
      <c r="C915" s="362" t="s">
        <v>40</v>
      </c>
      <c r="D915" s="362" t="s">
        <v>41</v>
      </c>
      <c r="E915" s="568" t="s">
        <v>55</v>
      </c>
      <c r="F915" s="568"/>
      <c r="G915" s="364" t="s">
        <v>28</v>
      </c>
      <c r="H915" s="363" t="s">
        <v>42</v>
      </c>
      <c r="I915" s="363" t="s">
        <v>43</v>
      </c>
      <c r="J915" s="363" t="s">
        <v>45</v>
      </c>
    </row>
    <row r="916" spans="1:10" ht="26.4" customHeight="1">
      <c r="A916" s="344" t="s">
        <v>56</v>
      </c>
      <c r="B916" s="346" t="s">
        <v>1077</v>
      </c>
      <c r="C916" s="344" t="s">
        <v>49</v>
      </c>
      <c r="D916" s="344" t="s">
        <v>1171</v>
      </c>
      <c r="E916" s="563" t="s">
        <v>1404</v>
      </c>
      <c r="F916" s="563"/>
      <c r="G916" s="345" t="s">
        <v>33</v>
      </c>
      <c r="H916" s="365">
        <v>1</v>
      </c>
      <c r="I916" s="347">
        <v>914.9</v>
      </c>
      <c r="J916" s="347">
        <v>914.9</v>
      </c>
    </row>
    <row r="917" spans="1:10" ht="26.4" customHeight="1">
      <c r="A917" s="366" t="s">
        <v>57</v>
      </c>
      <c r="B917" s="367" t="s">
        <v>65</v>
      </c>
      <c r="C917" s="366" t="s">
        <v>49</v>
      </c>
      <c r="D917" s="366" t="s">
        <v>31</v>
      </c>
      <c r="E917" s="567" t="s">
        <v>938</v>
      </c>
      <c r="F917" s="567"/>
      <c r="G917" s="368" t="s">
        <v>30</v>
      </c>
      <c r="H917" s="369">
        <v>1.3388</v>
      </c>
      <c r="I917" s="370">
        <v>23.48</v>
      </c>
      <c r="J917" s="370">
        <v>31.43</v>
      </c>
    </row>
    <row r="918" spans="1:10" ht="26.4" customHeight="1">
      <c r="A918" s="366" t="s">
        <v>57</v>
      </c>
      <c r="B918" s="367" t="s">
        <v>1251</v>
      </c>
      <c r="C918" s="366" t="s">
        <v>49</v>
      </c>
      <c r="D918" s="366" t="s">
        <v>1252</v>
      </c>
      <c r="E918" s="567" t="s">
        <v>1405</v>
      </c>
      <c r="F918" s="567"/>
      <c r="G918" s="368" t="s">
        <v>20</v>
      </c>
      <c r="H918" s="369">
        <v>4.8399999999999999E-2</v>
      </c>
      <c r="I918" s="370">
        <v>2783.15</v>
      </c>
      <c r="J918" s="370">
        <v>134.69999999999999</v>
      </c>
    </row>
    <row r="919" spans="1:10" ht="52.8">
      <c r="A919" s="366" t="s">
        <v>57</v>
      </c>
      <c r="B919" s="367" t="s">
        <v>1222</v>
      </c>
      <c r="C919" s="366" t="s">
        <v>49</v>
      </c>
      <c r="D919" s="366" t="s">
        <v>1223</v>
      </c>
      <c r="E919" s="567" t="s">
        <v>739</v>
      </c>
      <c r="F919" s="567"/>
      <c r="G919" s="368" t="s">
        <v>69</v>
      </c>
      <c r="H919" s="369">
        <v>0.31940000000000002</v>
      </c>
      <c r="I919" s="370">
        <v>63.55</v>
      </c>
      <c r="J919" s="370">
        <v>20.29</v>
      </c>
    </row>
    <row r="920" spans="1:10" ht="26.4">
      <c r="A920" s="366" t="s">
        <v>57</v>
      </c>
      <c r="B920" s="367" t="s">
        <v>1249</v>
      </c>
      <c r="C920" s="366" t="s">
        <v>49</v>
      </c>
      <c r="D920" s="366" t="s">
        <v>1250</v>
      </c>
      <c r="E920" s="567" t="s">
        <v>1406</v>
      </c>
      <c r="F920" s="567"/>
      <c r="G920" s="368" t="s">
        <v>20</v>
      </c>
      <c r="H920" s="369">
        <v>5.8500000000000003E-2</v>
      </c>
      <c r="I920" s="370">
        <v>232.77</v>
      </c>
      <c r="J920" s="370">
        <v>13.61</v>
      </c>
    </row>
    <row r="921" spans="1:10" ht="26.4" customHeight="1">
      <c r="A921" s="366" t="s">
        <v>57</v>
      </c>
      <c r="B921" s="367" t="s">
        <v>1220</v>
      </c>
      <c r="C921" s="366" t="s">
        <v>49</v>
      </c>
      <c r="D921" s="366" t="s">
        <v>1221</v>
      </c>
      <c r="E921" s="567" t="s">
        <v>739</v>
      </c>
      <c r="F921" s="567"/>
      <c r="G921" s="368" t="s">
        <v>68</v>
      </c>
      <c r="H921" s="369">
        <v>0.15670000000000001</v>
      </c>
      <c r="I921" s="370">
        <v>151.57</v>
      </c>
      <c r="J921" s="370">
        <v>23.75</v>
      </c>
    </row>
    <row r="922" spans="1:10" ht="26.4" customHeight="1">
      <c r="A922" s="366" t="s">
        <v>57</v>
      </c>
      <c r="B922" s="367" t="s">
        <v>1253</v>
      </c>
      <c r="C922" s="366" t="s">
        <v>49</v>
      </c>
      <c r="D922" s="366" t="s">
        <v>1254</v>
      </c>
      <c r="E922" s="567" t="s">
        <v>856</v>
      </c>
      <c r="F922" s="567"/>
      <c r="G922" s="368" t="s">
        <v>20</v>
      </c>
      <c r="H922" s="369">
        <v>2.1499999999999998E-2</v>
      </c>
      <c r="I922" s="370">
        <v>780.2</v>
      </c>
      <c r="J922" s="370">
        <v>16.77</v>
      </c>
    </row>
    <row r="923" spans="1:10" ht="39.6">
      <c r="A923" s="366" t="s">
        <v>57</v>
      </c>
      <c r="B923" s="367" t="s">
        <v>1247</v>
      </c>
      <c r="C923" s="366" t="s">
        <v>49</v>
      </c>
      <c r="D923" s="366" t="s">
        <v>1248</v>
      </c>
      <c r="E923" s="567" t="s">
        <v>856</v>
      </c>
      <c r="F923" s="567"/>
      <c r="G923" s="368" t="s">
        <v>20</v>
      </c>
      <c r="H923" s="369">
        <v>4.0000000000000001E-3</v>
      </c>
      <c r="I923" s="370">
        <v>642.41999999999996</v>
      </c>
      <c r="J923" s="370">
        <v>2.56</v>
      </c>
    </row>
    <row r="924" spans="1:10" ht="26.4" customHeight="1">
      <c r="A924" s="366" t="s">
        <v>57</v>
      </c>
      <c r="B924" s="367" t="s">
        <v>83</v>
      </c>
      <c r="C924" s="366" t="s">
        <v>49</v>
      </c>
      <c r="D924" s="366" t="s">
        <v>34</v>
      </c>
      <c r="E924" s="567" t="s">
        <v>938</v>
      </c>
      <c r="F924" s="567"/>
      <c r="G924" s="368" t="s">
        <v>30</v>
      </c>
      <c r="H924" s="369">
        <v>1.704</v>
      </c>
      <c r="I924" s="370">
        <v>28.51</v>
      </c>
      <c r="J924" s="370">
        <v>48.58</v>
      </c>
    </row>
    <row r="925" spans="1:10" ht="39.6">
      <c r="A925" s="371" t="s">
        <v>58</v>
      </c>
      <c r="B925" s="372" t="s">
        <v>1257</v>
      </c>
      <c r="C925" s="371" t="s">
        <v>49</v>
      </c>
      <c r="D925" s="371" t="s">
        <v>1258</v>
      </c>
      <c r="E925" s="566" t="s">
        <v>59</v>
      </c>
      <c r="F925" s="566"/>
      <c r="G925" s="373" t="s">
        <v>33</v>
      </c>
      <c r="H925" s="374">
        <v>1</v>
      </c>
      <c r="I925" s="375">
        <v>540.04</v>
      </c>
      <c r="J925" s="375">
        <v>540.04</v>
      </c>
    </row>
    <row r="926" spans="1:10" ht="26.4">
      <c r="A926" s="371" t="s">
        <v>58</v>
      </c>
      <c r="B926" s="372" t="s">
        <v>1259</v>
      </c>
      <c r="C926" s="371" t="s">
        <v>49</v>
      </c>
      <c r="D926" s="371" t="s">
        <v>1260</v>
      </c>
      <c r="E926" s="566" t="s">
        <v>59</v>
      </c>
      <c r="F926" s="566"/>
      <c r="G926" s="373" t="s">
        <v>33</v>
      </c>
      <c r="H926" s="374">
        <v>1</v>
      </c>
      <c r="I926" s="375">
        <v>54.51</v>
      </c>
      <c r="J926" s="375">
        <v>54.51</v>
      </c>
    </row>
    <row r="927" spans="1:10" ht="14.4">
      <c r="A927" s="371" t="s">
        <v>58</v>
      </c>
      <c r="B927" s="372" t="s">
        <v>1255</v>
      </c>
      <c r="C927" s="371" t="s">
        <v>49</v>
      </c>
      <c r="D927" s="371" t="s">
        <v>1256</v>
      </c>
      <c r="E927" s="566" t="s">
        <v>59</v>
      </c>
      <c r="F927" s="566"/>
      <c r="G927" s="373" t="s">
        <v>33</v>
      </c>
      <c r="H927" s="374">
        <v>44.1</v>
      </c>
      <c r="I927" s="375">
        <v>0.65</v>
      </c>
      <c r="J927" s="375">
        <v>28.66</v>
      </c>
    </row>
    <row r="928" spans="1:10" ht="14.4" customHeight="1">
      <c r="A928" s="376"/>
      <c r="B928" s="376"/>
      <c r="C928" s="376"/>
      <c r="D928" s="376"/>
      <c r="E928" s="376" t="s">
        <v>60</v>
      </c>
      <c r="F928" s="377">
        <v>111.98</v>
      </c>
      <c r="G928" s="376" t="s">
        <v>61</v>
      </c>
      <c r="H928" s="377">
        <v>0</v>
      </c>
      <c r="I928" s="376" t="s">
        <v>62</v>
      </c>
      <c r="J928" s="377">
        <v>111.98</v>
      </c>
    </row>
    <row r="929" spans="1:10" ht="14.4" customHeight="1">
      <c r="A929" s="376"/>
      <c r="B929" s="376"/>
      <c r="C929" s="376"/>
      <c r="D929" s="376"/>
      <c r="E929" s="376" t="s">
        <v>63</v>
      </c>
      <c r="F929" s="377">
        <v>213.9</v>
      </c>
      <c r="G929" s="376"/>
      <c r="H929" s="562" t="s">
        <v>64</v>
      </c>
      <c r="I929" s="562"/>
      <c r="J929" s="377">
        <v>1128.8</v>
      </c>
    </row>
    <row r="930" spans="1:10" ht="14.4">
      <c r="A930" s="344"/>
      <c r="B930" s="344"/>
      <c r="C930" s="344"/>
      <c r="D930" s="344"/>
      <c r="E930" s="344"/>
      <c r="F930" s="344"/>
      <c r="G930" s="344"/>
      <c r="H930" s="344"/>
      <c r="I930" s="344"/>
      <c r="J930" s="344"/>
    </row>
    <row r="931" spans="1:10" ht="14.4">
      <c r="A931" s="362" t="s">
        <v>1172</v>
      </c>
      <c r="B931" s="363" t="s">
        <v>27</v>
      </c>
      <c r="C931" s="362" t="s">
        <v>40</v>
      </c>
      <c r="D931" s="362" t="s">
        <v>41</v>
      </c>
      <c r="E931" s="568" t="s">
        <v>55</v>
      </c>
      <c r="F931" s="568"/>
      <c r="G931" s="364" t="s">
        <v>28</v>
      </c>
      <c r="H931" s="363" t="s">
        <v>42</v>
      </c>
      <c r="I931" s="363" t="s">
        <v>43</v>
      </c>
      <c r="J931" s="363" t="s">
        <v>45</v>
      </c>
    </row>
    <row r="932" spans="1:10" ht="26.4">
      <c r="A932" s="344" t="s">
        <v>56</v>
      </c>
      <c r="B932" s="346" t="s">
        <v>1080</v>
      </c>
      <c r="C932" s="344" t="s">
        <v>49</v>
      </c>
      <c r="D932" s="344" t="s">
        <v>1081</v>
      </c>
      <c r="E932" s="563" t="s">
        <v>955</v>
      </c>
      <c r="F932" s="563"/>
      <c r="G932" s="345" t="s">
        <v>6</v>
      </c>
      <c r="H932" s="365">
        <v>1</v>
      </c>
      <c r="I932" s="347">
        <v>102.98</v>
      </c>
      <c r="J932" s="347">
        <v>102.98</v>
      </c>
    </row>
    <row r="933" spans="1:10" ht="39.6">
      <c r="A933" s="366" t="s">
        <v>57</v>
      </c>
      <c r="B933" s="367" t="s">
        <v>86</v>
      </c>
      <c r="C933" s="366" t="s">
        <v>49</v>
      </c>
      <c r="D933" s="366" t="s">
        <v>87</v>
      </c>
      <c r="E933" s="567" t="s">
        <v>739</v>
      </c>
      <c r="F933" s="567"/>
      <c r="G933" s="368" t="s">
        <v>69</v>
      </c>
      <c r="H933" s="369">
        <v>7.8700000000000006E-2</v>
      </c>
      <c r="I933" s="370">
        <v>0.78</v>
      </c>
      <c r="J933" s="370">
        <v>0.06</v>
      </c>
    </row>
    <row r="934" spans="1:10" ht="39.6" customHeight="1">
      <c r="A934" s="366" t="s">
        <v>57</v>
      </c>
      <c r="B934" s="367" t="s">
        <v>65</v>
      </c>
      <c r="C934" s="366" t="s">
        <v>49</v>
      </c>
      <c r="D934" s="366" t="s">
        <v>31</v>
      </c>
      <c r="E934" s="567" t="s">
        <v>938</v>
      </c>
      <c r="F934" s="567"/>
      <c r="G934" s="368" t="s">
        <v>30</v>
      </c>
      <c r="H934" s="369">
        <v>0.16830000000000001</v>
      </c>
      <c r="I934" s="370">
        <v>23.48</v>
      </c>
      <c r="J934" s="370">
        <v>3.95</v>
      </c>
    </row>
    <row r="935" spans="1:10" ht="26.4" customHeight="1">
      <c r="A935" s="366" t="s">
        <v>57</v>
      </c>
      <c r="B935" s="367" t="s">
        <v>100</v>
      </c>
      <c r="C935" s="366" t="s">
        <v>49</v>
      </c>
      <c r="D935" s="366" t="s">
        <v>70</v>
      </c>
      <c r="E935" s="567" t="s">
        <v>938</v>
      </c>
      <c r="F935" s="567"/>
      <c r="G935" s="368" t="s">
        <v>30</v>
      </c>
      <c r="H935" s="369">
        <v>0.16830000000000001</v>
      </c>
      <c r="I935" s="370">
        <v>26.58</v>
      </c>
      <c r="J935" s="370">
        <v>4.47</v>
      </c>
    </row>
    <row r="936" spans="1:10" ht="26.4" customHeight="1">
      <c r="A936" s="366" t="s">
        <v>57</v>
      </c>
      <c r="B936" s="367" t="s">
        <v>84</v>
      </c>
      <c r="C936" s="366" t="s">
        <v>49</v>
      </c>
      <c r="D936" s="366" t="s">
        <v>85</v>
      </c>
      <c r="E936" s="567" t="s">
        <v>739</v>
      </c>
      <c r="F936" s="567"/>
      <c r="G936" s="368" t="s">
        <v>68</v>
      </c>
      <c r="H936" s="369">
        <v>5.4999999999999997E-3</v>
      </c>
      <c r="I936" s="370">
        <v>10.5</v>
      </c>
      <c r="J936" s="370">
        <v>0.05</v>
      </c>
    </row>
    <row r="937" spans="1:10" ht="52.8">
      <c r="A937" s="366" t="s">
        <v>57</v>
      </c>
      <c r="B937" s="367" t="s">
        <v>101</v>
      </c>
      <c r="C937" s="366" t="s">
        <v>49</v>
      </c>
      <c r="D937" s="366" t="s">
        <v>102</v>
      </c>
      <c r="E937" s="567" t="s">
        <v>739</v>
      </c>
      <c r="F937" s="567"/>
      <c r="G937" s="368" t="s">
        <v>68</v>
      </c>
      <c r="H937" s="369">
        <v>3.8E-3</v>
      </c>
      <c r="I937" s="370">
        <v>10.06</v>
      </c>
      <c r="J937" s="370">
        <v>0.03</v>
      </c>
    </row>
    <row r="938" spans="1:10" ht="39.6" customHeight="1">
      <c r="A938" s="366" t="s">
        <v>57</v>
      </c>
      <c r="B938" s="367" t="s">
        <v>103</v>
      </c>
      <c r="C938" s="366" t="s">
        <v>49</v>
      </c>
      <c r="D938" s="366" t="s">
        <v>104</v>
      </c>
      <c r="E938" s="567" t="s">
        <v>739</v>
      </c>
      <c r="F938" s="567"/>
      <c r="G938" s="368" t="s">
        <v>69</v>
      </c>
      <c r="H938" s="369">
        <v>8.0399999999999999E-2</v>
      </c>
      <c r="I938" s="370">
        <v>0.52</v>
      </c>
      <c r="J938" s="370">
        <v>0.04</v>
      </c>
    </row>
    <row r="939" spans="1:10" ht="39.6">
      <c r="A939" s="371" t="s">
        <v>58</v>
      </c>
      <c r="B939" s="372" t="s">
        <v>1261</v>
      </c>
      <c r="C939" s="371" t="s">
        <v>49</v>
      </c>
      <c r="D939" s="371" t="s">
        <v>1262</v>
      </c>
      <c r="E939" s="566" t="s">
        <v>59</v>
      </c>
      <c r="F939" s="566"/>
      <c r="G939" s="373" t="s">
        <v>6</v>
      </c>
      <c r="H939" s="374">
        <v>1.0038</v>
      </c>
      <c r="I939" s="375">
        <v>85.68</v>
      </c>
      <c r="J939" s="375">
        <v>86</v>
      </c>
    </row>
    <row r="940" spans="1:10" ht="26.4">
      <c r="A940" s="371" t="s">
        <v>58</v>
      </c>
      <c r="B940" s="372" t="s">
        <v>88</v>
      </c>
      <c r="C940" s="371" t="s">
        <v>49</v>
      </c>
      <c r="D940" s="371" t="s">
        <v>89</v>
      </c>
      <c r="E940" s="566" t="s">
        <v>59</v>
      </c>
      <c r="F940" s="566"/>
      <c r="G940" s="373" t="s">
        <v>20</v>
      </c>
      <c r="H940" s="374">
        <v>5.6800000000000003E-2</v>
      </c>
      <c r="I940" s="375">
        <v>120</v>
      </c>
      <c r="J940" s="375">
        <v>6.81</v>
      </c>
    </row>
    <row r="941" spans="1:10" ht="14.4">
      <c r="A941" s="371" t="s">
        <v>58</v>
      </c>
      <c r="B941" s="372" t="s">
        <v>105</v>
      </c>
      <c r="C941" s="371" t="s">
        <v>49</v>
      </c>
      <c r="D941" s="371" t="s">
        <v>106</v>
      </c>
      <c r="E941" s="566" t="s">
        <v>59</v>
      </c>
      <c r="F941" s="566"/>
      <c r="G941" s="373" t="s">
        <v>20</v>
      </c>
      <c r="H941" s="374">
        <v>6.6E-3</v>
      </c>
      <c r="I941" s="375">
        <v>238.18</v>
      </c>
      <c r="J941" s="375">
        <v>1.57</v>
      </c>
    </row>
    <row r="942" spans="1:10" ht="14.4" customHeight="1">
      <c r="A942" s="376"/>
      <c r="B942" s="376"/>
      <c r="C942" s="376"/>
      <c r="D942" s="376"/>
      <c r="E942" s="376" t="s">
        <v>60</v>
      </c>
      <c r="F942" s="377">
        <v>5.12</v>
      </c>
      <c r="G942" s="376" t="s">
        <v>61</v>
      </c>
      <c r="H942" s="377">
        <v>0</v>
      </c>
      <c r="I942" s="376" t="s">
        <v>62</v>
      </c>
      <c r="J942" s="377">
        <v>5.12</v>
      </c>
    </row>
    <row r="943" spans="1:10" ht="14.4" customHeight="1">
      <c r="A943" s="376"/>
      <c r="B943" s="376"/>
      <c r="C943" s="376"/>
      <c r="D943" s="376"/>
      <c r="E943" s="376" t="s">
        <v>63</v>
      </c>
      <c r="F943" s="377">
        <v>24.07</v>
      </c>
      <c r="G943" s="376"/>
      <c r="H943" s="562" t="s">
        <v>64</v>
      </c>
      <c r="I943" s="562"/>
      <c r="J943" s="377">
        <v>127.05</v>
      </c>
    </row>
    <row r="944" spans="1:10" ht="14.4">
      <c r="A944" s="344"/>
      <c r="B944" s="344"/>
      <c r="C944" s="344"/>
      <c r="D944" s="344"/>
      <c r="E944" s="344"/>
      <c r="F944" s="344"/>
      <c r="G944" s="344"/>
      <c r="H944" s="344"/>
      <c r="I944" s="344"/>
      <c r="J944" s="344"/>
    </row>
    <row r="945" spans="1:10" ht="14.4">
      <c r="A945" s="362" t="s">
        <v>1174</v>
      </c>
      <c r="B945" s="363" t="s">
        <v>27</v>
      </c>
      <c r="C945" s="362" t="s">
        <v>40</v>
      </c>
      <c r="D945" s="362" t="s">
        <v>41</v>
      </c>
      <c r="E945" s="568" t="s">
        <v>55</v>
      </c>
      <c r="F945" s="568"/>
      <c r="G945" s="364" t="s">
        <v>28</v>
      </c>
      <c r="H945" s="363" t="s">
        <v>42</v>
      </c>
      <c r="I945" s="363" t="s">
        <v>43</v>
      </c>
      <c r="J945" s="363" t="s">
        <v>45</v>
      </c>
    </row>
    <row r="946" spans="1:10" ht="14.4" customHeight="1">
      <c r="A946" s="344" t="s">
        <v>56</v>
      </c>
      <c r="B946" s="346" t="s">
        <v>1083</v>
      </c>
      <c r="C946" s="344" t="s">
        <v>54</v>
      </c>
      <c r="D946" s="344" t="s">
        <v>1084</v>
      </c>
      <c r="E946" s="563" t="s">
        <v>1227</v>
      </c>
      <c r="F946" s="563"/>
      <c r="G946" s="345" t="s">
        <v>1085</v>
      </c>
      <c r="H946" s="365">
        <v>1</v>
      </c>
      <c r="I946" s="347">
        <v>596.80999999999995</v>
      </c>
      <c r="J946" s="347">
        <v>596.80999999999995</v>
      </c>
    </row>
    <row r="947" spans="1:10" ht="26.4">
      <c r="A947" s="366" t="s">
        <v>57</v>
      </c>
      <c r="B947" s="367" t="s">
        <v>181</v>
      </c>
      <c r="C947" s="366" t="s">
        <v>49</v>
      </c>
      <c r="D947" s="366" t="s">
        <v>202</v>
      </c>
      <c r="E947" s="567" t="s">
        <v>946</v>
      </c>
      <c r="F947" s="567"/>
      <c r="G947" s="368" t="s">
        <v>20</v>
      </c>
      <c r="H947" s="369">
        <v>0.04</v>
      </c>
      <c r="I947" s="370">
        <v>92.88</v>
      </c>
      <c r="J947" s="370">
        <v>3.71</v>
      </c>
    </row>
    <row r="948" spans="1:10" ht="26.4" customHeight="1">
      <c r="A948" s="366" t="s">
        <v>57</v>
      </c>
      <c r="B948" s="367" t="s">
        <v>65</v>
      </c>
      <c r="C948" s="366" t="s">
        <v>49</v>
      </c>
      <c r="D948" s="366" t="s">
        <v>31</v>
      </c>
      <c r="E948" s="567" t="s">
        <v>938</v>
      </c>
      <c r="F948" s="567"/>
      <c r="G948" s="368" t="s">
        <v>30</v>
      </c>
      <c r="H948" s="369">
        <v>0.2</v>
      </c>
      <c r="I948" s="370">
        <v>23.48</v>
      </c>
      <c r="J948" s="370">
        <v>4.6900000000000004</v>
      </c>
    </row>
    <row r="949" spans="1:10" ht="26.4" customHeight="1">
      <c r="A949" s="366" t="s">
        <v>57</v>
      </c>
      <c r="B949" s="367" t="s">
        <v>1263</v>
      </c>
      <c r="C949" s="366" t="s">
        <v>49</v>
      </c>
      <c r="D949" s="366" t="s">
        <v>1264</v>
      </c>
      <c r="E949" s="567" t="s">
        <v>951</v>
      </c>
      <c r="F949" s="567"/>
      <c r="G949" s="368" t="s">
        <v>20</v>
      </c>
      <c r="H949" s="369">
        <v>0.04</v>
      </c>
      <c r="I949" s="370">
        <v>834.6</v>
      </c>
      <c r="J949" s="370">
        <v>33.380000000000003</v>
      </c>
    </row>
    <row r="950" spans="1:10" ht="26.4">
      <c r="A950" s="371" t="s">
        <v>58</v>
      </c>
      <c r="B950" s="372" t="s">
        <v>1265</v>
      </c>
      <c r="C950" s="371" t="s">
        <v>49</v>
      </c>
      <c r="D950" s="371" t="s">
        <v>1266</v>
      </c>
      <c r="E950" s="566" t="s">
        <v>59</v>
      </c>
      <c r="F950" s="566"/>
      <c r="G950" s="373" t="s">
        <v>6</v>
      </c>
      <c r="H950" s="374">
        <v>0.25</v>
      </c>
      <c r="I950" s="375">
        <v>924</v>
      </c>
      <c r="J950" s="375">
        <v>231</v>
      </c>
    </row>
    <row r="951" spans="1:10" ht="26.4">
      <c r="A951" s="371" t="s">
        <v>58</v>
      </c>
      <c r="B951" s="372" t="s">
        <v>1267</v>
      </c>
      <c r="C951" s="371" t="s">
        <v>49</v>
      </c>
      <c r="D951" s="371" t="s">
        <v>1268</v>
      </c>
      <c r="E951" s="566" t="s">
        <v>59</v>
      </c>
      <c r="F951" s="566"/>
      <c r="G951" s="373" t="s">
        <v>39</v>
      </c>
      <c r="H951" s="374">
        <v>3</v>
      </c>
      <c r="I951" s="375">
        <v>108.01</v>
      </c>
      <c r="J951" s="375">
        <v>324.02999999999997</v>
      </c>
    </row>
    <row r="952" spans="1:10" ht="14.4" customHeight="1">
      <c r="A952" s="376"/>
      <c r="B952" s="376"/>
      <c r="C952" s="376"/>
      <c r="D952" s="376"/>
      <c r="E952" s="376" t="s">
        <v>60</v>
      </c>
      <c r="F952" s="377">
        <v>11.47</v>
      </c>
      <c r="G952" s="376" t="s">
        <v>61</v>
      </c>
      <c r="H952" s="377">
        <v>0</v>
      </c>
      <c r="I952" s="376" t="s">
        <v>62</v>
      </c>
      <c r="J952" s="377">
        <v>11.47</v>
      </c>
    </row>
    <row r="953" spans="1:10" ht="14.4" customHeight="1">
      <c r="A953" s="376"/>
      <c r="B953" s="376"/>
      <c r="C953" s="376"/>
      <c r="D953" s="376"/>
      <c r="E953" s="376" t="s">
        <v>63</v>
      </c>
      <c r="F953" s="377">
        <v>139.53</v>
      </c>
      <c r="G953" s="376"/>
      <c r="H953" s="562" t="s">
        <v>64</v>
      </c>
      <c r="I953" s="562"/>
      <c r="J953" s="377">
        <v>736.34</v>
      </c>
    </row>
    <row r="954" spans="1:10" ht="14.4">
      <c r="A954" s="344"/>
      <c r="B954" s="344"/>
      <c r="C954" s="344"/>
      <c r="D954" s="344"/>
      <c r="E954" s="344"/>
      <c r="F954" s="344"/>
      <c r="G954" s="344"/>
      <c r="H954" s="344"/>
      <c r="I954" s="344"/>
      <c r="J954" s="344"/>
    </row>
    <row r="955" spans="1:10" ht="14.4">
      <c r="A955" s="362" t="s">
        <v>1175</v>
      </c>
      <c r="B955" s="363" t="s">
        <v>27</v>
      </c>
      <c r="C955" s="362" t="s">
        <v>40</v>
      </c>
      <c r="D955" s="362" t="s">
        <v>41</v>
      </c>
      <c r="E955" s="568" t="s">
        <v>55</v>
      </c>
      <c r="F955" s="568"/>
      <c r="G955" s="364" t="s">
        <v>28</v>
      </c>
      <c r="H955" s="363" t="s">
        <v>42</v>
      </c>
      <c r="I955" s="363" t="s">
        <v>43</v>
      </c>
      <c r="J955" s="363" t="s">
        <v>45</v>
      </c>
    </row>
    <row r="956" spans="1:10" ht="14.4" customHeight="1">
      <c r="A956" s="344" t="s">
        <v>56</v>
      </c>
      <c r="B956" s="346" t="s">
        <v>1086</v>
      </c>
      <c r="C956" s="344" t="s">
        <v>54</v>
      </c>
      <c r="D956" s="344" t="s">
        <v>1087</v>
      </c>
      <c r="E956" s="563" t="s">
        <v>1227</v>
      </c>
      <c r="F956" s="563"/>
      <c r="G956" s="345" t="s">
        <v>1085</v>
      </c>
      <c r="H956" s="365">
        <v>1</v>
      </c>
      <c r="I956" s="347">
        <v>629.80999999999995</v>
      </c>
      <c r="J956" s="347">
        <v>629.80999999999995</v>
      </c>
    </row>
    <row r="957" spans="1:10" ht="26.4">
      <c r="A957" s="366" t="s">
        <v>57</v>
      </c>
      <c r="B957" s="367" t="s">
        <v>181</v>
      </c>
      <c r="C957" s="366" t="s">
        <v>49</v>
      </c>
      <c r="D957" s="366" t="s">
        <v>202</v>
      </c>
      <c r="E957" s="567" t="s">
        <v>946</v>
      </c>
      <c r="F957" s="567"/>
      <c r="G957" s="368" t="s">
        <v>20</v>
      </c>
      <c r="H957" s="369">
        <v>0.04</v>
      </c>
      <c r="I957" s="370">
        <v>92.88</v>
      </c>
      <c r="J957" s="370">
        <v>3.71</v>
      </c>
    </row>
    <row r="958" spans="1:10" ht="26.4" customHeight="1">
      <c r="A958" s="366" t="s">
        <v>57</v>
      </c>
      <c r="B958" s="367" t="s">
        <v>65</v>
      </c>
      <c r="C958" s="366" t="s">
        <v>49</v>
      </c>
      <c r="D958" s="366" t="s">
        <v>31</v>
      </c>
      <c r="E958" s="567" t="s">
        <v>938</v>
      </c>
      <c r="F958" s="567"/>
      <c r="G958" s="368" t="s">
        <v>30</v>
      </c>
      <c r="H958" s="369">
        <v>0.2</v>
      </c>
      <c r="I958" s="370">
        <v>23.48</v>
      </c>
      <c r="J958" s="370">
        <v>4.6900000000000004</v>
      </c>
    </row>
    <row r="959" spans="1:10" ht="26.4" customHeight="1">
      <c r="A959" s="366" t="s">
        <v>57</v>
      </c>
      <c r="B959" s="367" t="s">
        <v>1263</v>
      </c>
      <c r="C959" s="366" t="s">
        <v>49</v>
      </c>
      <c r="D959" s="366" t="s">
        <v>1264</v>
      </c>
      <c r="E959" s="567" t="s">
        <v>951</v>
      </c>
      <c r="F959" s="567"/>
      <c r="G959" s="368" t="s">
        <v>20</v>
      </c>
      <c r="H959" s="369">
        <v>0.04</v>
      </c>
      <c r="I959" s="370">
        <v>834.6</v>
      </c>
      <c r="J959" s="370">
        <v>33.380000000000003</v>
      </c>
    </row>
    <row r="960" spans="1:10" ht="26.4">
      <c r="A960" s="371" t="s">
        <v>58</v>
      </c>
      <c r="B960" s="372" t="s">
        <v>1267</v>
      </c>
      <c r="C960" s="371" t="s">
        <v>49</v>
      </c>
      <c r="D960" s="371" t="s">
        <v>1268</v>
      </c>
      <c r="E960" s="566" t="s">
        <v>59</v>
      </c>
      <c r="F960" s="566"/>
      <c r="G960" s="373" t="s">
        <v>39</v>
      </c>
      <c r="H960" s="374">
        <v>3</v>
      </c>
      <c r="I960" s="375">
        <v>108.01</v>
      </c>
      <c r="J960" s="375">
        <v>324.02999999999997</v>
      </c>
    </row>
    <row r="961" spans="1:10" ht="26.4">
      <c r="A961" s="371" t="s">
        <v>58</v>
      </c>
      <c r="B961" s="372" t="s">
        <v>1269</v>
      </c>
      <c r="C961" s="371" t="s">
        <v>49</v>
      </c>
      <c r="D961" s="371" t="s">
        <v>1270</v>
      </c>
      <c r="E961" s="566" t="s">
        <v>59</v>
      </c>
      <c r="F961" s="566"/>
      <c r="G961" s="373" t="s">
        <v>33</v>
      </c>
      <c r="H961" s="374">
        <v>2</v>
      </c>
      <c r="I961" s="375">
        <v>132</v>
      </c>
      <c r="J961" s="375">
        <v>264</v>
      </c>
    </row>
    <row r="962" spans="1:10" ht="14.4" customHeight="1">
      <c r="A962" s="376"/>
      <c r="B962" s="376"/>
      <c r="C962" s="376"/>
      <c r="D962" s="376"/>
      <c r="E962" s="376" t="s">
        <v>60</v>
      </c>
      <c r="F962" s="377">
        <v>11.47</v>
      </c>
      <c r="G962" s="376" t="s">
        <v>61</v>
      </c>
      <c r="H962" s="377">
        <v>0</v>
      </c>
      <c r="I962" s="376" t="s">
        <v>62</v>
      </c>
      <c r="J962" s="377">
        <v>11.47</v>
      </c>
    </row>
    <row r="963" spans="1:10" ht="15" customHeight="1">
      <c r="A963" s="376"/>
      <c r="B963" s="376"/>
      <c r="C963" s="376"/>
      <c r="D963" s="376"/>
      <c r="E963" s="376" t="s">
        <v>63</v>
      </c>
      <c r="F963" s="377">
        <v>147.24</v>
      </c>
      <c r="G963" s="376"/>
      <c r="H963" s="562" t="s">
        <v>64</v>
      </c>
      <c r="I963" s="562"/>
      <c r="J963" s="377">
        <v>777.05</v>
      </c>
    </row>
  </sheetData>
  <mergeCells count="829">
    <mergeCell ref="E958:F958"/>
    <mergeCell ref="E959:F959"/>
    <mergeCell ref="E960:F960"/>
    <mergeCell ref="E961:F961"/>
    <mergeCell ref="H963:I963"/>
    <mergeCell ref="E947:F947"/>
    <mergeCell ref="E948:F948"/>
    <mergeCell ref="E949:F949"/>
    <mergeCell ref="E950:F950"/>
    <mergeCell ref="E951:F951"/>
    <mergeCell ref="H953:I953"/>
    <mergeCell ref="E955:F955"/>
    <mergeCell ref="E956:F956"/>
    <mergeCell ref="E957:F957"/>
    <mergeCell ref="E936:F936"/>
    <mergeCell ref="E937:F937"/>
    <mergeCell ref="E938:F938"/>
    <mergeCell ref="E939:F939"/>
    <mergeCell ref="E940:F940"/>
    <mergeCell ref="E941:F941"/>
    <mergeCell ref="H943:I943"/>
    <mergeCell ref="E945:F945"/>
    <mergeCell ref="E946:F946"/>
    <mergeCell ref="E925:F925"/>
    <mergeCell ref="E926:F926"/>
    <mergeCell ref="E927:F927"/>
    <mergeCell ref="H929:I929"/>
    <mergeCell ref="E931:F931"/>
    <mergeCell ref="E932:F932"/>
    <mergeCell ref="E933:F933"/>
    <mergeCell ref="E934:F934"/>
    <mergeCell ref="E935:F935"/>
    <mergeCell ref="E916:F916"/>
    <mergeCell ref="E917:F917"/>
    <mergeCell ref="E918:F918"/>
    <mergeCell ref="E919:F919"/>
    <mergeCell ref="E920:F920"/>
    <mergeCell ref="E921:F921"/>
    <mergeCell ref="E922:F922"/>
    <mergeCell ref="E923:F923"/>
    <mergeCell ref="E924:F924"/>
    <mergeCell ref="E905:F905"/>
    <mergeCell ref="E906:F906"/>
    <mergeCell ref="E907:F907"/>
    <mergeCell ref="E908:F908"/>
    <mergeCell ref="E909:F909"/>
    <mergeCell ref="E910:F910"/>
    <mergeCell ref="E911:F911"/>
    <mergeCell ref="H913:I913"/>
    <mergeCell ref="E915:F915"/>
    <mergeCell ref="E894:F894"/>
    <mergeCell ref="E895:F895"/>
    <mergeCell ref="E896:F896"/>
    <mergeCell ref="E897:F897"/>
    <mergeCell ref="E898:F898"/>
    <mergeCell ref="E899:F899"/>
    <mergeCell ref="E900:F900"/>
    <mergeCell ref="E901:F901"/>
    <mergeCell ref="H903:I903"/>
    <mergeCell ref="E883:F883"/>
    <mergeCell ref="E884:F884"/>
    <mergeCell ref="E885:F885"/>
    <mergeCell ref="E886:F886"/>
    <mergeCell ref="E887:F887"/>
    <mergeCell ref="E888:F888"/>
    <mergeCell ref="E889:F889"/>
    <mergeCell ref="E890:F890"/>
    <mergeCell ref="H892:I892"/>
    <mergeCell ref="E872:F872"/>
    <mergeCell ref="E873:F873"/>
    <mergeCell ref="E874:F874"/>
    <mergeCell ref="E875:F875"/>
    <mergeCell ref="E876:F876"/>
    <mergeCell ref="E877:F877"/>
    <mergeCell ref="E878:F878"/>
    <mergeCell ref="E879:F879"/>
    <mergeCell ref="H881:I881"/>
    <mergeCell ref="E859:F859"/>
    <mergeCell ref="H861:I861"/>
    <mergeCell ref="E863:F863"/>
    <mergeCell ref="E864:F864"/>
    <mergeCell ref="E865:F865"/>
    <mergeCell ref="E866:F866"/>
    <mergeCell ref="H868:I868"/>
    <mergeCell ref="E870:F870"/>
    <mergeCell ref="E871:F871"/>
    <mergeCell ref="E848:F848"/>
    <mergeCell ref="H850:I850"/>
    <mergeCell ref="E852:F852"/>
    <mergeCell ref="E853:F853"/>
    <mergeCell ref="E854:F854"/>
    <mergeCell ref="E855:F855"/>
    <mergeCell ref="E856:F856"/>
    <mergeCell ref="E857:F857"/>
    <mergeCell ref="E858:F858"/>
    <mergeCell ref="H836:I836"/>
    <mergeCell ref="E838:F838"/>
    <mergeCell ref="E839:F839"/>
    <mergeCell ref="E840:F840"/>
    <mergeCell ref="H842:I842"/>
    <mergeCell ref="E844:F844"/>
    <mergeCell ref="E845:F845"/>
    <mergeCell ref="E846:F846"/>
    <mergeCell ref="E847:F847"/>
    <mergeCell ref="E826:F826"/>
    <mergeCell ref="E827:F827"/>
    <mergeCell ref="E828:F828"/>
    <mergeCell ref="E829:F829"/>
    <mergeCell ref="E830:F830"/>
    <mergeCell ref="E831:F831"/>
    <mergeCell ref="E832:F832"/>
    <mergeCell ref="E833:F833"/>
    <mergeCell ref="E834:F834"/>
    <mergeCell ref="E150:F150"/>
    <mergeCell ref="E151:F151"/>
    <mergeCell ref="E131:F131"/>
    <mergeCell ref="E132:F132"/>
    <mergeCell ref="E134:F134"/>
    <mergeCell ref="E129:F129"/>
    <mergeCell ref="E163:F163"/>
    <mergeCell ref="E164:F164"/>
    <mergeCell ref="E140:F140"/>
    <mergeCell ref="E141:F141"/>
    <mergeCell ref="E142:F142"/>
    <mergeCell ref="E143:F143"/>
    <mergeCell ref="E162:F162"/>
    <mergeCell ref="E155:F155"/>
    <mergeCell ref="E156:F156"/>
    <mergeCell ref="E157:F157"/>
    <mergeCell ref="E147:F147"/>
    <mergeCell ref="E148:F148"/>
    <mergeCell ref="E153:F153"/>
    <mergeCell ref="E154:F154"/>
    <mergeCell ref="E158:F158"/>
    <mergeCell ref="E159:F159"/>
    <mergeCell ref="E160:F160"/>
    <mergeCell ref="E149:F149"/>
    <mergeCell ref="E138:F138"/>
    <mergeCell ref="E139:F139"/>
    <mergeCell ref="E69:F69"/>
    <mergeCell ref="E83:F83"/>
    <mergeCell ref="E84:F84"/>
    <mergeCell ref="E92:F92"/>
    <mergeCell ref="E90:F90"/>
    <mergeCell ref="E91:F91"/>
    <mergeCell ref="E72:F72"/>
    <mergeCell ref="E80:F80"/>
    <mergeCell ref="E85:F85"/>
    <mergeCell ref="E86:F86"/>
    <mergeCell ref="E106:F106"/>
    <mergeCell ref="E117:F117"/>
    <mergeCell ref="A122:J122"/>
    <mergeCell ref="E136:F136"/>
    <mergeCell ref="E137:F137"/>
    <mergeCell ref="E144:F144"/>
    <mergeCell ref="E145:F145"/>
    <mergeCell ref="E146:F146"/>
    <mergeCell ref="E41:F41"/>
    <mergeCell ref="E73:F73"/>
    <mergeCell ref="E79:F79"/>
    <mergeCell ref="E45:F45"/>
    <mergeCell ref="E66:F66"/>
    <mergeCell ref="E67:F67"/>
    <mergeCell ref="E65:F65"/>
    <mergeCell ref="E68:F68"/>
    <mergeCell ref="E77:F77"/>
    <mergeCell ref="E78:F78"/>
    <mergeCell ref="E61:F61"/>
    <mergeCell ref="E44:F44"/>
    <mergeCell ref="E60:F60"/>
    <mergeCell ref="E59:F59"/>
    <mergeCell ref="E125:F125"/>
    <mergeCell ref="E126:F126"/>
    <mergeCell ref="E127:F127"/>
    <mergeCell ref="E130:F130"/>
    <mergeCell ref="E104:F104"/>
    <mergeCell ref="E105:F105"/>
    <mergeCell ref="E115:F115"/>
    <mergeCell ref="E116:F116"/>
    <mergeCell ref="A1:J1"/>
    <mergeCell ref="A8:J8"/>
    <mergeCell ref="E50:F50"/>
    <mergeCell ref="E38:F38"/>
    <mergeCell ref="E23:F23"/>
    <mergeCell ref="E9:F9"/>
    <mergeCell ref="E10:F10"/>
    <mergeCell ref="E11:F11"/>
    <mergeCell ref="E12:F12"/>
    <mergeCell ref="E13:F13"/>
    <mergeCell ref="A2:J2"/>
    <mergeCell ref="E14:F14"/>
    <mergeCell ref="E15:F15"/>
    <mergeCell ref="E24:F24"/>
    <mergeCell ref="E25:F25"/>
    <mergeCell ref="E39:F39"/>
    <mergeCell ref="E100:F100"/>
    <mergeCell ref="E107:F107"/>
    <mergeCell ref="E111:F111"/>
    <mergeCell ref="E112:F112"/>
    <mergeCell ref="E118:F118"/>
    <mergeCell ref="E119:F119"/>
    <mergeCell ref="E120:F120"/>
    <mergeCell ref="E121:F121"/>
    <mergeCell ref="E123:F123"/>
    <mergeCell ref="H17:I17"/>
    <mergeCell ref="E19:F19"/>
    <mergeCell ref="E20:F20"/>
    <mergeCell ref="E26:F26"/>
    <mergeCell ref="H28:I28"/>
    <mergeCell ref="E32:F32"/>
    <mergeCell ref="E33:F33"/>
    <mergeCell ref="E34:F34"/>
    <mergeCell ref="E40:F40"/>
    <mergeCell ref="E35:F35"/>
    <mergeCell ref="E21:F21"/>
    <mergeCell ref="E22:F22"/>
    <mergeCell ref="E30:F30"/>
    <mergeCell ref="E31:F31"/>
    <mergeCell ref="E36:F36"/>
    <mergeCell ref="E37:F37"/>
    <mergeCell ref="E42:F42"/>
    <mergeCell ref="H48:I48"/>
    <mergeCell ref="E51:F51"/>
    <mergeCell ref="E52:F52"/>
    <mergeCell ref="E53:F53"/>
    <mergeCell ref="H56:I56"/>
    <mergeCell ref="E58:F58"/>
    <mergeCell ref="E43:F43"/>
    <mergeCell ref="E54:F54"/>
    <mergeCell ref="E46:F46"/>
    <mergeCell ref="H63:I63"/>
    <mergeCell ref="E70:F70"/>
    <mergeCell ref="E96:F96"/>
    <mergeCell ref="E71:F71"/>
    <mergeCell ref="E128:F128"/>
    <mergeCell ref="E152:F152"/>
    <mergeCell ref="E161:F161"/>
    <mergeCell ref="H88:I88"/>
    <mergeCell ref="E93:F93"/>
    <mergeCell ref="A94:J94"/>
    <mergeCell ref="E95:F95"/>
    <mergeCell ref="H98:I98"/>
    <mergeCell ref="H109:I109"/>
    <mergeCell ref="H75:I75"/>
    <mergeCell ref="E102:F102"/>
    <mergeCell ref="E103:F103"/>
    <mergeCell ref="E113:F113"/>
    <mergeCell ref="E114:F114"/>
    <mergeCell ref="E81:F81"/>
    <mergeCell ref="E82:F82"/>
    <mergeCell ref="E124:F124"/>
    <mergeCell ref="E135:F135"/>
    <mergeCell ref="E133:F133"/>
    <mergeCell ref="E101:F101"/>
    <mergeCell ref="E182:F182"/>
    <mergeCell ref="E183:F183"/>
    <mergeCell ref="E184:F184"/>
    <mergeCell ref="E173:F173"/>
    <mergeCell ref="E174:F174"/>
    <mergeCell ref="E180:F180"/>
    <mergeCell ref="H166:I166"/>
    <mergeCell ref="H176:I176"/>
    <mergeCell ref="E178:F178"/>
    <mergeCell ref="E179:F179"/>
    <mergeCell ref="E170:F170"/>
    <mergeCell ref="E171:F171"/>
    <mergeCell ref="E172:F172"/>
    <mergeCell ref="E169:F169"/>
    <mergeCell ref="E168:F168"/>
    <mergeCell ref="H207:I207"/>
    <mergeCell ref="E209:F209"/>
    <mergeCell ref="E210:F210"/>
    <mergeCell ref="H186:I186"/>
    <mergeCell ref="E188:F188"/>
    <mergeCell ref="E189:F189"/>
    <mergeCell ref="E190:F190"/>
    <mergeCell ref="H192:I192"/>
    <mergeCell ref="E194:F194"/>
    <mergeCell ref="E195:F195"/>
    <mergeCell ref="E196:F196"/>
    <mergeCell ref="E197:F197"/>
    <mergeCell ref="H199:I199"/>
    <mergeCell ref="E201:F201"/>
    <mergeCell ref="E202:F202"/>
    <mergeCell ref="E203:F203"/>
    <mergeCell ref="E204:F204"/>
    <mergeCell ref="E205:F205"/>
    <mergeCell ref="E181:F181"/>
    <mergeCell ref="E222:F222"/>
    <mergeCell ref="E223:F223"/>
    <mergeCell ref="E224:F224"/>
    <mergeCell ref="H226:I226"/>
    <mergeCell ref="E228:F228"/>
    <mergeCell ref="E229:F229"/>
    <mergeCell ref="E230:F230"/>
    <mergeCell ref="E231:F231"/>
    <mergeCell ref="E232:F232"/>
    <mergeCell ref="E211:F211"/>
    <mergeCell ref="E212:F212"/>
    <mergeCell ref="E213:F213"/>
    <mergeCell ref="E214:F214"/>
    <mergeCell ref="E215:F215"/>
    <mergeCell ref="E216:F216"/>
    <mergeCell ref="H218:I218"/>
    <mergeCell ref="E220:F220"/>
    <mergeCell ref="E221:F221"/>
    <mergeCell ref="E244:F244"/>
    <mergeCell ref="E245:F245"/>
    <mergeCell ref="H247:I247"/>
    <mergeCell ref="E249:F249"/>
    <mergeCell ref="E250:F250"/>
    <mergeCell ref="E251:F251"/>
    <mergeCell ref="E252:F252"/>
    <mergeCell ref="E253:F253"/>
    <mergeCell ref="H255:I255"/>
    <mergeCell ref="H234:I234"/>
    <mergeCell ref="E236:F236"/>
    <mergeCell ref="E237:F237"/>
    <mergeCell ref="E238:F238"/>
    <mergeCell ref="E239:F239"/>
    <mergeCell ref="E240:F240"/>
    <mergeCell ref="E241:F241"/>
    <mergeCell ref="E242:F242"/>
    <mergeCell ref="E243:F243"/>
    <mergeCell ref="E268:F268"/>
    <mergeCell ref="A269:J269"/>
    <mergeCell ref="E270:F270"/>
    <mergeCell ref="E271:F271"/>
    <mergeCell ref="H273:I273"/>
    <mergeCell ref="E275:F275"/>
    <mergeCell ref="E276:F276"/>
    <mergeCell ref="E277:F277"/>
    <mergeCell ref="E278:F278"/>
    <mergeCell ref="E257:F257"/>
    <mergeCell ref="E258:F258"/>
    <mergeCell ref="E259:F259"/>
    <mergeCell ref="E260:F260"/>
    <mergeCell ref="E261:F261"/>
    <mergeCell ref="H263:I263"/>
    <mergeCell ref="E265:F265"/>
    <mergeCell ref="E266:F266"/>
    <mergeCell ref="E267:F267"/>
    <mergeCell ref="E290:F290"/>
    <mergeCell ref="E291:F291"/>
    <mergeCell ref="E292:F292"/>
    <mergeCell ref="A293:J293"/>
    <mergeCell ref="E294:F294"/>
    <mergeCell ref="E295:F295"/>
    <mergeCell ref="E296:F296"/>
    <mergeCell ref="E297:F297"/>
    <mergeCell ref="E298:F298"/>
    <mergeCell ref="A279:J279"/>
    <mergeCell ref="E280:F280"/>
    <mergeCell ref="E281:F281"/>
    <mergeCell ref="H283:I283"/>
    <mergeCell ref="E285:F285"/>
    <mergeCell ref="E286:F286"/>
    <mergeCell ref="E287:F287"/>
    <mergeCell ref="E288:F288"/>
    <mergeCell ref="E289:F289"/>
    <mergeCell ref="E308:F308"/>
    <mergeCell ref="E309:F309"/>
    <mergeCell ref="E310:F310"/>
    <mergeCell ref="E311:F311"/>
    <mergeCell ref="E312:F312"/>
    <mergeCell ref="E313:F313"/>
    <mergeCell ref="E314:F314"/>
    <mergeCell ref="E315:F315"/>
    <mergeCell ref="E316:F316"/>
    <mergeCell ref="E299:F299"/>
    <mergeCell ref="E300:F300"/>
    <mergeCell ref="E301:F301"/>
    <mergeCell ref="E302:F302"/>
    <mergeCell ref="E303:F303"/>
    <mergeCell ref="E304:F304"/>
    <mergeCell ref="E305:F305"/>
    <mergeCell ref="E306:F306"/>
    <mergeCell ref="E307:F307"/>
    <mergeCell ref="E328:F328"/>
    <mergeCell ref="E329:F329"/>
    <mergeCell ref="E330:F330"/>
    <mergeCell ref="E331:F331"/>
    <mergeCell ref="H333:I333"/>
    <mergeCell ref="E335:F335"/>
    <mergeCell ref="E336:F336"/>
    <mergeCell ref="E337:F337"/>
    <mergeCell ref="E338:F338"/>
    <mergeCell ref="E317:F317"/>
    <mergeCell ref="H319:I319"/>
    <mergeCell ref="E321:F321"/>
    <mergeCell ref="E322:F322"/>
    <mergeCell ref="E323:F323"/>
    <mergeCell ref="E324:F324"/>
    <mergeCell ref="E325:F325"/>
    <mergeCell ref="E326:F326"/>
    <mergeCell ref="E327:F327"/>
    <mergeCell ref="H362:I362"/>
    <mergeCell ref="A372:J372"/>
    <mergeCell ref="E350:F350"/>
    <mergeCell ref="E355:F355"/>
    <mergeCell ref="E356:F356"/>
    <mergeCell ref="E357:F357"/>
    <mergeCell ref="E358:F358"/>
    <mergeCell ref="E359:F359"/>
    <mergeCell ref="E360:F360"/>
    <mergeCell ref="E351:F351"/>
    <mergeCell ref="H353:I353"/>
    <mergeCell ref="E364:F364"/>
    <mergeCell ref="E365:F365"/>
    <mergeCell ref="E366:F366"/>
    <mergeCell ref="E367:F367"/>
    <mergeCell ref="E368:F368"/>
    <mergeCell ref="E369:F369"/>
    <mergeCell ref="E339:F339"/>
    <mergeCell ref="E340:F340"/>
    <mergeCell ref="E341:F341"/>
    <mergeCell ref="H343:I343"/>
    <mergeCell ref="E345:F345"/>
    <mergeCell ref="E346:F346"/>
    <mergeCell ref="E347:F347"/>
    <mergeCell ref="E348:F348"/>
    <mergeCell ref="E349:F349"/>
    <mergeCell ref="H400:I400"/>
    <mergeCell ref="E370:F370"/>
    <mergeCell ref="E371:F371"/>
    <mergeCell ref="E373:F373"/>
    <mergeCell ref="E374:F374"/>
    <mergeCell ref="E375:F375"/>
    <mergeCell ref="E376:F376"/>
    <mergeCell ref="E377:F377"/>
    <mergeCell ref="E378:F378"/>
    <mergeCell ref="E388:F388"/>
    <mergeCell ref="E392:F392"/>
    <mergeCell ref="E393:F393"/>
    <mergeCell ref="E394:F394"/>
    <mergeCell ref="E395:F395"/>
    <mergeCell ref="E396:F396"/>
    <mergeCell ref="E379:F379"/>
    <mergeCell ref="E380:F380"/>
    <mergeCell ref="E381:F381"/>
    <mergeCell ref="E382:F382"/>
    <mergeCell ref="E383:F383"/>
    <mergeCell ref="E384:F384"/>
    <mergeCell ref="E385:F385"/>
    <mergeCell ref="E386:F386"/>
    <mergeCell ref="E387:F387"/>
    <mergeCell ref="E389:F389"/>
    <mergeCell ref="E390:F390"/>
    <mergeCell ref="E391:F391"/>
    <mergeCell ref="E421:F421"/>
    <mergeCell ref="E422:F422"/>
    <mergeCell ref="E423:F423"/>
    <mergeCell ref="E424:F424"/>
    <mergeCell ref="E402:F402"/>
    <mergeCell ref="E403:F403"/>
    <mergeCell ref="E404:F404"/>
    <mergeCell ref="E410:F410"/>
    <mergeCell ref="E411:F411"/>
    <mergeCell ref="E405:F405"/>
    <mergeCell ref="E406:F406"/>
    <mergeCell ref="E397:F397"/>
    <mergeCell ref="E398:F398"/>
    <mergeCell ref="H408:I408"/>
    <mergeCell ref="H416:I416"/>
    <mergeCell ref="E439:F439"/>
    <mergeCell ref="E440:F440"/>
    <mergeCell ref="E441:F441"/>
    <mergeCell ref="E442:F442"/>
    <mergeCell ref="E443:F443"/>
    <mergeCell ref="E444:F444"/>
    <mergeCell ref="E448:F448"/>
    <mergeCell ref="E425:F425"/>
    <mergeCell ref="E426:F426"/>
    <mergeCell ref="E428:F428"/>
    <mergeCell ref="E429:F429"/>
    <mergeCell ref="A427:J427"/>
    <mergeCell ref="E412:F412"/>
    <mergeCell ref="E413:F413"/>
    <mergeCell ref="E414:F414"/>
    <mergeCell ref="E418:F418"/>
    <mergeCell ref="E419:F419"/>
    <mergeCell ref="E420:F420"/>
    <mergeCell ref="E449:F449"/>
    <mergeCell ref="E445:F445"/>
    <mergeCell ref="E446:F446"/>
    <mergeCell ref="E447:F447"/>
    <mergeCell ref="E453:F453"/>
    <mergeCell ref="E454:F454"/>
    <mergeCell ref="H456:I456"/>
    <mergeCell ref="E430:F430"/>
    <mergeCell ref="E431:F431"/>
    <mergeCell ref="E432:F432"/>
    <mergeCell ref="E433:F433"/>
    <mergeCell ref="E434:F434"/>
    <mergeCell ref="E435:F435"/>
    <mergeCell ref="E436:F436"/>
    <mergeCell ref="E437:F437"/>
    <mergeCell ref="E438:F438"/>
    <mergeCell ref="E485:F485"/>
    <mergeCell ref="E486:F486"/>
    <mergeCell ref="E490:F490"/>
    <mergeCell ref="E491:F491"/>
    <mergeCell ref="E492:F492"/>
    <mergeCell ref="E493:F493"/>
    <mergeCell ref="E474:F474"/>
    <mergeCell ref="E475:F475"/>
    <mergeCell ref="E476:F476"/>
    <mergeCell ref="E482:F482"/>
    <mergeCell ref="E483:F483"/>
    <mergeCell ref="E484:F484"/>
    <mergeCell ref="E466:F466"/>
    <mergeCell ref="E467:F467"/>
    <mergeCell ref="E468:F468"/>
    <mergeCell ref="E450:F450"/>
    <mergeCell ref="E451:F451"/>
    <mergeCell ref="E452:F452"/>
    <mergeCell ref="E458:F458"/>
    <mergeCell ref="E459:F459"/>
    <mergeCell ref="E460:F460"/>
    <mergeCell ref="E518:F518"/>
    <mergeCell ref="E519:F519"/>
    <mergeCell ref="E503:F503"/>
    <mergeCell ref="E504:F504"/>
    <mergeCell ref="E505:F505"/>
    <mergeCell ref="E506:F506"/>
    <mergeCell ref="E507:F507"/>
    <mergeCell ref="E508:F508"/>
    <mergeCell ref="E509:F509"/>
    <mergeCell ref="E510:F510"/>
    <mergeCell ref="E511:F511"/>
    <mergeCell ref="E547:F547"/>
    <mergeCell ref="E552:F552"/>
    <mergeCell ref="E553:F553"/>
    <mergeCell ref="E554:F554"/>
    <mergeCell ref="E555:F555"/>
    <mergeCell ref="H549:I549"/>
    <mergeCell ref="E551:F551"/>
    <mergeCell ref="H560:I560"/>
    <mergeCell ref="E494:F494"/>
    <mergeCell ref="E495:F495"/>
    <mergeCell ref="E496:F496"/>
    <mergeCell ref="E497:F497"/>
    <mergeCell ref="E498:F498"/>
    <mergeCell ref="E500:F500"/>
    <mergeCell ref="E501:F501"/>
    <mergeCell ref="E502:F502"/>
    <mergeCell ref="E545:F545"/>
    <mergeCell ref="E533:F533"/>
    <mergeCell ref="E512:F512"/>
    <mergeCell ref="E513:F513"/>
    <mergeCell ref="E514:F514"/>
    <mergeCell ref="E515:F515"/>
    <mergeCell ref="E516:F516"/>
    <mergeCell ref="E517:F517"/>
    <mergeCell ref="E534:F534"/>
    <mergeCell ref="E535:F535"/>
    <mergeCell ref="E536:F536"/>
    <mergeCell ref="E537:F537"/>
    <mergeCell ref="E542:F542"/>
    <mergeCell ref="E543:F543"/>
    <mergeCell ref="E544:F544"/>
    <mergeCell ref="H540:I540"/>
    <mergeCell ref="E546:F546"/>
    <mergeCell ref="H571:I571"/>
    <mergeCell ref="E576:F576"/>
    <mergeCell ref="E577:F577"/>
    <mergeCell ref="H579:I579"/>
    <mergeCell ref="H587:I587"/>
    <mergeCell ref="E556:F556"/>
    <mergeCell ref="E557:F557"/>
    <mergeCell ref="E558:F558"/>
    <mergeCell ref="E563:F563"/>
    <mergeCell ref="E564:F564"/>
    <mergeCell ref="E565:F565"/>
    <mergeCell ref="E566:F566"/>
    <mergeCell ref="E581:F581"/>
    <mergeCell ref="E582:F582"/>
    <mergeCell ref="E583:F583"/>
    <mergeCell ref="E584:F584"/>
    <mergeCell ref="E585:F585"/>
    <mergeCell ref="E567:F567"/>
    <mergeCell ref="E573:F573"/>
    <mergeCell ref="E574:F574"/>
    <mergeCell ref="E575:F575"/>
    <mergeCell ref="E568:F568"/>
    <mergeCell ref="E569:F569"/>
    <mergeCell ref="E562:F562"/>
    <mergeCell ref="E614:F614"/>
    <mergeCell ref="E615:F615"/>
    <mergeCell ref="E616:F616"/>
    <mergeCell ref="E617:F617"/>
    <mergeCell ref="E618:F618"/>
    <mergeCell ref="E619:F619"/>
    <mergeCell ref="H612:I612"/>
    <mergeCell ref="E621:F621"/>
    <mergeCell ref="E600:F600"/>
    <mergeCell ref="H602:I602"/>
    <mergeCell ref="E604:F604"/>
    <mergeCell ref="E605:F605"/>
    <mergeCell ref="E606:F606"/>
    <mergeCell ref="E607:F607"/>
    <mergeCell ref="E609:F609"/>
    <mergeCell ref="E610:F610"/>
    <mergeCell ref="A608:J608"/>
    <mergeCell ref="E620:F620"/>
    <mergeCell ref="E589:F589"/>
    <mergeCell ref="E590:F590"/>
    <mergeCell ref="E594:F594"/>
    <mergeCell ref="E595:F595"/>
    <mergeCell ref="E596:F596"/>
    <mergeCell ref="E597:F597"/>
    <mergeCell ref="E599:F599"/>
    <mergeCell ref="E591:F591"/>
    <mergeCell ref="E592:F592"/>
    <mergeCell ref="E593:F593"/>
    <mergeCell ref="E598:F598"/>
    <mergeCell ref="E622:F622"/>
    <mergeCell ref="E623:F623"/>
    <mergeCell ref="E624:F624"/>
    <mergeCell ref="E625:F625"/>
    <mergeCell ref="E626:F626"/>
    <mergeCell ref="E627:F627"/>
    <mergeCell ref="E628:F628"/>
    <mergeCell ref="E647:F647"/>
    <mergeCell ref="E648:F648"/>
    <mergeCell ref="E629:F629"/>
    <mergeCell ref="E630:F630"/>
    <mergeCell ref="E632:F632"/>
    <mergeCell ref="E633:F633"/>
    <mergeCell ref="E634:F634"/>
    <mergeCell ref="E635:F635"/>
    <mergeCell ref="E636:F636"/>
    <mergeCell ref="E637:F637"/>
    <mergeCell ref="A631:J631"/>
    <mergeCell ref="E649:F649"/>
    <mergeCell ref="E650:F650"/>
    <mergeCell ref="E651:F651"/>
    <mergeCell ref="E652:F652"/>
    <mergeCell ref="E653:F653"/>
    <mergeCell ref="E654:F654"/>
    <mergeCell ref="E655:F655"/>
    <mergeCell ref="E638:F638"/>
    <mergeCell ref="E639:F639"/>
    <mergeCell ref="E640:F640"/>
    <mergeCell ref="E641:F641"/>
    <mergeCell ref="E642:F642"/>
    <mergeCell ref="E643:F643"/>
    <mergeCell ref="E644:F644"/>
    <mergeCell ref="E645:F645"/>
    <mergeCell ref="E646:F646"/>
    <mergeCell ref="E674:F674"/>
    <mergeCell ref="E675:F675"/>
    <mergeCell ref="E676:F676"/>
    <mergeCell ref="E677:F677"/>
    <mergeCell ref="E678:F678"/>
    <mergeCell ref="E679:F679"/>
    <mergeCell ref="E680:F680"/>
    <mergeCell ref="E681:F681"/>
    <mergeCell ref="E665:F665"/>
    <mergeCell ref="E666:F666"/>
    <mergeCell ref="E667:F667"/>
    <mergeCell ref="E668:F668"/>
    <mergeCell ref="E669:F669"/>
    <mergeCell ref="E670:F670"/>
    <mergeCell ref="E671:F671"/>
    <mergeCell ref="E672:F672"/>
    <mergeCell ref="E673:F673"/>
    <mergeCell ref="E656:F656"/>
    <mergeCell ref="E657:F657"/>
    <mergeCell ref="E658:F658"/>
    <mergeCell ref="E659:F659"/>
    <mergeCell ref="E660:F660"/>
    <mergeCell ref="E661:F661"/>
    <mergeCell ref="E662:F662"/>
    <mergeCell ref="E663:F663"/>
    <mergeCell ref="E664:F664"/>
    <mergeCell ref="E682:F682"/>
    <mergeCell ref="E683:F683"/>
    <mergeCell ref="E684:F684"/>
    <mergeCell ref="E689:F689"/>
    <mergeCell ref="A699:J699"/>
    <mergeCell ref="H703:I703"/>
    <mergeCell ref="E705:F705"/>
    <mergeCell ref="E706:F706"/>
    <mergeCell ref="E685:F685"/>
    <mergeCell ref="E686:F686"/>
    <mergeCell ref="E687:F687"/>
    <mergeCell ref="E688:F688"/>
    <mergeCell ref="E690:F690"/>
    <mergeCell ref="E691:F691"/>
    <mergeCell ref="H693:I693"/>
    <mergeCell ref="E695:F695"/>
    <mergeCell ref="E753:F753"/>
    <mergeCell ref="E754:F754"/>
    <mergeCell ref="E755:F755"/>
    <mergeCell ref="E729:F729"/>
    <mergeCell ref="E733:F733"/>
    <mergeCell ref="E735:F735"/>
    <mergeCell ref="E736:F736"/>
    <mergeCell ref="E737:F737"/>
    <mergeCell ref="E718:F718"/>
    <mergeCell ref="E719:F719"/>
    <mergeCell ref="E723:F723"/>
    <mergeCell ref="E727:F727"/>
    <mergeCell ref="E728:F728"/>
    <mergeCell ref="E738:F738"/>
    <mergeCell ref="E739:F739"/>
    <mergeCell ref="E740:F740"/>
    <mergeCell ref="E741:F741"/>
    <mergeCell ref="E742:F742"/>
    <mergeCell ref="E743:F743"/>
    <mergeCell ref="E745:F745"/>
    <mergeCell ref="E746:F746"/>
    <mergeCell ref="E747:F747"/>
    <mergeCell ref="E748:F748"/>
    <mergeCell ref="E749:F749"/>
    <mergeCell ref="E750:F750"/>
    <mergeCell ref="E751:F751"/>
    <mergeCell ref="E752:F752"/>
    <mergeCell ref="E781:F781"/>
    <mergeCell ref="E782:F782"/>
    <mergeCell ref="E765:F765"/>
    <mergeCell ref="E766:F766"/>
    <mergeCell ref="E767:F767"/>
    <mergeCell ref="E768:F768"/>
    <mergeCell ref="E769:F769"/>
    <mergeCell ref="E770:F770"/>
    <mergeCell ref="E771:F771"/>
    <mergeCell ref="E772:F772"/>
    <mergeCell ref="E773:F773"/>
    <mergeCell ref="E779:F779"/>
    <mergeCell ref="E756:F756"/>
    <mergeCell ref="E757:F757"/>
    <mergeCell ref="E758:F758"/>
    <mergeCell ref="E759:F759"/>
    <mergeCell ref="E760:F760"/>
    <mergeCell ref="E761:F761"/>
    <mergeCell ref="E762:F762"/>
    <mergeCell ref="E763:F763"/>
    <mergeCell ref="E764:F764"/>
    <mergeCell ref="E820:F820"/>
    <mergeCell ref="E821:F821"/>
    <mergeCell ref="E822:F822"/>
    <mergeCell ref="E801:F801"/>
    <mergeCell ref="E802:F802"/>
    <mergeCell ref="E803:F803"/>
    <mergeCell ref="E804:F804"/>
    <mergeCell ref="E805:F805"/>
    <mergeCell ref="E806:F806"/>
    <mergeCell ref="E810:F810"/>
    <mergeCell ref="E811:F811"/>
    <mergeCell ref="E814:F814"/>
    <mergeCell ref="E815:F815"/>
    <mergeCell ref="E816:F816"/>
    <mergeCell ref="H818:I818"/>
    <mergeCell ref="E792:F792"/>
    <mergeCell ref="E793:F793"/>
    <mergeCell ref="E794:F794"/>
    <mergeCell ref="E795:F795"/>
    <mergeCell ref="E796:F796"/>
    <mergeCell ref="E797:F797"/>
    <mergeCell ref="E798:F798"/>
    <mergeCell ref="E799:F799"/>
    <mergeCell ref="E800:F800"/>
    <mergeCell ref="H824:I824"/>
    <mergeCell ref="E461:F461"/>
    <mergeCell ref="E462:F462"/>
    <mergeCell ref="H464:I464"/>
    <mergeCell ref="E469:F469"/>
    <mergeCell ref="E470:F470"/>
    <mergeCell ref="H472:I472"/>
    <mergeCell ref="E477:F477"/>
    <mergeCell ref="E478:F478"/>
    <mergeCell ref="H480:I480"/>
    <mergeCell ref="H488:I488"/>
    <mergeCell ref="A499:J499"/>
    <mergeCell ref="E520:F520"/>
    <mergeCell ref="E521:F521"/>
    <mergeCell ref="E522:F522"/>
    <mergeCell ref="E529:F529"/>
    <mergeCell ref="H531:I531"/>
    <mergeCell ref="E538:F538"/>
    <mergeCell ref="E523:F523"/>
    <mergeCell ref="E524:F524"/>
    <mergeCell ref="E525:F525"/>
    <mergeCell ref="E526:F526"/>
    <mergeCell ref="E527:F527"/>
    <mergeCell ref="E528:F528"/>
    <mergeCell ref="E720:F720"/>
    <mergeCell ref="E721:F721"/>
    <mergeCell ref="E722:F722"/>
    <mergeCell ref="H715:I715"/>
    <mergeCell ref="E717:F717"/>
    <mergeCell ref="E696:F696"/>
    <mergeCell ref="E697:F697"/>
    <mergeCell ref="E698:F698"/>
    <mergeCell ref="E700:F700"/>
    <mergeCell ref="E701:F701"/>
    <mergeCell ref="E707:F707"/>
    <mergeCell ref="E708:F708"/>
    <mergeCell ref="E709:F709"/>
    <mergeCell ref="E710:F710"/>
    <mergeCell ref="E711:F711"/>
    <mergeCell ref="E712:F712"/>
    <mergeCell ref="E713:F713"/>
    <mergeCell ref="H725:I725"/>
    <mergeCell ref="H731:I731"/>
    <mergeCell ref="E734:F734"/>
    <mergeCell ref="A744:J744"/>
    <mergeCell ref="E807:F807"/>
    <mergeCell ref="E808:F808"/>
    <mergeCell ref="E809:F809"/>
    <mergeCell ref="E813:F813"/>
    <mergeCell ref="E812:F812"/>
    <mergeCell ref="E783:F783"/>
    <mergeCell ref="E784:F784"/>
    <mergeCell ref="E785:F785"/>
    <mergeCell ref="E786:F786"/>
    <mergeCell ref="E787:F787"/>
    <mergeCell ref="E788:F788"/>
    <mergeCell ref="E789:F789"/>
    <mergeCell ref="E790:F790"/>
    <mergeCell ref="E791:F791"/>
    <mergeCell ref="E774:F774"/>
    <mergeCell ref="E775:F775"/>
    <mergeCell ref="E776:F776"/>
    <mergeCell ref="E777:F777"/>
    <mergeCell ref="E778:F778"/>
    <mergeCell ref="E780:F780"/>
  </mergeCells>
  <phoneticPr fontId="13" type="noConversion"/>
  <printOptions horizontalCentered="1"/>
  <pageMargins left="0.25" right="0.25" top="0.75" bottom="0.75" header="0.3" footer="0.3"/>
  <pageSetup paperSize="9" scale="53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BE7EA-FF0E-46BA-A544-6480F7EAE9B0}">
  <sheetPr>
    <pageSetUpPr fitToPage="1"/>
  </sheetPr>
  <dimension ref="A1:G14"/>
  <sheetViews>
    <sheetView zoomScaleNormal="100" workbookViewId="0">
      <selection activeCell="C7" sqref="C7"/>
    </sheetView>
  </sheetViews>
  <sheetFormatPr defaultRowHeight="13.8"/>
  <cols>
    <col min="1" max="1" width="14.19921875" customWidth="1"/>
    <col min="2" max="2" width="37.19921875" customWidth="1"/>
    <col min="3" max="3" width="6.09765625" customWidth="1"/>
    <col min="4" max="4" width="9.69921875" customWidth="1"/>
    <col min="5" max="5" width="9.59765625" customWidth="1"/>
    <col min="6" max="6" width="8" bestFit="1" customWidth="1"/>
    <col min="7" max="7" width="37" bestFit="1" customWidth="1"/>
  </cols>
  <sheetData>
    <row r="1" spans="1:7" ht="70.05" customHeight="1">
      <c r="A1" s="578" t="e" vm="3">
        <v>#VALUE!</v>
      </c>
      <c r="B1" s="579"/>
      <c r="C1" s="579"/>
      <c r="D1" s="579"/>
      <c r="E1" s="579"/>
      <c r="F1" s="579"/>
      <c r="G1" s="580"/>
    </row>
    <row r="2" spans="1:7">
      <c r="A2" s="581" t="s">
        <v>111</v>
      </c>
      <c r="B2" s="456"/>
      <c r="C2" s="456"/>
      <c r="D2" s="456"/>
      <c r="E2" s="456"/>
      <c r="F2" s="456"/>
      <c r="G2" s="582"/>
    </row>
    <row r="3" spans="1:7" ht="14.4">
      <c r="A3" s="204"/>
      <c r="B3" s="205"/>
      <c r="C3" s="205"/>
      <c r="D3" s="205"/>
      <c r="E3" s="205"/>
      <c r="F3" s="227"/>
      <c r="G3" s="228"/>
    </row>
    <row r="4" spans="1:7" ht="15.6">
      <c r="A4" s="206" t="s">
        <v>1276</v>
      </c>
      <c r="B4" s="207"/>
      <c r="C4" s="208"/>
      <c r="D4" s="216"/>
      <c r="E4" s="216"/>
      <c r="F4" s="227"/>
      <c r="G4" s="228"/>
    </row>
    <row r="5" spans="1:7" ht="15.6">
      <c r="A5" s="209" t="s">
        <v>203</v>
      </c>
      <c r="B5" s="210"/>
      <c r="C5" s="210"/>
      <c r="D5" s="210"/>
      <c r="E5" s="210"/>
      <c r="F5" s="210"/>
      <c r="G5" s="229"/>
    </row>
    <row r="6" spans="1:7" ht="15.6">
      <c r="A6" s="211" t="s">
        <v>1279</v>
      </c>
      <c r="B6" s="212"/>
      <c r="C6" s="208"/>
      <c r="D6" s="216"/>
      <c r="E6" s="216"/>
      <c r="F6" s="227"/>
      <c r="G6" s="228"/>
    </row>
    <row r="7" spans="1:7" ht="16.2" thickBot="1">
      <c r="A7" s="213"/>
      <c r="B7" s="214"/>
      <c r="C7" s="230"/>
      <c r="D7" s="231"/>
      <c r="E7" s="231"/>
      <c r="F7" s="227"/>
      <c r="G7" s="228"/>
    </row>
    <row r="8" spans="1:7" ht="21">
      <c r="A8" s="583" t="s">
        <v>183</v>
      </c>
      <c r="B8" s="584"/>
      <c r="C8" s="584"/>
      <c r="D8" s="584"/>
      <c r="E8" s="584"/>
      <c r="F8" s="585"/>
      <c r="G8" s="191" t="s">
        <v>184</v>
      </c>
    </row>
    <row r="9" spans="1:7" ht="41.4">
      <c r="A9" s="192" t="s">
        <v>1275</v>
      </c>
      <c r="B9" s="193" t="s">
        <v>36</v>
      </c>
      <c r="C9" s="193" t="s">
        <v>33</v>
      </c>
      <c r="D9" s="193" t="s">
        <v>185</v>
      </c>
      <c r="E9" s="193" t="s">
        <v>186</v>
      </c>
      <c r="F9" s="193" t="s">
        <v>927</v>
      </c>
      <c r="G9" s="194" t="s">
        <v>187</v>
      </c>
    </row>
    <row r="10" spans="1:7" ht="52.8">
      <c r="A10" s="334" t="s">
        <v>1080</v>
      </c>
      <c r="B10" s="233" t="s">
        <v>1081</v>
      </c>
      <c r="C10" s="334" t="s">
        <v>6</v>
      </c>
      <c r="D10" s="334" t="s">
        <v>1187</v>
      </c>
      <c r="E10" s="378" t="s">
        <v>624</v>
      </c>
      <c r="F10" s="335">
        <f>D10*0.5</f>
        <v>753.58500000000004</v>
      </c>
      <c r="G10" s="336" t="s">
        <v>188</v>
      </c>
    </row>
    <row r="11" spans="1:7" ht="105.6">
      <c r="A11" s="334" t="s">
        <v>218</v>
      </c>
      <c r="B11" s="233" t="s">
        <v>271</v>
      </c>
      <c r="C11" s="334" t="s">
        <v>6</v>
      </c>
      <c r="D11" s="334" t="s">
        <v>337</v>
      </c>
      <c r="E11" s="378" t="s">
        <v>1272</v>
      </c>
      <c r="F11" s="335">
        <f t="shared" ref="F11:F13" si="0">D11*0.5</f>
        <v>179.13</v>
      </c>
      <c r="G11" s="336" t="s">
        <v>188</v>
      </c>
    </row>
    <row r="12" spans="1:7" ht="26.4">
      <c r="A12" s="334" t="s">
        <v>205</v>
      </c>
      <c r="B12" s="233" t="s">
        <v>253</v>
      </c>
      <c r="C12" s="334" t="s">
        <v>6</v>
      </c>
      <c r="D12" s="334" t="s">
        <v>314</v>
      </c>
      <c r="E12" s="378" t="s">
        <v>1273</v>
      </c>
      <c r="F12" s="335">
        <f t="shared" si="0"/>
        <v>199.77</v>
      </c>
      <c r="G12" s="336" t="s">
        <v>188</v>
      </c>
    </row>
    <row r="13" spans="1:7" ht="26.4">
      <c r="A13" s="334" t="s">
        <v>207</v>
      </c>
      <c r="B13" s="233" t="s">
        <v>162</v>
      </c>
      <c r="C13" s="334" t="s">
        <v>20</v>
      </c>
      <c r="D13" s="334" t="s">
        <v>1271</v>
      </c>
      <c r="E13" s="378" t="s">
        <v>1274</v>
      </c>
      <c r="F13" s="335">
        <f t="shared" si="0"/>
        <v>239.4</v>
      </c>
      <c r="G13" s="336" t="s">
        <v>188</v>
      </c>
    </row>
    <row r="14" spans="1:7" ht="14.4" thickBot="1">
      <c r="A14" s="195"/>
      <c r="B14" s="196"/>
      <c r="C14" s="197"/>
      <c r="D14" s="198"/>
      <c r="E14" s="198"/>
      <c r="F14" s="199"/>
      <c r="G14" s="200"/>
    </row>
  </sheetData>
  <mergeCells count="3">
    <mergeCell ref="A1:G1"/>
    <mergeCell ref="A2:G2"/>
    <mergeCell ref="A8:F8"/>
  </mergeCells>
  <printOptions horizontalCentered="1"/>
  <pageMargins left="0.25" right="0.25" top="0.75" bottom="0.75" header="0.3" footer="0.3"/>
  <pageSetup paperSize="9" scale="75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2938C-8FC6-4F4C-A967-6E07F93B50ED}">
  <dimension ref="A1:F47"/>
  <sheetViews>
    <sheetView topLeftCell="A34" workbookViewId="0">
      <selection activeCell="A7" sqref="A7:D7"/>
    </sheetView>
  </sheetViews>
  <sheetFormatPr defaultRowHeight="13.8"/>
  <cols>
    <col min="2" max="2" width="28.19921875" customWidth="1"/>
    <col min="3" max="3" width="10.296875" bestFit="1" customWidth="1"/>
    <col min="4" max="4" width="12.8984375" bestFit="1" customWidth="1"/>
    <col min="5" max="5" width="10.296875" bestFit="1" customWidth="1"/>
    <col min="6" max="6" width="12.8984375" bestFit="1" customWidth="1"/>
  </cols>
  <sheetData>
    <row r="1" spans="1:6" ht="21">
      <c r="A1" s="608"/>
      <c r="B1" s="609"/>
      <c r="C1" s="609"/>
      <c r="D1" s="609"/>
      <c r="E1" s="609"/>
      <c r="F1" s="610"/>
    </row>
    <row r="2" spans="1:6" ht="57.6" customHeight="1">
      <c r="A2" s="611" t="e" vm="4">
        <v>#VALUE!</v>
      </c>
      <c r="B2" s="612"/>
      <c r="C2" s="612"/>
      <c r="D2" s="612"/>
      <c r="E2" s="612"/>
      <c r="F2" s="613"/>
    </row>
    <row r="3" spans="1:6" ht="12" customHeight="1">
      <c r="A3" s="614"/>
      <c r="B3" s="615"/>
      <c r="C3" s="615"/>
      <c r="D3" s="615"/>
      <c r="E3" s="615"/>
      <c r="F3" s="616"/>
    </row>
    <row r="4" spans="1:6" ht="21">
      <c r="A4" s="415" t="s">
        <v>1276</v>
      </c>
      <c r="B4" s="382"/>
      <c r="C4" s="382"/>
      <c r="D4" s="382"/>
      <c r="E4" s="382"/>
      <c r="F4" s="383"/>
    </row>
    <row r="5" spans="1:6" ht="14.4">
      <c r="A5" s="617" t="s">
        <v>203</v>
      </c>
      <c r="B5" s="618"/>
      <c r="C5" s="618"/>
      <c r="D5" s="618"/>
      <c r="E5" s="618"/>
      <c r="F5" s="619"/>
    </row>
    <row r="6" spans="1:6" ht="14.4">
      <c r="A6" s="416" t="s">
        <v>1279</v>
      </c>
      <c r="B6" s="417"/>
      <c r="C6" s="417"/>
      <c r="D6" s="417"/>
      <c r="E6" s="384"/>
      <c r="F6" s="385"/>
    </row>
    <row r="7" spans="1:6">
      <c r="A7" s="620"/>
      <c r="B7" s="618"/>
      <c r="C7" s="618"/>
      <c r="D7" s="618"/>
      <c r="E7" s="386" t="s">
        <v>987</v>
      </c>
      <c r="F7" s="387">
        <v>23.38</v>
      </c>
    </row>
    <row r="8" spans="1:6">
      <c r="A8" s="594"/>
      <c r="B8" s="595"/>
      <c r="C8" s="595"/>
      <c r="D8" s="595"/>
      <c r="E8" s="596" t="str">
        <f>[1]Orçamento!I9</f>
        <v>BDI : (%)</v>
      </c>
      <c r="F8" s="597"/>
    </row>
    <row r="9" spans="1:6" ht="14.4" thickBot="1">
      <c r="A9" s="388"/>
      <c r="B9" s="389"/>
      <c r="C9" s="389"/>
      <c r="D9" s="389"/>
      <c r="E9" s="389"/>
      <c r="F9" s="390"/>
    </row>
    <row r="10" spans="1:6" ht="15.6" thickBot="1">
      <c r="A10" s="598" t="s">
        <v>988</v>
      </c>
      <c r="B10" s="599"/>
      <c r="C10" s="599"/>
      <c r="D10" s="599"/>
      <c r="E10" s="599"/>
      <c r="F10" s="600"/>
    </row>
    <row r="11" spans="1:6">
      <c r="A11" s="601" t="s">
        <v>989</v>
      </c>
      <c r="B11" s="603" t="s">
        <v>36</v>
      </c>
      <c r="C11" s="605" t="s">
        <v>990</v>
      </c>
      <c r="D11" s="606"/>
      <c r="E11" s="605" t="s">
        <v>991</v>
      </c>
      <c r="F11" s="607"/>
    </row>
    <row r="12" spans="1:6" ht="14.4" thickBot="1">
      <c r="A12" s="602"/>
      <c r="B12" s="604"/>
      <c r="C12" s="391" t="s">
        <v>992</v>
      </c>
      <c r="D12" s="391" t="s">
        <v>993</v>
      </c>
      <c r="E12" s="391" t="s">
        <v>992</v>
      </c>
      <c r="F12" s="392" t="s">
        <v>993</v>
      </c>
    </row>
    <row r="13" spans="1:6" ht="15" thickTop="1" thickBot="1">
      <c r="A13" s="586" t="s">
        <v>994</v>
      </c>
      <c r="B13" s="587"/>
      <c r="C13" s="587"/>
      <c r="D13" s="587"/>
      <c r="E13" s="587"/>
      <c r="F13" s="588"/>
    </row>
    <row r="14" spans="1:6" ht="14.4" thickTop="1">
      <c r="A14" s="393" t="s">
        <v>995</v>
      </c>
      <c r="B14" s="394" t="s">
        <v>996</v>
      </c>
      <c r="C14" s="395">
        <v>0.05</v>
      </c>
      <c r="D14" s="395">
        <v>0.05</v>
      </c>
      <c r="E14" s="395">
        <v>0.2</v>
      </c>
      <c r="F14" s="396">
        <v>0.2</v>
      </c>
    </row>
    <row r="15" spans="1:6">
      <c r="A15" s="397" t="s">
        <v>997</v>
      </c>
      <c r="B15" s="398" t="s">
        <v>998</v>
      </c>
      <c r="C15" s="399">
        <v>1.4999999999999999E-2</v>
      </c>
      <c r="D15" s="399">
        <v>1.4999999999999999E-2</v>
      </c>
      <c r="E15" s="399">
        <v>1.4999999999999999E-2</v>
      </c>
      <c r="F15" s="400">
        <v>1.4999999999999999E-2</v>
      </c>
    </row>
    <row r="16" spans="1:6">
      <c r="A16" s="397" t="s">
        <v>999</v>
      </c>
      <c r="B16" s="398" t="s">
        <v>1000</v>
      </c>
      <c r="C16" s="399">
        <v>0.01</v>
      </c>
      <c r="D16" s="399">
        <v>0.01</v>
      </c>
      <c r="E16" s="399">
        <v>0.01</v>
      </c>
      <c r="F16" s="400">
        <v>0.01</v>
      </c>
    </row>
    <row r="17" spans="1:6">
      <c r="A17" s="397" t="s">
        <v>1001</v>
      </c>
      <c r="B17" s="398" t="s">
        <v>1002</v>
      </c>
      <c r="C17" s="399">
        <v>2E-3</v>
      </c>
      <c r="D17" s="399">
        <v>2E-3</v>
      </c>
      <c r="E17" s="399">
        <v>2E-3</v>
      </c>
      <c r="F17" s="400">
        <v>2E-3</v>
      </c>
    </row>
    <row r="18" spans="1:6">
      <c r="A18" s="397" t="s">
        <v>1003</v>
      </c>
      <c r="B18" s="398" t="s">
        <v>1004</v>
      </c>
      <c r="C18" s="399">
        <v>6.0000000000000001E-3</v>
      </c>
      <c r="D18" s="399">
        <v>6.0000000000000001E-3</v>
      </c>
      <c r="E18" s="399">
        <v>6.0000000000000001E-3</v>
      </c>
      <c r="F18" s="400">
        <v>6.0000000000000001E-3</v>
      </c>
    </row>
    <row r="19" spans="1:6">
      <c r="A19" s="397" t="s">
        <v>1005</v>
      </c>
      <c r="B19" s="398" t="s">
        <v>1006</v>
      </c>
      <c r="C19" s="399">
        <v>2.5000000000000001E-2</v>
      </c>
      <c r="D19" s="399">
        <v>2.5000000000000001E-2</v>
      </c>
      <c r="E19" s="399">
        <v>2.5000000000000001E-2</v>
      </c>
      <c r="F19" s="400">
        <v>2.5000000000000001E-2</v>
      </c>
    </row>
    <row r="20" spans="1:6" ht="26.4">
      <c r="A20" s="397" t="s">
        <v>1007</v>
      </c>
      <c r="B20" s="398" t="s">
        <v>1008</v>
      </c>
      <c r="C20" s="399">
        <v>0.03</v>
      </c>
      <c r="D20" s="399">
        <v>0.03</v>
      </c>
      <c r="E20" s="399">
        <v>0.03</v>
      </c>
      <c r="F20" s="400">
        <v>0.03</v>
      </c>
    </row>
    <row r="21" spans="1:6">
      <c r="A21" s="397" t="s">
        <v>1009</v>
      </c>
      <c r="B21" s="398" t="s">
        <v>1010</v>
      </c>
      <c r="C21" s="399">
        <v>0.08</v>
      </c>
      <c r="D21" s="399">
        <v>0.08</v>
      </c>
      <c r="E21" s="399">
        <v>0.08</v>
      </c>
      <c r="F21" s="400">
        <v>0.08</v>
      </c>
    </row>
    <row r="22" spans="1:6">
      <c r="A22" s="401" t="s">
        <v>1011</v>
      </c>
      <c r="B22" s="402" t="s">
        <v>1012</v>
      </c>
      <c r="C22" s="403">
        <v>0</v>
      </c>
      <c r="D22" s="403">
        <v>0</v>
      </c>
      <c r="E22" s="403">
        <v>0</v>
      </c>
      <c r="F22" s="404">
        <v>0</v>
      </c>
    </row>
    <row r="23" spans="1:6" ht="14.4" thickBot="1">
      <c r="A23" s="405" t="s">
        <v>1013</v>
      </c>
      <c r="B23" s="406" t="s">
        <v>37</v>
      </c>
      <c r="C23" s="407">
        <f>SUM(C14:C22)</f>
        <v>0.21800000000000003</v>
      </c>
      <c r="D23" s="407">
        <f>SUM(D14:D22)</f>
        <v>0.21800000000000003</v>
      </c>
      <c r="E23" s="407">
        <f t="shared" ref="E23:F23" si="0">SUM(E14:E22)</f>
        <v>0.36800000000000005</v>
      </c>
      <c r="F23" s="407">
        <f t="shared" si="0"/>
        <v>0.36800000000000005</v>
      </c>
    </row>
    <row r="24" spans="1:6" ht="15" thickTop="1" thickBot="1">
      <c r="A24" s="589" t="s">
        <v>1014</v>
      </c>
      <c r="B24" s="590"/>
      <c r="C24" s="590"/>
      <c r="D24" s="590"/>
      <c r="E24" s="590"/>
      <c r="F24" s="591"/>
    </row>
    <row r="25" spans="1:6" ht="27" thickTop="1">
      <c r="A25" s="393" t="s">
        <v>1015</v>
      </c>
      <c r="B25" s="394" t="s">
        <v>1016</v>
      </c>
      <c r="C25" s="395">
        <v>0.18129999999999999</v>
      </c>
      <c r="D25" s="408" t="s">
        <v>1017</v>
      </c>
      <c r="E25" s="395">
        <v>0.18129999999999999</v>
      </c>
      <c r="F25" s="409" t="s">
        <v>1017</v>
      </c>
    </row>
    <row r="26" spans="1:6" ht="26.4">
      <c r="A26" s="397" t="s">
        <v>1018</v>
      </c>
      <c r="B26" s="398" t="s">
        <v>1019</v>
      </c>
      <c r="C26" s="399">
        <v>4.1599999999999998E-2</v>
      </c>
      <c r="D26" s="410" t="s">
        <v>1017</v>
      </c>
      <c r="E26" s="399">
        <v>4.1599999999999998E-2</v>
      </c>
      <c r="F26" s="410" t="s">
        <v>1017</v>
      </c>
    </row>
    <row r="27" spans="1:6">
      <c r="A27" s="397" t="s">
        <v>1020</v>
      </c>
      <c r="B27" s="398" t="s">
        <v>1021</v>
      </c>
      <c r="C27" s="399">
        <v>8.6999999999999994E-3</v>
      </c>
      <c r="D27" s="399">
        <v>6.4999999999999997E-3</v>
      </c>
      <c r="E27" s="399">
        <v>8.6999999999999994E-3</v>
      </c>
      <c r="F27" s="400">
        <v>6.4999999999999997E-3</v>
      </c>
    </row>
    <row r="28" spans="1:6">
      <c r="A28" s="397" t="s">
        <v>1022</v>
      </c>
      <c r="B28" s="398" t="s">
        <v>1023</v>
      </c>
      <c r="C28" s="399">
        <v>0.11219999999999999</v>
      </c>
      <c r="D28" s="399">
        <v>8.3299999999999999E-2</v>
      </c>
      <c r="E28" s="399">
        <v>0.11219999999999999</v>
      </c>
      <c r="F28" s="400">
        <v>8.3299999999999999E-2</v>
      </c>
    </row>
    <row r="29" spans="1:6">
      <c r="A29" s="397" t="s">
        <v>1024</v>
      </c>
      <c r="B29" s="398" t="s">
        <v>1025</v>
      </c>
      <c r="C29" s="399">
        <v>6.9999999999999999E-4</v>
      </c>
      <c r="D29" s="399">
        <v>5.0000000000000001E-4</v>
      </c>
      <c r="E29" s="399">
        <v>6.9999999999999999E-4</v>
      </c>
      <c r="F29" s="400">
        <v>5.0000000000000001E-4</v>
      </c>
    </row>
    <row r="30" spans="1:6">
      <c r="A30" s="397" t="s">
        <v>1026</v>
      </c>
      <c r="B30" s="398" t="s">
        <v>1027</v>
      </c>
      <c r="C30" s="399">
        <v>7.4999999999999997E-3</v>
      </c>
      <c r="D30" s="399">
        <v>5.5999999999999999E-3</v>
      </c>
      <c r="E30" s="399">
        <v>7.4999999999999997E-3</v>
      </c>
      <c r="F30" s="400">
        <v>5.5999999999999999E-3</v>
      </c>
    </row>
    <row r="31" spans="1:6" ht="26.4">
      <c r="A31" s="397" t="s">
        <v>1028</v>
      </c>
      <c r="B31" s="398" t="s">
        <v>1029</v>
      </c>
      <c r="C31" s="399">
        <v>2.8299999999999999E-2</v>
      </c>
      <c r="D31" s="411" t="s">
        <v>1017</v>
      </c>
      <c r="E31" s="399">
        <v>2.8299999999999999E-2</v>
      </c>
      <c r="F31" s="410" t="s">
        <v>1017</v>
      </c>
    </row>
    <row r="32" spans="1:6">
      <c r="A32" s="397" t="s">
        <v>1030</v>
      </c>
      <c r="B32" s="398" t="s">
        <v>1031</v>
      </c>
      <c r="C32" s="399">
        <v>1E-3</v>
      </c>
      <c r="D32" s="399">
        <v>6.9999999999999999E-4</v>
      </c>
      <c r="E32" s="399">
        <v>1E-3</v>
      </c>
      <c r="F32" s="400">
        <v>6.9999999999999999E-4</v>
      </c>
    </row>
    <row r="33" spans="1:6">
      <c r="A33" s="397" t="s">
        <v>1032</v>
      </c>
      <c r="B33" s="398" t="s">
        <v>1033</v>
      </c>
      <c r="C33" s="399">
        <v>0.12820000000000001</v>
      </c>
      <c r="D33" s="399">
        <v>9.5299999999999996E-2</v>
      </c>
      <c r="E33" s="399">
        <v>0.12820000000000001</v>
      </c>
      <c r="F33" s="400">
        <v>9.5299999999999996E-2</v>
      </c>
    </row>
    <row r="34" spans="1:6">
      <c r="A34" s="401" t="s">
        <v>1034</v>
      </c>
      <c r="B34" s="402" t="s">
        <v>1035</v>
      </c>
      <c r="C34" s="403">
        <v>2.9999999999999997E-4</v>
      </c>
      <c r="D34" s="403">
        <v>2.9999999999999997E-4</v>
      </c>
      <c r="E34" s="403">
        <v>2.9999999999999997E-4</v>
      </c>
      <c r="F34" s="404">
        <v>2.9999999999999997E-4</v>
      </c>
    </row>
    <row r="35" spans="1:6" ht="14.4" thickBot="1">
      <c r="A35" s="405" t="s">
        <v>1036</v>
      </c>
      <c r="B35" s="406" t="s">
        <v>37</v>
      </c>
      <c r="C35" s="407">
        <f>SUM(C25:C34)</f>
        <v>0.50979999999999992</v>
      </c>
      <c r="D35" s="407">
        <f>SUM(D25:D34)</f>
        <v>0.19220000000000001</v>
      </c>
      <c r="E35" s="407">
        <f>SUM(E25:E34)</f>
        <v>0.50979999999999992</v>
      </c>
      <c r="F35" s="412">
        <f>SUM(F25:F34)</f>
        <v>0.19220000000000001</v>
      </c>
    </row>
    <row r="36" spans="1:6" ht="15" thickTop="1" thickBot="1">
      <c r="A36" s="589" t="s">
        <v>1037</v>
      </c>
      <c r="B36" s="590"/>
      <c r="C36" s="590"/>
      <c r="D36" s="590"/>
      <c r="E36" s="590"/>
      <c r="F36" s="591"/>
    </row>
    <row r="37" spans="1:6" ht="14.4" thickTop="1">
      <c r="A37" s="393" t="s">
        <v>1038</v>
      </c>
      <c r="B37" s="394" t="s">
        <v>1039</v>
      </c>
      <c r="C37" s="395">
        <v>5.8099999999999999E-2</v>
      </c>
      <c r="D37" s="395">
        <v>4.3200000000000002E-2</v>
      </c>
      <c r="E37" s="395">
        <v>5.8099999999999999E-2</v>
      </c>
      <c r="F37" s="396">
        <v>4.3200000000000002E-2</v>
      </c>
    </row>
    <row r="38" spans="1:6">
      <c r="A38" s="397" t="s">
        <v>1040</v>
      </c>
      <c r="B38" s="398" t="s">
        <v>1041</v>
      </c>
      <c r="C38" s="399">
        <v>1.4E-3</v>
      </c>
      <c r="D38" s="399">
        <v>1E-3</v>
      </c>
      <c r="E38" s="399">
        <v>1.4E-3</v>
      </c>
      <c r="F38" s="400">
        <v>1E-3</v>
      </c>
    </row>
    <row r="39" spans="1:6">
      <c r="A39" s="397" t="s">
        <v>1042</v>
      </c>
      <c r="B39" s="398" t="s">
        <v>1043</v>
      </c>
      <c r="C39" s="399">
        <v>1.77E-2</v>
      </c>
      <c r="D39" s="399">
        <v>1.3100000000000001E-2</v>
      </c>
      <c r="E39" s="399">
        <v>1.77E-2</v>
      </c>
      <c r="F39" s="400">
        <v>1.3100000000000001E-2</v>
      </c>
    </row>
    <row r="40" spans="1:6" ht="26.4">
      <c r="A40" s="397" t="s">
        <v>1044</v>
      </c>
      <c r="B40" s="398" t="s">
        <v>1045</v>
      </c>
      <c r="C40" s="399">
        <v>2.9600000000000001E-2</v>
      </c>
      <c r="D40" s="399">
        <v>2.1999999999999999E-2</v>
      </c>
      <c r="E40" s="399">
        <v>2.9600000000000001E-2</v>
      </c>
      <c r="F40" s="400">
        <v>2.1999999999999999E-2</v>
      </c>
    </row>
    <row r="41" spans="1:6">
      <c r="A41" s="401" t="s">
        <v>1046</v>
      </c>
      <c r="B41" s="402" t="s">
        <v>1047</v>
      </c>
      <c r="C41" s="403">
        <v>4.8999999999999998E-3</v>
      </c>
      <c r="D41" s="403">
        <v>3.5999999999999999E-3</v>
      </c>
      <c r="E41" s="403">
        <v>4.8999999999999998E-3</v>
      </c>
      <c r="F41" s="404">
        <v>3.5999999999999999E-3</v>
      </c>
    </row>
    <row r="42" spans="1:6" ht="14.4" thickBot="1">
      <c r="A42" s="405" t="s">
        <v>1048</v>
      </c>
      <c r="B42" s="406" t="s">
        <v>37</v>
      </c>
      <c r="C42" s="407">
        <f>SUM(C37:C41)</f>
        <v>0.11169999999999999</v>
      </c>
      <c r="D42" s="407">
        <f>SUM(D37:D41)</f>
        <v>8.2900000000000015E-2</v>
      </c>
      <c r="E42" s="407">
        <f>SUM(E37:E41)</f>
        <v>0.11169999999999999</v>
      </c>
      <c r="F42" s="412">
        <f>SUM(F37:F41)</f>
        <v>8.2900000000000015E-2</v>
      </c>
    </row>
    <row r="43" spans="1:6" ht="15" thickTop="1" thickBot="1">
      <c r="A43" s="589" t="s">
        <v>1049</v>
      </c>
      <c r="B43" s="590"/>
      <c r="C43" s="590"/>
      <c r="D43" s="590"/>
      <c r="E43" s="590"/>
      <c r="F43" s="591"/>
    </row>
    <row r="44" spans="1:6" ht="27" thickTop="1">
      <c r="A44" s="393" t="s">
        <v>1050</v>
      </c>
      <c r="B44" s="394" t="s">
        <v>1051</v>
      </c>
      <c r="C44" s="395">
        <v>0.1055</v>
      </c>
      <c r="D44" s="395">
        <v>3.7699999999999997E-2</v>
      </c>
      <c r="E44" s="395">
        <v>0.18759999999999999</v>
      </c>
      <c r="F44" s="396">
        <v>7.0699999999999999E-2</v>
      </c>
    </row>
    <row r="45" spans="1:6" ht="39.6">
      <c r="A45" s="401" t="s">
        <v>1052</v>
      </c>
      <c r="B45" s="402" t="s">
        <v>1053</v>
      </c>
      <c r="C45" s="403">
        <v>5.0000000000000001E-3</v>
      </c>
      <c r="D45" s="403">
        <v>3.7000000000000002E-3</v>
      </c>
      <c r="E45" s="403">
        <v>5.1999999999999998E-3</v>
      </c>
      <c r="F45" s="404">
        <v>3.8E-3</v>
      </c>
    </row>
    <row r="46" spans="1:6" ht="14.4" thickBot="1">
      <c r="A46" s="405" t="s">
        <v>1054</v>
      </c>
      <c r="B46" s="406" t="s">
        <v>37</v>
      </c>
      <c r="C46" s="407">
        <f>SUM(C44:C45)</f>
        <v>0.1105</v>
      </c>
      <c r="D46" s="407">
        <f t="shared" ref="D46:F46" si="1">SUM(D44:D45)</f>
        <v>4.1399999999999999E-2</v>
      </c>
      <c r="E46" s="407">
        <f t="shared" si="1"/>
        <v>0.1928</v>
      </c>
      <c r="F46" s="412">
        <f t="shared" si="1"/>
        <v>7.4499999999999997E-2</v>
      </c>
    </row>
    <row r="47" spans="1:6" ht="15" thickTop="1" thickBot="1">
      <c r="A47" s="592" t="s">
        <v>1055</v>
      </c>
      <c r="B47" s="593"/>
      <c r="C47" s="413">
        <f>C23+C35+C42+C46</f>
        <v>0.95000000000000007</v>
      </c>
      <c r="D47" s="413">
        <f>D23+D35+D42+D46</f>
        <v>0.53450000000000009</v>
      </c>
      <c r="E47" s="413">
        <f t="shared" ref="E47:F47" si="2">E23+E35+E42+E46</f>
        <v>1.1822999999999999</v>
      </c>
      <c r="F47" s="414">
        <f t="shared" si="2"/>
        <v>0.71760000000000002</v>
      </c>
    </row>
  </sheetData>
  <mergeCells count="17">
    <mergeCell ref="A1:F1"/>
    <mergeCell ref="A2:F2"/>
    <mergeCell ref="A3:F3"/>
    <mergeCell ref="A5:F5"/>
    <mergeCell ref="A7:D7"/>
    <mergeCell ref="A8:D8"/>
    <mergeCell ref="E8:F8"/>
    <mergeCell ref="A10:F10"/>
    <mergeCell ref="A11:A12"/>
    <mergeCell ref="B11:B12"/>
    <mergeCell ref="C11:D11"/>
    <mergeCell ref="E11:F11"/>
    <mergeCell ref="A13:F13"/>
    <mergeCell ref="A24:F24"/>
    <mergeCell ref="A36:F36"/>
    <mergeCell ref="A43:F43"/>
    <mergeCell ref="A47:B47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6</vt:i4>
      </vt:variant>
    </vt:vector>
  </HeadingPairs>
  <TitlesOfParts>
    <vt:vector size="14" baseType="lpstr">
      <vt:lpstr>RESUMO DA OBRA</vt:lpstr>
      <vt:lpstr>ORÇAMENTO</vt:lpstr>
      <vt:lpstr>CRONOGRAMA</vt:lpstr>
      <vt:lpstr>MEMÓRIA DE CÁLCULO</vt:lpstr>
      <vt:lpstr>BDI</vt:lpstr>
      <vt:lpstr>CPU</vt:lpstr>
      <vt:lpstr>ITENS DE MAIOR RELEVÂNCIA</vt:lpstr>
      <vt:lpstr>ENCARGOS SOCIAIS</vt:lpstr>
      <vt:lpstr>BDI!Area_de_impressao</vt:lpstr>
      <vt:lpstr>CPU!Area_de_impressao</vt:lpstr>
      <vt:lpstr>CRONOGRAMA!Area_de_impressao</vt:lpstr>
      <vt:lpstr>'MEMÓRIA DE CÁLCULO'!Area_de_impressao</vt:lpstr>
      <vt:lpstr>ORÇAMENTO!Area_de_impressao</vt:lpstr>
      <vt:lpstr>'RESUMO DA OBRA'!Area_de_impressao</vt:lpstr>
    </vt:vector>
  </TitlesOfParts>
  <Company>Fnde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27421740104</dc:creator>
  <cp:lastModifiedBy>WILLEN MARQUES</cp:lastModifiedBy>
  <cp:lastPrinted>2025-07-29T14:42:34Z</cp:lastPrinted>
  <dcterms:created xsi:type="dcterms:W3CDTF">2012-10-15T18:57:41Z</dcterms:created>
  <dcterms:modified xsi:type="dcterms:W3CDTF">2025-11-27T11:40:06Z</dcterms:modified>
</cp:coreProperties>
</file>