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4200c8c03340839/Documentos/Attachments/Desktop/DOCUMENTOS TRABALHO/SALVATERRA/CONCORRÊNCIA/2026/CONCORRÊNCIA 0007.2026 - PAVIMENTAÇÃO DE VIAS/ORÇAMENTO E PROJETO/"/>
    </mc:Choice>
  </mc:AlternateContent>
  <xr:revisionPtr revIDLastSave="15" documentId="8_{C5275F83-F4EE-41DA-94E2-37A3C54F8919}" xr6:coauthVersionLast="47" xr6:coauthVersionMax="47" xr10:uidLastSave="{6BEE2820-2A85-4EE2-9D7F-90113A381676}"/>
  <bookViews>
    <workbookView xWindow="-108" yWindow="-108" windowWidth="23256" windowHeight="12456" tabRatio="930" firstSheet="1" activeTab="2" xr2:uid="{00000000-000D-0000-FFFF-FFFF00000000}"/>
  </bookViews>
  <sheets>
    <sheet name="ORÇAMENTO" sheetId="15" r:id="rId1"/>
    <sheet name="DADOS DA OBRA" sheetId="1" r:id="rId2"/>
    <sheet name="2.SER.PREL." sheetId="4" r:id="rId3"/>
    <sheet name="4.MEMÓRIA" sheetId="24" r:id="rId4"/>
    <sheet name="B.D.I" sheetId="13" r:id="rId5"/>
    <sheet name="Enc. Sociais" sheetId="41" r:id="rId6"/>
    <sheet name="CFF Não Desonerado" sheetId="17" r:id="rId7"/>
    <sheet name="1.ADM. LOCAL" sheetId="2" r:id="rId8"/>
    <sheet name="CPU.MOBILIZAÇÃO" sheetId="40" r:id="rId9"/>
    <sheet name="3.CPU.MOBILIZAÇÃO" sheetId="14" r:id="rId10"/>
    <sheet name="5. CPUs" sheetId="38" r:id="rId11"/>
    <sheet name="COTAÇÃO" sheetId="39" r:id="rId12"/>
  </sheets>
  <externalReferences>
    <externalReference r:id="rId13"/>
    <externalReference r:id="rId14"/>
  </externalReferences>
  <definedNames>
    <definedName name="_I">"$#REF!.$J$65:$IK$855"</definedName>
    <definedName name="_I_1">"$#REF!.$J$65:$IK$853"</definedName>
    <definedName name="_I_1_1">"$#REF!.$J$71:$IK$862"</definedName>
    <definedName name="_I_1_1_1">"$#REF!.$J$65:$IK$853"</definedName>
    <definedName name="_I_1_1_1_1">"$#REF!.$J$65:$IK$853"</definedName>
    <definedName name="_I_1_1_1_1_1">"$#REF!.$J$69:$IK$860"</definedName>
    <definedName name="_I_1_1_1_1_1_1">"$#REF!.$J$39:$IK$824"</definedName>
    <definedName name="_I_1_1_1_1_1_1_1">"$#REF!.$J$57:$IK$831"</definedName>
    <definedName name="_I_1_1_1_29">"$#REF!.$J$39:$IK$824"</definedName>
    <definedName name="_I_1_1_10">"$#REF!.$N$76:$IO$881"</definedName>
    <definedName name="_I_1_1_11">"$#REF!.$N$76:$IO$881"</definedName>
    <definedName name="_I_1_1_12">"$#REF!.$N$76:$IO$881"</definedName>
    <definedName name="_I_1_1_19">"$#REF!.$K$70:$IL$861"</definedName>
    <definedName name="_I_1_1_19_29">"$#REF!.$K$58:$IL$832"</definedName>
    <definedName name="_I_1_1_29">"$#REF!.$J$59:$IK$833"</definedName>
    <definedName name="_I_1_1_3">"$#REF!.$N$76:$IO$881"</definedName>
    <definedName name="_I_1_1_3_1">"$#REF!.$N$76:$IO$881"</definedName>
    <definedName name="_I_1_1_4">"$#REF!.$N$76:$IO$881"</definedName>
    <definedName name="_I_1_1_4_1">"$#REF!.$N$76:$IO$881"</definedName>
    <definedName name="_I_1_1_5">"$#REF!.$N$76:$IO$881"</definedName>
    <definedName name="_I_1_1_5_1">"$#REF!.$N$76:$IO$881"</definedName>
    <definedName name="_I_1_1_6">"$#REF!.$N$76:$IO$881"</definedName>
    <definedName name="_I_1_1_6_1">"$#REF!.$N$76:$IO$881"</definedName>
    <definedName name="_I_1_1_7">"$#REF!.$N$76:$IO$881"</definedName>
    <definedName name="_I_1_1_7_1">"$#REF!.$N$76:$IO$881"</definedName>
    <definedName name="_I_1_1_9">"$#REF!.$N$76:$IO$881"</definedName>
    <definedName name="_I_1_10">"$#REF!.$N$69:$IO$874"</definedName>
    <definedName name="_I_1_11">"$#REF!.$N$69:$IO$874"</definedName>
    <definedName name="_I_1_12">"$#REF!.$N$69:$IO$874"</definedName>
    <definedName name="_I_1_19">"$#REF!.$K$65:$IL$854"</definedName>
    <definedName name="_I_1_19_29">"$#REF!.$K$39:$IL$825"</definedName>
    <definedName name="_I_1_29">"$#REF!.$J$39:$IK$824"</definedName>
    <definedName name="_I_1_3">"$#REF!.$N$69:$IO$874"</definedName>
    <definedName name="_I_1_3_1">"$#REF!.$N$69:$IO$874"</definedName>
    <definedName name="_I_1_4">"$#REF!.$N$69:$IO$874"</definedName>
    <definedName name="_I_1_4_1">"$#REF!.$N$69:$IO$874"</definedName>
    <definedName name="_I_1_5">"$#REF!.$N$69:$IO$874"</definedName>
    <definedName name="_I_1_5_1">"$#REF!.$N$69:$IO$874"</definedName>
    <definedName name="_I_1_6">"$#REF!.$N$69:$IO$874"</definedName>
    <definedName name="_I_1_6_1">"$#REF!.$N$69:$IO$874"</definedName>
    <definedName name="_I_1_7">"$#REF!.$N$69:$IO$874"</definedName>
    <definedName name="_I_1_7_1">"$#REF!.$N$69:$IO$874"</definedName>
    <definedName name="_I_1_9">"$#REF!.$N$69:$IO$874"</definedName>
    <definedName name="_I_10">"$#REF!.$J$66:$IK$857"</definedName>
    <definedName name="_I_11">"$#REF!.$J$88:$IK$886"</definedName>
    <definedName name="_I_12">"$#REF!.$J$66:$IK$857"</definedName>
    <definedName name="_I_19">"$#REF!.$K$65:$IL$854"</definedName>
    <definedName name="_I_19_29">"$#REF!.$K$39:$IL$825"</definedName>
    <definedName name="_I_29">"$#REF!.$J$39:$IK$826"</definedName>
    <definedName name="_I_3">"$#REF!.$N$69:$IO$874"</definedName>
    <definedName name="_I_3_1">"$#REF!.$N$69:$IO$874"</definedName>
    <definedName name="_I_4">"$#REF!.$J$88:$IK$886"</definedName>
    <definedName name="_I_4_1">"$#REF!.$J$66:$IK$857"</definedName>
    <definedName name="_I_5">"$#REF!.$J$88:$IK$886"</definedName>
    <definedName name="_I_5_1">"$#REF!.$J$66:$IK$857"</definedName>
    <definedName name="_I_6">"$#REF!.$J$88:$IK$886"</definedName>
    <definedName name="_I_6_1">"$#REF!.$J$66:$IK$857"</definedName>
    <definedName name="_I_7">"$#REF!.$J$88:$IK$886"</definedName>
    <definedName name="_I_7_1">"$#REF!.$J$66:$IK$857"</definedName>
    <definedName name="_I_9">"$#REF!.$J$88:$IK$886"</definedName>
    <definedName name="_S">"'file:///B:/PATO - BR - 425 aditivo.xls'#$COMPOS1.$#REF!$#REF!:$#REF!$#REF!"</definedName>
    <definedName name="_S_1">"'file:///B:/PATO - BR - 425 aditivo.xls'#$COMPOS1.$#REF!$#REF!:$#REF!$#REF!"</definedName>
    <definedName name="_S_1_1">"'file:///B:/PATO - BR - 425 aditivo.xls'#$COMPOS1.$#REF!$#REF!:$#REF!$#REF!"</definedName>
    <definedName name="_S_1_1_1">"'file:///B:/PATO - BR - 425 aditivo.xls'#$COMPOS1.$#REF!$#REF!:$#REF!$#REF!"</definedName>
    <definedName name="_S_1_1_1_1">"'file:///B:/PATO - BR - 425 aditivo.xls'#$COMPOS1.$#REF!$#REF!:$#REF!$#REF!"</definedName>
    <definedName name="_S_1_1_1_1_1">"'file:///B:/PATO - BR - 425 aditivo.xls'#$COMPOS1.$#REF!$#REF!:$#REF!$#REF!"</definedName>
    <definedName name="_S_1_1_1_1_1_1">"'file:///B:/PATO - BR - 425 aditivo.xls'#$COMPOS1.$#REF!$#REF!:$#REF!$#REF!"</definedName>
    <definedName name="_S_1_1_1_1_1_1_1">"'file:///B:/PATO - BR - 425 aditivo.xls'#$COMPOS1.$#REF!$#REF!:$#REF!$#REF!"</definedName>
    <definedName name="_S_1_1_1_10">"'file:///B:/PATO - BR - 425 aditivo.xls'#$COMPOS1.$#REF!$#REF!:$#REF!$#REF!"</definedName>
    <definedName name="_S_1_1_1_11">"'file:///B:/PATO - BR - 425 aditivo.xls'#$COMPOS1.$#REF!$#REF!:$#REF!$#REF!"</definedName>
    <definedName name="_S_1_1_1_2">"'file:///B:/PATO - BR - 425 aditivo.xls'#$COMPOS1.$#REF!$#REF!:$#REF!$#REF!"</definedName>
    <definedName name="_S_1_1_1_2_1">"'file:///B:/PATO - BR - 425 aditivo.xls'#$COMPOS1.$#REF!$#REF!:$#REF!$#REF!"</definedName>
    <definedName name="_S_1_1_1_26">"'file:///B:/PATO - BR - 425 aditivo.xls'#$COMPOS1.$#REF!$#REF!:$#REF!$#REF!"</definedName>
    <definedName name="_S_1_1_1_27">"'file:///B:/PATO - BR - 425 aditivo.xls'#$COMPOS1.$#REF!$#REF!:$#REF!$#REF!"</definedName>
    <definedName name="_S_1_1_1_27_1">"'file:///B:/PATO - BR - 425 aditivo.xls'#$COMPOS1.$#REF!$#REF!:$#REF!$#REF!"</definedName>
    <definedName name="_S_1_1_1_5">"'file:///B:/PATO - BR - 425 aditivo.xls'#$COMPOS1.$#REF!$#REF!:$#REF!$#REF!"</definedName>
    <definedName name="_S_1_1_1_5_1">"'file:///B:/PATO - BR - 425 aditivo.xls'#$COMPOS1.$#REF!$#REF!:$#REF!$#REF!"</definedName>
    <definedName name="_S_1_1_1_6">"'file:///B:/PATO - BR - 425 aditivo.xls'#$COMPOS1.$#REF!$#REF!:$#REF!$#REF!"</definedName>
    <definedName name="_S_1_1_1_6_1">"'file:///B:/PATO - BR - 425 aditivo.xls'#$COMPOS1.$#REF!$#REF!:$#REF!$#REF!"</definedName>
    <definedName name="_S_1_1_1_7">"'file:///B:/PATO - BR - 425 aditivo.xls'#$COMPOS1.$#REF!$#REF!:$#REF!$#REF!"</definedName>
    <definedName name="_S_1_1_1_7_1">"'file:///B:/PATO - BR - 425 aditivo.xls'#$COMPOS1.$#REF!$#REF!:$#REF!$#REF!"</definedName>
    <definedName name="_S_1_1_1_8">"'file:///B:/PATO - BR - 425 aditivo.xls'#$COMPOS1.$#REF!$#REF!:$#REF!$#REF!"</definedName>
    <definedName name="_S_1_1_1_9">"'file:///B:/PATO - BR - 425 aditivo.xls'#$COMPOS1.$#REF!$#REF!:$#REF!$#REF!"</definedName>
    <definedName name="_S_1_1_10">"'file:///B:/PATO - BR - 425 aditivo.xls'#$COMPOS1.$#REF!$#REF!:$#REF!$#REF!"</definedName>
    <definedName name="_S_1_1_10_1">"'file:///B:/PATO - BR - 425 aditivo.xls'#$COMPOS1.$#REF!$#REF!:$#REF!$#REF!"</definedName>
    <definedName name="_S_1_1_11">"'file:///B:/PATO - BR - 425 aditivo.xls'#$COMPOS1.$#REF!$#REF!:$#REF!$#REF!"</definedName>
    <definedName name="_S_1_1_11_1">"'file:///B:/PATO - BR - 425 aditivo.xls'#$COMPOS1.$#REF!$#REF!:$#REF!$#REF!"</definedName>
    <definedName name="_S_1_1_12">"'file:///B:/PATO - BR - 425 aditivo.xls'#$COMPOS1.$#REF!$#REF!:$#REF!$#REF!"</definedName>
    <definedName name="_S_1_1_2">"'file:///B:/PATO - BR - 425 aditivo.xls'#$COMPOS1.$#REF!$#REF!:$#REF!$#REF!"</definedName>
    <definedName name="_S_1_1_2_1">"'file:///B:/PATO - BR - 425 aditivo.xls'#$COMPOS1.$#REF!$#REF!:$#REF!$#REF!"</definedName>
    <definedName name="_S_1_1_26">"'file:///B:/PATO - BR - 425 aditivo.xls'#$COMPOS1.$#REF!$#REF!:$#REF!$#REF!"</definedName>
    <definedName name="_S_1_1_27">"'file:///B:/PATO - BR - 425 aditivo.xls'#$COMPOS1.$#REF!$#REF!:$#REF!$#REF!"</definedName>
    <definedName name="_S_1_1_27_1">"'file:///B:/PATO - BR - 425 aditivo.xls'#$COMPOS1.$#REF!$#REF!:$#REF!$#REF!"</definedName>
    <definedName name="_S_1_1_3">"'file:///B:/PATO - BR - 425 aditivo.xls'#$COMPOS1.$#REF!$#REF!:$#REF!$#REF!"</definedName>
    <definedName name="_S_1_1_3_1">"'file:///B:/PATO - BR - 425 aditivo.xls'#$COMPOS1.$#REF!$#REF!:$#REF!$#REF!"</definedName>
    <definedName name="_S_1_1_4">"'file:///B:/PATO - BR - 425 aditivo.xls'#$COMPOS1.$#REF!$#REF!:$#REF!$#REF!"</definedName>
    <definedName name="_S_1_1_4_1">"'file:///B:/PATO - BR - 425 aditivo.xls'#$COMPOS1.$#REF!$#REF!:$#REF!$#REF!"</definedName>
    <definedName name="_S_1_1_5">"'file:///B:/PATO - BR - 425 aditivo.xls'#$COMPOS1.$#REF!$#REF!:$#REF!$#REF!"</definedName>
    <definedName name="_S_1_1_5_1">"'file:///B:/PATO - BR - 425 aditivo.xls'#$COMPOS1.$#REF!$#REF!:$#REF!$#REF!"</definedName>
    <definedName name="_S_1_1_6">"'file:///B:/PATO - BR - 425 aditivo.xls'#$COMPOS1.$#REF!$#REF!:$#REF!$#REF!"</definedName>
    <definedName name="_S_1_1_6_1">"'file:///B:/PATO - BR - 425 aditivo.xls'#$COMPOS1.$#REF!$#REF!:$#REF!$#REF!"</definedName>
    <definedName name="_S_1_1_7">"'file:///B:/PATO - BR - 425 aditivo.xls'#$COMPOS1.$#REF!$#REF!:$#REF!$#REF!"</definedName>
    <definedName name="_S_1_1_7_1">"'file:///B:/PATO - BR - 425 aditivo.xls'#$COMPOS1.$#REF!$#REF!:$#REF!$#REF!"</definedName>
    <definedName name="_S_1_1_8">"'file:///B:/PATO - BR - 425 aditivo.xls'#$COMPOS1.$#REF!$#REF!:$#REF!$#REF!"</definedName>
    <definedName name="_S_1_1_9">"'file:///B:/PATO - BR - 425 aditivo.xls'#$COMPOS1.$#REF!$#REF!:$#REF!$#REF!"</definedName>
    <definedName name="_S_1_1_9_1">"'file:///B:/PATO - BR - 425 aditivo.xls'#$COMPOS1.$#REF!$#REF!:$#REF!$#REF!"</definedName>
    <definedName name="_S_1_10">"'file:///B:/PATO - BR - 425 aditivo.xls'#$COMPOS1.$#REF!$#REF!:$#REF!$#REF!"</definedName>
    <definedName name="_S_1_10_1">"'file:///B:/PATO - BR - 425 aditivo.xls'#$COMPOS1.$#REF!$#REF!:$#REF!$#REF!"</definedName>
    <definedName name="_S_1_11">"'file:///B:/PATO - BR - 425 aditivo.xls'#$COMPOS1.$#REF!$#REF!:$#REF!$#REF!"</definedName>
    <definedName name="_S_1_11_1">"'file:///B:/PATO - BR - 425 aditivo.xls'#$COMPOS1.$#REF!$#REF!:$#REF!$#REF!"</definedName>
    <definedName name="_S_1_12">"'file:///B:/PATO - BR - 425 aditivo.xls'#$COMPOS1.$#REF!$#REF!:$#REF!$#REF!"</definedName>
    <definedName name="_S_1_2">"'file:///B:/PATO - BR - 425 aditivo.xls'#$COMPOS1.$#REF!$#REF!:$#REF!$#REF!"</definedName>
    <definedName name="_S_1_2_1">"'file:///B:/PATO - BR - 425 aditivo.xls'#$COMPOS1.$#REF!$#REF!:$#REF!$#REF!"</definedName>
    <definedName name="_S_1_2_1_1">"'file:///B:/PATO - BR - 425 aditivo.xls'#$COMPOS1.$#REF!$#REF!:$#REF!$#REF!"</definedName>
    <definedName name="_S_1_2_2">"'file:///B:/PATO - BR - 425 aditivo.xls'#$COMPOS1.$#REF!$#REF!:$#REF!$#REF!"</definedName>
    <definedName name="_S_1_26">"'file:///B:/PATO - BR - 425 aditivo.xls'#$COMPOS1.$#REF!$#REF!:$#REF!$#REF!"</definedName>
    <definedName name="_S_1_26_1">"'file:///B:/PATO - BR - 425 aditivo.xls'#$COMPOS1.$#REF!$#REF!:$#REF!$#REF!"</definedName>
    <definedName name="_S_1_27">"'file:///B:/PATO - BR - 425 aditivo.xls'#$COMPOS1.$#REF!$#REF!:$#REF!$#REF!"</definedName>
    <definedName name="_S_1_27_1">"'file:///B:/PATO - BR - 425 aditivo.xls'#$COMPOS1.$#REF!$#REF!:$#REF!$#REF!"</definedName>
    <definedName name="_S_1_27_1_1">"'file:///B:/PATO - BR - 425 aditivo.xls'#$COMPOS1.$#REF!$#REF!:$#REF!$#REF!"</definedName>
    <definedName name="_S_1_27_2">"'file:///B:/PATO - BR - 425 aditivo.xls'#$COMPOS1.$#REF!$#REF!:$#REF!$#REF!"</definedName>
    <definedName name="_S_1_3">"'file:///B:/PATO - BR - 425 aditivo.xls'#$COMPOS1.$#REF!$#REF!:$#REF!$#REF!"</definedName>
    <definedName name="_S_1_3_1">"'file:///B:/PATO - BR - 425 aditivo.xls'#$COMPOS1.$#REF!$#REF!:$#REF!$#REF!"</definedName>
    <definedName name="_S_1_4">"'file:///B:/PATO - BR - 425 aditivo.xls'#$COMPOS1.$#REF!$#REF!:$#REF!$#REF!"</definedName>
    <definedName name="_S_1_4_1">"'file:///B:/PATO - BR - 425 aditivo.xls'#$COMPOS1.$#REF!$#REF!:$#REF!$#REF!"</definedName>
    <definedName name="_S_1_4_1_1">"'file:///B:/PATO - BR - 425 aditivo.xls'#$COMPOS1.$#REF!$#REF!:$#REF!$#REF!"</definedName>
    <definedName name="_S_1_4_2">"'file:///B:/PATO - BR - 425 aditivo.xls'#$COMPOS1.$#REF!$#REF!:$#REF!$#REF!"</definedName>
    <definedName name="_S_1_5">"'file:///B:/PATO - BR - 425 aditivo.xls'#$COMPOS1.$#REF!$#REF!:$#REF!$#REF!"</definedName>
    <definedName name="_S_1_5_1">"'file:///B:/PATO - BR - 425 aditivo.xls'#$COMPOS1.$#REF!$#REF!:$#REF!$#REF!"</definedName>
    <definedName name="_S_1_5_1_1">"'file:///B:/PATO - BR - 425 aditivo.xls'#$COMPOS1.$#REF!$#REF!:$#REF!$#REF!"</definedName>
    <definedName name="_S_1_5_2">"'file:///B:/PATO - BR - 425 aditivo.xls'#$COMPOS1.$#REF!$#REF!:$#REF!$#REF!"</definedName>
    <definedName name="_S_1_6">"'file:///B:/PATO - BR - 425 aditivo.xls'#$COMPOS1.$#REF!$#REF!:$#REF!$#REF!"</definedName>
    <definedName name="_S_1_6_1">"'file:///B:/PATO - BR - 425 aditivo.xls'#$COMPOS1.$#REF!$#REF!:$#REF!$#REF!"</definedName>
    <definedName name="_S_1_6_1_1">"'file:///B:/PATO - BR - 425 aditivo.xls'#$COMPOS1.$#REF!$#REF!:$#REF!$#REF!"</definedName>
    <definedName name="_S_1_6_2">"'file:///B:/PATO - BR - 425 aditivo.xls'#$COMPOS1.$#REF!$#REF!:$#REF!$#REF!"</definedName>
    <definedName name="_S_1_7">"'file:///B:/PATO - BR - 425 aditivo.xls'#$COMPOS1.$#REF!$#REF!:$#REF!$#REF!"</definedName>
    <definedName name="_S_1_7_1">"'file:///B:/PATO - BR - 425 aditivo.xls'#$COMPOS1.$#REF!$#REF!:$#REF!$#REF!"</definedName>
    <definedName name="_S_1_7_1_1">"'file:///B:/PATO - BR - 425 aditivo.xls'#$COMPOS1.$#REF!$#REF!:$#REF!$#REF!"</definedName>
    <definedName name="_S_1_7_2">"'file:///B:/PATO - BR - 425 aditivo.xls'#$COMPOS1.$#REF!$#REF!:$#REF!$#REF!"</definedName>
    <definedName name="_S_1_8">"'file:///B:/PATO - BR - 425 aditivo.xls'#$COMPOS1.$#REF!$#REF!:$#REF!$#REF!"</definedName>
    <definedName name="_S_1_9">"'file:///B:/PATO - BR - 425 aditivo.xls'#$COMPOS1.$#REF!$#REF!:$#REF!$#REF!"</definedName>
    <definedName name="_S_1_9_1">"'file:///B:/PATO - BR - 425 aditivo.xls'#$COMPOS1.$#REF!$#REF!:$#REF!$#REF!"</definedName>
    <definedName name="_S_10">"'file:///B:/PATO - BR - 425 aditivo.xls'#$COMPOS1.$#REF!$#REF!:$#REF!$#REF!"</definedName>
    <definedName name="_S_11">"'file:///B:/PATO - BR - 425 aditivo.xls'#$COMPOS1.$#REF!$#REF!:$#REF!$#REF!"</definedName>
    <definedName name="_S_2">"'file:///B:/PATO - BR - 425 aditivo.xls'#$COMPOS1.$#REF!$#REF!:$#REF!$#REF!"</definedName>
    <definedName name="_S_2_1">"'file:///B:/PATO - BR - 425 aditivo.xls'#$COMPOS1.$#REF!$#REF!:$#REF!$#REF!"</definedName>
    <definedName name="_S_2_1_1">"'file:///B:/PATO - BR - 425 aditivo.xls'#$COMPOS1.$#REF!$#REF!:$#REF!$#REF!"</definedName>
    <definedName name="_S_2_2">"'file:///B:/PATO - BR - 425 aditivo.xls'#$COMPOS1.$#REF!$#REF!:$#REF!$#REF!"</definedName>
    <definedName name="_S_26">"'file:///B:/PATO - BR - 425 aditivo.xls'#$COMPOS1.$#REF!$#REF!:$#REF!$#REF!"</definedName>
    <definedName name="_S_26_1">"'file:///B:/PATO - BR - 425 aditivo.xls'#$COMPOS1.$#REF!$#REF!:$#REF!$#REF!"</definedName>
    <definedName name="_S_27">"'file:///B:/PATO - BR - 425 aditivo.xls'#$COMPOS1.$#REF!$#REF!:$#REF!$#REF!"</definedName>
    <definedName name="_S_27_1">"'file:///B:/PATO - BR - 425 aditivo.xls'#$COMPOS1.$#REF!$#REF!:$#REF!$#REF!"</definedName>
    <definedName name="_S_27_1_1">"'file:///B:/PATO - BR - 425 aditivo.xls'#$COMPOS1.$#REF!$#REF!:$#REF!$#REF!"</definedName>
    <definedName name="_S_27_2">"'file:///B:/PATO - BR - 425 aditivo.xls'#$COMPOS1.$#REF!$#REF!:$#REF!$#REF!"</definedName>
    <definedName name="_S_3">"'file:///B:/PATO - BR - 425 aditivo.xls'#$COMPOS1.$#REF!$#REF!:$#REF!$#REF!"</definedName>
    <definedName name="_S_3_1">"'file:///B:/PATO - BR - 425 aditivo.xls'#$COMPOS1.$#REF!$#REF!:$#REF!$#REF!"</definedName>
    <definedName name="_S_4">"'file:///B:/PATO - BR - 425 aditivo.xls'#$COMPOS1.$#REF!$#REF!:$#REF!$#REF!"</definedName>
    <definedName name="_S_4_1">"'file:///B:/PATO - BR - 425 aditivo.xls'#$COMPOS1.$#REF!$#REF!:$#REF!$#REF!"</definedName>
    <definedName name="_S_4_1_1">"'file:///B:/PATO - BR - 425 aditivo.xls'#$COMPOS1.$#REF!$#REF!:$#REF!$#REF!"</definedName>
    <definedName name="_S_4_2">"'file:///B:/PATO - BR - 425 aditivo.xls'#$COMPOS1.$#REF!$#REF!:$#REF!$#REF!"</definedName>
    <definedName name="_S_5">"'file:///B:/PATO - BR - 425 aditivo.xls'#$COMPOS1.$#REF!$#REF!:$#REF!$#REF!"</definedName>
    <definedName name="_S_5_1">"'file:///B:/PATO - BR - 425 aditivo.xls'#$COMPOS1.$#REF!$#REF!:$#REF!$#REF!"</definedName>
    <definedName name="_S_5_1_1">"'file:///B:/PATO - BR - 425 aditivo.xls'#$COMPOS1.$#REF!$#REF!:$#REF!$#REF!"</definedName>
    <definedName name="_S_5_2">"'file:///B:/PATO - BR - 425 aditivo.xls'#$COMPOS1.$#REF!$#REF!:$#REF!$#REF!"</definedName>
    <definedName name="_S_6">"'file:///B:/PATO - BR - 425 aditivo.xls'#$COMPOS1.$#REF!$#REF!:$#REF!$#REF!"</definedName>
    <definedName name="_S_6_1">"'file:///B:/PATO - BR - 425 aditivo.xls'#$COMPOS1.$#REF!$#REF!:$#REF!$#REF!"</definedName>
    <definedName name="_S_6_1_1">"'file:///B:/PATO - BR - 425 aditivo.xls'#$COMPOS1.$#REF!$#REF!:$#REF!$#REF!"</definedName>
    <definedName name="_S_6_2">"'file:///B:/PATO - BR - 425 aditivo.xls'#$COMPOS1.$#REF!$#REF!:$#REF!$#REF!"</definedName>
    <definedName name="_S_7">"'file:///B:/PATO - BR - 425 aditivo.xls'#$COMPOS1.$#REF!$#REF!:$#REF!$#REF!"</definedName>
    <definedName name="_S_7_1">"'file:///B:/PATO - BR - 425 aditivo.xls'#$COMPOS1.$#REF!$#REF!:$#REF!$#REF!"</definedName>
    <definedName name="_S_7_1_1">"'file:///B:/PATO - BR - 425 aditivo.xls'#$COMPOS1.$#REF!$#REF!:$#REF!$#REF!"</definedName>
    <definedName name="_S_7_2">"'file:///B:/PATO - BR - 425 aditivo.xls'#$COMPOS1.$#REF!$#REF!:$#REF!$#REF!"</definedName>
    <definedName name="_S_8">"'file:///B:/PATO - BR - 425 aditivo.xls'#$COMPOS1.$#REF!$#REF!:$#REF!$#REF!"</definedName>
    <definedName name="_S_9">"'file:///B:/PATO - BR - 425 aditivo.xls'#$COMPOS1.$#REF!$#REF!:$#REF!$#REF!"</definedName>
    <definedName name="AGREGADO">"$#REF!.$B$21:$B$429"</definedName>
    <definedName name="AGREGADO_10">"$#REF!.$B$21:$B$429"</definedName>
    <definedName name="AGREGADO_10_1">"$#REF!.$B$21:$B$400"</definedName>
    <definedName name="AGREGADO_10_10">"$#REF!.$B$21:$B$402"</definedName>
    <definedName name="AGREGADO_10_11">"$#REF!.$B$21:$B$431"</definedName>
    <definedName name="AGREGADO_10_12">"$#REF!.$B$21:$B$402"</definedName>
    <definedName name="AGREGADO_10_19">"$#REF!.$B$21:$B$430"</definedName>
    <definedName name="AGREGADO_10_19_29">"$#REF!.$B$21:$B$401"</definedName>
    <definedName name="AGREGADO_10_29">"$#REF!.$B$21:$B$402"</definedName>
    <definedName name="AGREGADO_10_3">"$#REF!.$B$12:$B$450"</definedName>
    <definedName name="AGREGADO_10_3_1">"$#REF!.$B$12:$B$450"</definedName>
    <definedName name="AGREGADO_10_4">"$#REF!.$B$21:$B$431"</definedName>
    <definedName name="AGREGADO_10_4_1">"$#REF!.$B$21:$B$402"</definedName>
    <definedName name="AGREGADO_10_5">"$#REF!.$B$21:$B$431"</definedName>
    <definedName name="AGREGADO_10_5_1">"$#REF!.$B$21:$B$402"</definedName>
    <definedName name="AGREGADO_10_6">"$#REF!.$B$21:$B$431"</definedName>
    <definedName name="AGREGADO_10_6_1">"$#REF!.$B$21:$B$402"</definedName>
    <definedName name="AGREGADO_10_7">"$#REF!.$B$21:$B$431"</definedName>
    <definedName name="AGREGADO_10_7_1">"$#REF!.$B$21:$B$402"</definedName>
    <definedName name="AGREGADO_10_9">"$#REF!.$B$21:$B$431"</definedName>
    <definedName name="AGREGADO_11">"$#REF!.$B$21:$B$431"</definedName>
    <definedName name="AGREGADO_12">"$#REF!.$B$21:$B$402"</definedName>
    <definedName name="AGREGADO_17">"$#REF!.$B$21:$B$429"</definedName>
    <definedName name="AGREGADO_17_10">"$#REF!.$B$21:$B$402"</definedName>
    <definedName name="AGREGADO_17_11">"$#REF!.$B$21:$B$431"</definedName>
    <definedName name="AGREGADO_17_12">"$#REF!.$B$21:$B$402"</definedName>
    <definedName name="AGREGADO_17_19">"$#REF!.$B$21:$B$430"</definedName>
    <definedName name="AGREGADO_17_19_29">"$#REF!.$B$21:$B$401"</definedName>
    <definedName name="AGREGADO_17_29">"$#REF!.$B$21:$B$400"</definedName>
    <definedName name="AGREGADO_17_3">"$#REF!.$B$12:$B$450"</definedName>
    <definedName name="AGREGADO_17_3_1">"$#REF!.$B$12:$B$450"</definedName>
    <definedName name="AGREGADO_17_4">"$#REF!.$B$21:$B$431"</definedName>
    <definedName name="AGREGADO_17_4_1">"$#REF!.$B$21:$B$402"</definedName>
    <definedName name="AGREGADO_17_5">"$#REF!.$B$21:$B$431"</definedName>
    <definedName name="AGREGADO_17_5_1">"$#REF!.$B$21:$B$402"</definedName>
    <definedName name="AGREGADO_17_6">"$#REF!.$B$21:$B$431"</definedName>
    <definedName name="AGREGADO_17_6_1">"$#REF!.$B$21:$B$402"</definedName>
    <definedName name="AGREGADO_17_7">"$#REF!.$B$21:$B$431"</definedName>
    <definedName name="AGREGADO_17_7_1">"$#REF!.$B$21:$B$402"</definedName>
    <definedName name="AGREGADO_17_9">"$#REF!.$B$21:$B$431"</definedName>
    <definedName name="AGREGADO_19">"$#REF!.$B$21:$B$430"</definedName>
    <definedName name="AGREGADO_19_29">"$#REF!.$B$21:$B$401"</definedName>
    <definedName name="AGREGADO_29">"$#REF!.$B$21:$B$400"</definedName>
    <definedName name="AGREGADO_3">"$#REF!.$B$12:$B$450"</definedName>
    <definedName name="AGREGADO_3_1">"$#REF!.$B$12:$B$450"</definedName>
    <definedName name="AGREGADO_4">"$#REF!.$B$21:$B$431"</definedName>
    <definedName name="AGREGADO_4_1">"$#REF!.$B$21:$B$402"</definedName>
    <definedName name="AGREGADO_5">"$#REF!.$B$21:$B$431"</definedName>
    <definedName name="AGREGADO_5_1">"$#REF!.$B$21:$B$402"</definedName>
    <definedName name="AGREGADO_6">"$#REF!.$B$21:$B$431"</definedName>
    <definedName name="AGREGADO_6_1">"$#REF!.$B$21:$B$429"</definedName>
    <definedName name="AGREGADO_6_1_1">"$#REF!.$B$21:$B$400"</definedName>
    <definedName name="AGREGADO_6_10">"$#REF!.$B$21:$B$402"</definedName>
    <definedName name="AGREGADO_6_11">"$#REF!.$B$21:$B$431"</definedName>
    <definedName name="AGREGADO_6_12">"$#REF!.$B$21:$B$402"</definedName>
    <definedName name="AGREGADO_6_19">"$#REF!.$B$21:$B$430"</definedName>
    <definedName name="AGREGADO_6_19_29">"$#REF!.$B$21:$B$401"</definedName>
    <definedName name="AGREGADO_6_29">"$#REF!.$B$21:$B$402"</definedName>
    <definedName name="AGREGADO_6_3">"$#REF!.$B$12:$B$450"</definedName>
    <definedName name="AGREGADO_6_3_1">"$#REF!.$B$12:$B$450"</definedName>
    <definedName name="AGREGADO_6_4">"$#REF!.$B$21:$B$431"</definedName>
    <definedName name="AGREGADO_6_4_1">"$#REF!.$B$21:$B$402"</definedName>
    <definedName name="AGREGADO_6_5">"$#REF!.$B$21:$B$431"</definedName>
    <definedName name="AGREGADO_6_5_1">"$#REF!.$B$21:$B$402"</definedName>
    <definedName name="AGREGADO_6_6">"$#REF!.$B$21:$B$431"</definedName>
    <definedName name="AGREGADO_6_6_1">"$#REF!.$B$21:$B$402"</definedName>
    <definedName name="AGREGADO_6_7">"$#REF!.$B$21:$B$431"</definedName>
    <definedName name="AGREGADO_6_7_1">"$#REF!.$B$21:$B$402"</definedName>
    <definedName name="AGREGADO_6_9">"$#REF!.$B$21:$B$431"</definedName>
    <definedName name="AGREGADO_7">"$#REF!.$B$21:$B$431"</definedName>
    <definedName name="AGREGADO_7_1">"$#REF!.$B$21:$B$429"</definedName>
    <definedName name="AGREGADO_7_1_1">"$#REF!.$B$21:$B$400"</definedName>
    <definedName name="AGREGADO_7_10">"$#REF!.$B$21:$B$402"</definedName>
    <definedName name="AGREGADO_7_11">"$#REF!.$B$21:$B$431"</definedName>
    <definedName name="AGREGADO_7_12">"$#REF!.$B$21:$B$402"</definedName>
    <definedName name="AGREGADO_7_19">"$#REF!.$B$21:$B$430"</definedName>
    <definedName name="AGREGADO_7_19_29">"$#REF!.$B$21:$B$401"</definedName>
    <definedName name="AGREGADO_7_29">"$#REF!.$B$21:$B$402"</definedName>
    <definedName name="AGREGADO_7_3">"$#REF!.$B$12:$B$450"</definedName>
    <definedName name="AGREGADO_7_3_1">"$#REF!.$B$12:$B$450"</definedName>
    <definedName name="AGREGADO_7_4">"$#REF!.$B$21:$B$431"</definedName>
    <definedName name="AGREGADO_7_4_1">"$#REF!.$B$21:$B$402"</definedName>
    <definedName name="AGREGADO_7_5">"$#REF!.$B$21:$B$431"</definedName>
    <definedName name="AGREGADO_7_5_1">"$#REF!.$B$21:$B$402"</definedName>
    <definedName name="AGREGADO_7_6">"$#REF!.$B$21:$B$431"</definedName>
    <definedName name="AGREGADO_7_6_1">"$#REF!.$B$21:$B$402"</definedName>
    <definedName name="AGREGADO_7_7">"$#REF!.$B$21:$B$431"</definedName>
    <definedName name="AGREGADO_7_7_1">"$#REF!.$B$21:$B$402"</definedName>
    <definedName name="AGREGADO_7_9">"$#REF!.$B$21:$B$431"</definedName>
    <definedName name="AGREGADO_8">"$#REF!.$B$21:$B$429"</definedName>
    <definedName name="AGREGADO_8_10">"$#REF!.$B$21:$B$402"</definedName>
    <definedName name="AGREGADO_8_11">"$#REF!.$B$21:$B$431"</definedName>
    <definedName name="AGREGADO_8_12">"$#REF!.$B$21:$B$402"</definedName>
    <definedName name="AGREGADO_8_19">"$#REF!.$B$21:$B$430"</definedName>
    <definedName name="AGREGADO_8_19_29">"$#REF!.$B$21:$B$401"</definedName>
    <definedName name="AGREGADO_8_29">"$#REF!.$B$21:$B$400"</definedName>
    <definedName name="AGREGADO_8_3">"$#REF!.$B$12:$B$450"</definedName>
    <definedName name="AGREGADO_8_3_1">"$#REF!.$B$12:$B$450"</definedName>
    <definedName name="AGREGADO_8_4">"$#REF!.$B$21:$B$431"</definedName>
    <definedName name="AGREGADO_8_4_1">"$#REF!.$B$21:$B$402"</definedName>
    <definedName name="AGREGADO_8_5">"$#REF!.$B$21:$B$431"</definedName>
    <definedName name="AGREGADO_8_5_1">"$#REF!.$B$21:$B$402"</definedName>
    <definedName name="AGREGADO_8_6">"$#REF!.$B$21:$B$431"</definedName>
    <definedName name="AGREGADO_8_6_1">"$#REF!.$B$21:$B$402"</definedName>
    <definedName name="AGREGADO_8_7">"$#REF!.$B$21:$B$431"</definedName>
    <definedName name="AGREGADO_8_7_1">"$#REF!.$B$21:$B$402"</definedName>
    <definedName name="AGREGADO_8_9">"$#REF!.$B$21:$B$431"</definedName>
    <definedName name="AGREGADO_9">"$#REF!.$B$21:$B$431"</definedName>
    <definedName name="AGREGADO_9_1">"$#REF!.$B$21:$B$429"</definedName>
    <definedName name="AGREGADO_9_10">"$#REF!.$B$21:$B$402"</definedName>
    <definedName name="AGREGADO_9_11">"$#REF!.$B$21:$B$431"</definedName>
    <definedName name="AGREGADO_9_12">"$#REF!.$B$21:$B$402"</definedName>
    <definedName name="AGREGADO_9_19">"$#REF!.$B$21:$B$430"</definedName>
    <definedName name="AGREGADO_9_19_29">"$#REF!.$B$21:$B$401"</definedName>
    <definedName name="AGREGADO_9_29">"$#REF!.$B$21:$B$400"</definedName>
    <definedName name="AGREGADO_9_3">"$#REF!.$B$12:$B$450"</definedName>
    <definedName name="AGREGADO_9_3_1">"$#REF!.$B$12:$B$450"</definedName>
    <definedName name="AGREGADO_9_4">"$#REF!.$B$21:$B$431"</definedName>
    <definedName name="AGREGADO_9_4_1">"$#REF!.$B$21:$B$402"</definedName>
    <definedName name="AGREGADO_9_5">"$#REF!.$B$21:$B$431"</definedName>
    <definedName name="AGREGADO_9_5_1">"$#REF!.$B$21:$B$402"</definedName>
    <definedName name="AGREGADO_9_6">"$#REF!.$B$21:$B$431"</definedName>
    <definedName name="AGREGADO_9_6_1">"$#REF!.$B$21:$B$402"</definedName>
    <definedName name="AGREGADO_9_7">"$#REF!.$B$21:$B$431"</definedName>
    <definedName name="AGREGADO_9_7_1">"$#REF!.$B$21:$B$402"</definedName>
    <definedName name="AGREGADO_9_9">"$#REF!.$B$21:$B$431"</definedName>
    <definedName name="_xlnm.Print_Area" localSheetId="7">'1.ADM. LOCAL'!$A$1:$I$23</definedName>
    <definedName name="_xlnm.Print_Area" localSheetId="2">'2.SER.PREL.'!$A$1:$K$55</definedName>
    <definedName name="_xlnm.Print_Area" localSheetId="9">'3.CPU.MOBILIZAÇÃO'!$A$1:$M$18</definedName>
    <definedName name="_xlnm.Print_Area" localSheetId="3">'4.MEMÓRIA'!$A$1:$K$168</definedName>
    <definedName name="_xlnm.Print_Area" localSheetId="10">'5. CPUs'!$A$1:$J$1719</definedName>
    <definedName name="_xlnm.Print_Area" localSheetId="4">B.D.I!$A$1:$K$35</definedName>
    <definedName name="_xlnm.Print_Area" localSheetId="6">'CFF Não Desonerado'!$A$1:$P$40</definedName>
    <definedName name="_xlnm.Print_Area" localSheetId="11">COTAÇÃO!$A$1:$I$31</definedName>
    <definedName name="_xlnm.Print_Area" localSheetId="8">'CPU.MOBILIZAÇÃO'!$A$1:$O$87</definedName>
    <definedName name="_xlnm.Print_Area" localSheetId="1">'DADOS DA OBRA'!$A$1:$J$45</definedName>
    <definedName name="_xlnm.Print_Area" localSheetId="0">ORÇAMENTO!$C$1:$I$56</definedName>
    <definedName name="BANCO">"$#REF!.$A$1:$D$32"</definedName>
    <definedName name="banco0">"$#REF!.$A$1:$D$32"</definedName>
    <definedName name="banco2">"$#REF!.$A$5:$D$168"</definedName>
    <definedName name="banco2_10">"$#REF!.$A$5:$D$141"</definedName>
    <definedName name="banco2_11">"$#REF!.$A$5:$D$170"</definedName>
    <definedName name="banco2_12">"$#REF!.$A$5:$D$141"</definedName>
    <definedName name="banco2_19">"$#REF!.$A$5:$D$169"</definedName>
    <definedName name="banco2_19_29">"$#REF!.$A$5:$D$140"</definedName>
    <definedName name="banco2_29">"$#REF!.$A$5:$D$139"</definedName>
    <definedName name="banco2_3">"$#REF!.$A$1:$D$189"</definedName>
    <definedName name="banco2_3_1">"$#REF!.$A$1:$D$189"</definedName>
    <definedName name="banco2_4">"$#REF!.$A$5:$D$170"</definedName>
    <definedName name="banco2_4_1">"$#REF!.$A$5:$D$141"</definedName>
    <definedName name="banco2_5">"$#REF!.$A$5:$D$170"</definedName>
    <definedName name="banco2_5_1">"$#REF!.$A$5:$D$141"</definedName>
    <definedName name="banco2_6">"$#REF!.$A$5:$D$170"</definedName>
    <definedName name="banco2_6_1">"$#REF!.$A$5:$D$141"</definedName>
    <definedName name="banco2_7">"$#REF!.$A$5:$D$170"</definedName>
    <definedName name="banco2_7_1">"$#REF!.$A$5:$D$141"</definedName>
    <definedName name="banco2_9">"$#REF!.$A$5:$D$170"</definedName>
    <definedName name="CUSTO">"$#REF!.$#REF!$#REF!:$#REF!$#REF!"</definedName>
    <definedName name="CUSTO_10">"$#REF!.$#REF!$#REF!:$#REF!$#REF!"</definedName>
    <definedName name="CUSTO_10_1">"$#REF!.$#REF!$#REF!:$#REF!$#REF!"</definedName>
    <definedName name="CUSTO_10_1_1">"$#REF!.$#REF!$#REF!:$#REF!$#REF!"</definedName>
    <definedName name="CUSTO_10_10">"$#REF!.$#REF!$#REF!:$#REF!$#REF!"</definedName>
    <definedName name="CUSTO_10_10_1">"$#REF!.$#REF!$#REF!:$#REF!$#REF!"</definedName>
    <definedName name="CUSTO_10_11">"$#REF!.$#REF!$#REF!:$#REF!$#REF!"</definedName>
    <definedName name="CUSTO_10_11_1">"$#REF!.$#REF!$#REF!:$#REF!$#REF!"</definedName>
    <definedName name="CUSTO_10_12">"$#REF!.$#REF!$#REF!:$#REF!$#REF!"</definedName>
    <definedName name="CUSTO_10_19">"$#REF!.$#REF!$#REF!:$#REF!$#REF!"</definedName>
    <definedName name="CUSTO_10_19_10">"$#REF!.$#REF!$#REF!:$#REF!$#REF!"</definedName>
    <definedName name="CUSTO_10_19_11">"$#REF!.$#REF!$#REF!:$#REF!$#REF!"</definedName>
    <definedName name="CUSTO_10_19_2">"$#REF!.$#REF!$#REF!:$#REF!$#REF!"</definedName>
    <definedName name="CUSTO_10_19_2_1">"$#REF!.$#REF!$#REF!:$#REF!$#REF!"</definedName>
    <definedName name="CUSTO_10_19_26">"$#REF!.$#REF!$#REF!:$#REF!$#REF!"</definedName>
    <definedName name="CUSTO_10_19_27">"$#REF!.$#REF!$#REF!:$#REF!$#REF!"</definedName>
    <definedName name="CUSTO_10_19_27_1">"$#REF!.$#REF!$#REF!:$#REF!$#REF!"</definedName>
    <definedName name="CUSTO_10_19_29">"$#REF!.$#REF!$#REF!:$#REF!$#REF!"</definedName>
    <definedName name="CUSTO_10_19_5">"$#REF!.$#REF!$#REF!:$#REF!$#REF!"</definedName>
    <definedName name="CUSTO_10_19_5_1">"$#REF!.$#REF!$#REF!:$#REF!$#REF!"</definedName>
    <definedName name="CUSTO_10_19_6">"$#REF!.$#REF!$#REF!:$#REF!$#REF!"</definedName>
    <definedName name="CUSTO_10_19_6_1">"$#REF!.$#REF!$#REF!:$#REF!$#REF!"</definedName>
    <definedName name="CUSTO_10_19_7">"$#REF!.$#REF!$#REF!:$#REF!$#REF!"</definedName>
    <definedName name="CUSTO_10_19_7_1">"$#REF!.$#REF!$#REF!:$#REF!$#REF!"</definedName>
    <definedName name="CUSTO_10_19_8">"$#REF!.$#REF!$#REF!:$#REF!$#REF!"</definedName>
    <definedName name="CUSTO_10_19_9">"$#REF!.$#REF!$#REF!:$#REF!$#REF!"</definedName>
    <definedName name="CUSTO_10_2">"$#REF!.$#REF!$#REF!:$#REF!$#REF!"</definedName>
    <definedName name="CUSTO_10_2_1">"$#REF!.$#REF!$#REF!:$#REF!$#REF!"</definedName>
    <definedName name="CUSTO_10_26">"$#REF!.$#REF!$#REF!:$#REF!$#REF!"</definedName>
    <definedName name="CUSTO_10_27">"$#REF!.$#REF!$#REF!:$#REF!$#REF!"</definedName>
    <definedName name="CUSTO_10_27_1">"$#REF!.$#REF!$#REF!:$#REF!$#REF!"</definedName>
    <definedName name="CUSTO_10_29">"$#REF!.$#REF!$#REF!:$#REF!$#REF!"</definedName>
    <definedName name="CUSTO_10_3">"$#REF!.$#REF!$#REF!:$#REF!$#REF!"</definedName>
    <definedName name="CUSTO_10_3_1">"$#REF!.$#REF!$#REF!:$#REF!$#REF!"</definedName>
    <definedName name="CUSTO_10_4">"$#REF!.$#REF!$#REF!:$#REF!$#REF!"</definedName>
    <definedName name="CUSTO_10_4_1">"$#REF!.$#REF!$#REF!:$#REF!$#REF!"</definedName>
    <definedName name="CUSTO_10_5">"$#REF!.$#REF!$#REF!:$#REF!$#REF!"</definedName>
    <definedName name="CUSTO_10_5_1">"$#REF!.$#REF!$#REF!:$#REF!$#REF!"</definedName>
    <definedName name="CUSTO_10_6">"$#REF!.$#REF!$#REF!:$#REF!$#REF!"</definedName>
    <definedName name="CUSTO_10_6_1">"$#REF!.$#REF!$#REF!:$#REF!$#REF!"</definedName>
    <definedName name="CUSTO_10_7">"$#REF!.$#REF!$#REF!:$#REF!$#REF!"</definedName>
    <definedName name="CUSTO_10_7_1">"$#REF!.$#REF!$#REF!:$#REF!$#REF!"</definedName>
    <definedName name="CUSTO_10_8">"$#REF!.$#REF!$#REF!:$#REF!$#REF!"</definedName>
    <definedName name="CUSTO_10_9">"$#REF!.$#REF!$#REF!:$#REF!$#REF!"</definedName>
    <definedName name="CUSTO_10_9_1">"$#REF!.$#REF!$#REF!:$#REF!$#REF!"</definedName>
    <definedName name="CUSTO_11">"$#REF!.$#REF!$#REF!:$#REF!$#REF!"</definedName>
    <definedName name="CUSTO_11_1">"$#REF!.$#REF!$#REF!:$#REF!$#REF!"</definedName>
    <definedName name="CUSTO_12">"$#REF!.$#REF!$#REF!:$#REF!$#REF!"</definedName>
    <definedName name="CUSTO_17">"$#REF!.$#REF!$#REF!:$#REF!$#REF!"</definedName>
    <definedName name="CUSTO_17_10">"$#REF!.$#REF!$#REF!:$#REF!$#REF!"</definedName>
    <definedName name="CUSTO_17_10_1">"$#REF!.$#REF!$#REF!:$#REF!$#REF!"</definedName>
    <definedName name="CUSTO_17_11">"$#REF!.$#REF!$#REF!:$#REF!$#REF!"</definedName>
    <definedName name="CUSTO_17_11_1">"$#REF!.$#REF!$#REF!:$#REF!$#REF!"</definedName>
    <definedName name="CUSTO_17_12">"$#REF!.$#REF!$#REF!:$#REF!$#REF!"</definedName>
    <definedName name="CUSTO_17_19">"$#REF!.$#REF!$#REF!:$#REF!$#REF!"</definedName>
    <definedName name="CUSTO_17_19_10">"$#REF!.$#REF!$#REF!:$#REF!$#REF!"</definedName>
    <definedName name="CUSTO_17_19_11">"$#REF!.$#REF!$#REF!:$#REF!$#REF!"</definedName>
    <definedName name="CUSTO_17_19_2">"$#REF!.$#REF!$#REF!:$#REF!$#REF!"</definedName>
    <definedName name="CUSTO_17_19_2_1">"$#REF!.$#REF!$#REF!:$#REF!$#REF!"</definedName>
    <definedName name="CUSTO_17_19_26">"$#REF!.$#REF!$#REF!:$#REF!$#REF!"</definedName>
    <definedName name="CUSTO_17_19_27">"$#REF!.$#REF!$#REF!:$#REF!$#REF!"</definedName>
    <definedName name="CUSTO_17_19_27_1">"$#REF!.$#REF!$#REF!:$#REF!$#REF!"</definedName>
    <definedName name="CUSTO_17_19_29">"$#REF!.$#REF!$#REF!:$#REF!$#REF!"</definedName>
    <definedName name="CUSTO_17_19_5">"$#REF!.$#REF!$#REF!:$#REF!$#REF!"</definedName>
    <definedName name="CUSTO_17_19_5_1">"$#REF!.$#REF!$#REF!:$#REF!$#REF!"</definedName>
    <definedName name="CUSTO_17_19_6">"$#REF!.$#REF!$#REF!:$#REF!$#REF!"</definedName>
    <definedName name="CUSTO_17_19_6_1">"$#REF!.$#REF!$#REF!:$#REF!$#REF!"</definedName>
    <definedName name="CUSTO_17_19_7">"$#REF!.$#REF!$#REF!:$#REF!$#REF!"</definedName>
    <definedName name="CUSTO_17_19_7_1">"$#REF!.$#REF!$#REF!:$#REF!$#REF!"</definedName>
    <definedName name="CUSTO_17_19_8">"$#REF!.$#REF!$#REF!:$#REF!$#REF!"</definedName>
    <definedName name="CUSTO_17_19_9">"$#REF!.$#REF!$#REF!:$#REF!$#REF!"</definedName>
    <definedName name="CUSTO_17_2">"$#REF!.$#REF!$#REF!:$#REF!$#REF!"</definedName>
    <definedName name="CUSTO_17_2_1">"$#REF!.$#REF!$#REF!:$#REF!$#REF!"</definedName>
    <definedName name="CUSTO_17_26">"$#REF!.$#REF!$#REF!:$#REF!$#REF!"</definedName>
    <definedName name="CUSTO_17_27">"$#REF!.$#REF!$#REF!:$#REF!$#REF!"</definedName>
    <definedName name="CUSTO_17_27_1">"$#REF!.$#REF!$#REF!:$#REF!$#REF!"</definedName>
    <definedName name="CUSTO_17_29">"$#REF!.$#REF!$#REF!:$#REF!$#REF!"</definedName>
    <definedName name="CUSTO_17_3">"$#REF!.$#REF!$#REF!:$#REF!$#REF!"</definedName>
    <definedName name="CUSTO_17_3_1">"$#REF!.$#REF!$#REF!:$#REF!$#REF!"</definedName>
    <definedName name="CUSTO_17_4">"$#REF!.$#REF!$#REF!:$#REF!$#REF!"</definedName>
    <definedName name="CUSTO_17_4_1">"$#REF!.$#REF!$#REF!:$#REF!$#REF!"</definedName>
    <definedName name="CUSTO_17_5">"$#REF!.$#REF!$#REF!:$#REF!$#REF!"</definedName>
    <definedName name="CUSTO_17_5_1">"$#REF!.$#REF!$#REF!:$#REF!$#REF!"</definedName>
    <definedName name="CUSTO_17_6">"$#REF!.$#REF!$#REF!:$#REF!$#REF!"</definedName>
    <definedName name="CUSTO_17_6_1">"$#REF!.$#REF!$#REF!:$#REF!$#REF!"</definedName>
    <definedName name="CUSTO_17_7">"$#REF!.$#REF!$#REF!:$#REF!$#REF!"</definedName>
    <definedName name="CUSTO_17_7_1">"$#REF!.$#REF!$#REF!:$#REF!$#REF!"</definedName>
    <definedName name="CUSTO_17_8">"$#REF!.$#REF!$#REF!:$#REF!$#REF!"</definedName>
    <definedName name="CUSTO_17_9">"$#REF!.$#REF!$#REF!:$#REF!$#REF!"</definedName>
    <definedName name="CUSTO_17_9_1">"$#REF!.$#REF!$#REF!:$#REF!$#REF!"</definedName>
    <definedName name="CUSTO_19">"$#REF!.$#REF!$#REF!:$#REF!$#REF!"</definedName>
    <definedName name="CUSTO_19_10">"$#REF!.$#REF!$#REF!:$#REF!$#REF!"</definedName>
    <definedName name="CUSTO_19_11">"$#REF!.$#REF!$#REF!:$#REF!$#REF!"</definedName>
    <definedName name="CUSTO_19_2">"$#REF!.$#REF!$#REF!:$#REF!$#REF!"</definedName>
    <definedName name="CUSTO_19_2_1">"$#REF!.$#REF!$#REF!:$#REF!$#REF!"</definedName>
    <definedName name="CUSTO_19_26">"$#REF!.$#REF!$#REF!:$#REF!$#REF!"</definedName>
    <definedName name="CUSTO_19_27">"$#REF!.$#REF!$#REF!:$#REF!$#REF!"</definedName>
    <definedName name="CUSTO_19_27_1">"$#REF!.$#REF!$#REF!:$#REF!$#REF!"</definedName>
    <definedName name="CUSTO_19_29">"$#REF!.$#REF!$#REF!:$#REF!$#REF!"</definedName>
    <definedName name="CUSTO_19_5">"$#REF!.$#REF!$#REF!:$#REF!$#REF!"</definedName>
    <definedName name="CUSTO_19_5_1">"$#REF!.$#REF!$#REF!:$#REF!$#REF!"</definedName>
    <definedName name="CUSTO_19_6">"$#REF!.$#REF!$#REF!:$#REF!$#REF!"</definedName>
    <definedName name="CUSTO_19_6_1">"$#REF!.$#REF!$#REF!:$#REF!$#REF!"</definedName>
    <definedName name="CUSTO_19_7">"$#REF!.$#REF!$#REF!:$#REF!$#REF!"</definedName>
    <definedName name="CUSTO_19_7_1">"$#REF!.$#REF!$#REF!:$#REF!$#REF!"</definedName>
    <definedName name="CUSTO_19_8">"$#REF!.$#REF!$#REF!:$#REF!$#REF!"</definedName>
    <definedName name="CUSTO_19_9">"$#REF!.$#REF!$#REF!:$#REF!$#REF!"</definedName>
    <definedName name="CUSTO_2">"$#REF!.$#REF!$#REF!:$#REF!$#REF!"</definedName>
    <definedName name="CUSTO_2_1">"$#REF!.$#REF!$#REF!:$#REF!$#REF!"</definedName>
    <definedName name="CUSTO_26">"$#REF!.$#REF!$#REF!:$#REF!$#REF!"</definedName>
    <definedName name="CUSTO_27">"$#REF!.$#REF!$#REF!:$#REF!$#REF!"</definedName>
    <definedName name="CUSTO_27_1">"$#REF!.$#REF!$#REF!:$#REF!$#REF!"</definedName>
    <definedName name="CUSTO_29">"$#REF!.$#REF!$#REF!:$#REF!$#REF!"</definedName>
    <definedName name="CUSTO_3">"$#REF!.$#REF!$#REF!:$#REF!$#REF!"</definedName>
    <definedName name="CUSTO_3_1">"$#REF!.$#REF!$#REF!:$#REF!$#REF!"</definedName>
    <definedName name="CUSTO_4">"$#REF!.$#REF!$#REF!:$#REF!$#REF!"</definedName>
    <definedName name="CUSTO_4_1">"$#REF!.$#REF!$#REF!:$#REF!$#REF!"</definedName>
    <definedName name="CUSTO_5">"$#REF!.$#REF!$#REF!:$#REF!$#REF!"</definedName>
    <definedName name="CUSTO_5_1">"$#REF!.$#REF!$#REF!:$#REF!$#REF!"</definedName>
    <definedName name="CUSTO_6">"$#REF!.$#REF!$#REF!:$#REF!$#REF!"</definedName>
    <definedName name="CUSTO_6_1">"$#REF!.$#REF!$#REF!:$#REF!$#REF!"</definedName>
    <definedName name="CUSTO_6_1_1">"$#REF!.$#REF!$#REF!:$#REF!$#REF!"</definedName>
    <definedName name="CUSTO_6_10">"$#REF!.$#REF!$#REF!:$#REF!$#REF!"</definedName>
    <definedName name="CUSTO_6_10_1">"$#REF!.$#REF!$#REF!:$#REF!$#REF!"</definedName>
    <definedName name="CUSTO_6_11">"$#REF!.$#REF!$#REF!:$#REF!$#REF!"</definedName>
    <definedName name="CUSTO_6_11_1">"$#REF!.$#REF!$#REF!:$#REF!$#REF!"</definedName>
    <definedName name="CUSTO_6_12">"$#REF!.$#REF!$#REF!:$#REF!$#REF!"</definedName>
    <definedName name="CUSTO_6_19">"$#REF!.$#REF!$#REF!:$#REF!$#REF!"</definedName>
    <definedName name="CUSTO_6_19_10">"$#REF!.$#REF!$#REF!:$#REF!$#REF!"</definedName>
    <definedName name="CUSTO_6_19_11">"$#REF!.$#REF!$#REF!:$#REF!$#REF!"</definedName>
    <definedName name="CUSTO_6_19_2">"$#REF!.$#REF!$#REF!:$#REF!$#REF!"</definedName>
    <definedName name="CUSTO_6_19_2_1">"$#REF!.$#REF!$#REF!:$#REF!$#REF!"</definedName>
    <definedName name="CUSTO_6_19_26">"$#REF!.$#REF!$#REF!:$#REF!$#REF!"</definedName>
    <definedName name="CUSTO_6_19_27">"$#REF!.$#REF!$#REF!:$#REF!$#REF!"</definedName>
    <definedName name="CUSTO_6_19_27_1">"$#REF!.$#REF!$#REF!:$#REF!$#REF!"</definedName>
    <definedName name="CUSTO_6_19_29">"$#REF!.$#REF!$#REF!:$#REF!$#REF!"</definedName>
    <definedName name="CUSTO_6_19_5">"$#REF!.$#REF!$#REF!:$#REF!$#REF!"</definedName>
    <definedName name="CUSTO_6_19_5_1">"$#REF!.$#REF!$#REF!:$#REF!$#REF!"</definedName>
    <definedName name="CUSTO_6_19_6">"$#REF!.$#REF!$#REF!:$#REF!$#REF!"</definedName>
    <definedName name="CUSTO_6_19_6_1">"$#REF!.$#REF!$#REF!:$#REF!$#REF!"</definedName>
    <definedName name="CUSTO_6_19_7">"$#REF!.$#REF!$#REF!:$#REF!$#REF!"</definedName>
    <definedName name="CUSTO_6_19_7_1">"$#REF!.$#REF!$#REF!:$#REF!$#REF!"</definedName>
    <definedName name="CUSTO_6_19_8">"$#REF!.$#REF!$#REF!:$#REF!$#REF!"</definedName>
    <definedName name="CUSTO_6_19_9">"$#REF!.$#REF!$#REF!:$#REF!$#REF!"</definedName>
    <definedName name="CUSTO_6_2">"$#REF!.$#REF!$#REF!:$#REF!$#REF!"</definedName>
    <definedName name="CUSTO_6_2_1">"$#REF!.$#REF!$#REF!:$#REF!$#REF!"</definedName>
    <definedName name="CUSTO_6_26">"$#REF!.$#REF!$#REF!:$#REF!$#REF!"</definedName>
    <definedName name="CUSTO_6_27">"$#REF!.$#REF!$#REF!:$#REF!$#REF!"</definedName>
    <definedName name="CUSTO_6_27_1">"$#REF!.$#REF!$#REF!:$#REF!$#REF!"</definedName>
    <definedName name="CUSTO_6_29">"$#REF!.$#REF!$#REF!:$#REF!$#REF!"</definedName>
    <definedName name="CUSTO_6_3">"$#REF!.$#REF!$#REF!:$#REF!$#REF!"</definedName>
    <definedName name="CUSTO_6_3_1">"$#REF!.$#REF!$#REF!:$#REF!$#REF!"</definedName>
    <definedName name="CUSTO_6_4">"$#REF!.$#REF!$#REF!:$#REF!$#REF!"</definedName>
    <definedName name="CUSTO_6_4_1">"$#REF!.$#REF!$#REF!:$#REF!$#REF!"</definedName>
    <definedName name="CUSTO_6_5">"$#REF!.$#REF!$#REF!:$#REF!$#REF!"</definedName>
    <definedName name="CUSTO_6_5_1">"$#REF!.$#REF!$#REF!:$#REF!$#REF!"</definedName>
    <definedName name="CUSTO_6_6">"$#REF!.$#REF!$#REF!:$#REF!$#REF!"</definedName>
    <definedName name="CUSTO_6_6_1">"$#REF!.$#REF!$#REF!:$#REF!$#REF!"</definedName>
    <definedName name="CUSTO_6_7">"$#REF!.$#REF!$#REF!:$#REF!$#REF!"</definedName>
    <definedName name="CUSTO_6_7_1">"$#REF!.$#REF!$#REF!:$#REF!$#REF!"</definedName>
    <definedName name="CUSTO_6_8">"$#REF!.$#REF!$#REF!:$#REF!$#REF!"</definedName>
    <definedName name="CUSTO_6_9">"$#REF!.$#REF!$#REF!:$#REF!$#REF!"</definedName>
    <definedName name="CUSTO_6_9_1">"$#REF!.$#REF!$#REF!:$#REF!$#REF!"</definedName>
    <definedName name="CUSTO_7">"$#REF!.$#REF!$#REF!:$#REF!$#REF!"</definedName>
    <definedName name="CUSTO_7_1">"$#REF!.$#REF!$#REF!:$#REF!$#REF!"</definedName>
    <definedName name="CUSTO_7_1_1">"$#REF!.$#REF!$#REF!:$#REF!$#REF!"</definedName>
    <definedName name="CUSTO_7_10">"$#REF!.$#REF!$#REF!:$#REF!$#REF!"</definedName>
    <definedName name="CUSTO_7_10_1">"$#REF!.$#REF!$#REF!:$#REF!$#REF!"</definedName>
    <definedName name="CUSTO_7_11">"$#REF!.$#REF!$#REF!:$#REF!$#REF!"</definedName>
    <definedName name="CUSTO_7_11_1">"$#REF!.$#REF!$#REF!:$#REF!$#REF!"</definedName>
    <definedName name="CUSTO_7_12">"$#REF!.$#REF!$#REF!:$#REF!$#REF!"</definedName>
    <definedName name="CUSTO_7_19">"$#REF!.$#REF!$#REF!:$#REF!$#REF!"</definedName>
    <definedName name="CUSTO_7_19_10">"$#REF!.$#REF!$#REF!:$#REF!$#REF!"</definedName>
    <definedName name="CUSTO_7_19_11">"$#REF!.$#REF!$#REF!:$#REF!$#REF!"</definedName>
    <definedName name="CUSTO_7_19_2">"$#REF!.$#REF!$#REF!:$#REF!$#REF!"</definedName>
    <definedName name="CUSTO_7_19_2_1">"$#REF!.$#REF!$#REF!:$#REF!$#REF!"</definedName>
    <definedName name="CUSTO_7_19_26">"$#REF!.$#REF!$#REF!:$#REF!$#REF!"</definedName>
    <definedName name="CUSTO_7_19_27">"$#REF!.$#REF!$#REF!:$#REF!$#REF!"</definedName>
    <definedName name="CUSTO_7_19_27_1">"$#REF!.$#REF!$#REF!:$#REF!$#REF!"</definedName>
    <definedName name="CUSTO_7_19_29">"$#REF!.$#REF!$#REF!:$#REF!$#REF!"</definedName>
    <definedName name="CUSTO_7_19_5">"$#REF!.$#REF!$#REF!:$#REF!$#REF!"</definedName>
    <definedName name="CUSTO_7_19_5_1">"$#REF!.$#REF!$#REF!:$#REF!$#REF!"</definedName>
    <definedName name="CUSTO_7_19_6">"$#REF!.$#REF!$#REF!:$#REF!$#REF!"</definedName>
    <definedName name="CUSTO_7_19_6_1">"$#REF!.$#REF!$#REF!:$#REF!$#REF!"</definedName>
    <definedName name="CUSTO_7_19_7">"$#REF!.$#REF!$#REF!:$#REF!$#REF!"</definedName>
    <definedName name="CUSTO_7_19_7_1">"$#REF!.$#REF!$#REF!:$#REF!$#REF!"</definedName>
    <definedName name="CUSTO_7_19_8">"$#REF!.$#REF!$#REF!:$#REF!$#REF!"</definedName>
    <definedName name="CUSTO_7_19_9">"$#REF!.$#REF!$#REF!:$#REF!$#REF!"</definedName>
    <definedName name="CUSTO_7_2">"$#REF!.$#REF!$#REF!:$#REF!$#REF!"</definedName>
    <definedName name="CUSTO_7_2_1">"$#REF!.$#REF!$#REF!:$#REF!$#REF!"</definedName>
    <definedName name="CUSTO_7_26">"$#REF!.$#REF!$#REF!:$#REF!$#REF!"</definedName>
    <definedName name="CUSTO_7_27">"$#REF!.$#REF!$#REF!:$#REF!$#REF!"</definedName>
    <definedName name="CUSTO_7_27_1">"$#REF!.$#REF!$#REF!:$#REF!$#REF!"</definedName>
    <definedName name="CUSTO_7_29">"$#REF!.$#REF!$#REF!:$#REF!$#REF!"</definedName>
    <definedName name="CUSTO_7_3">"$#REF!.$#REF!$#REF!:$#REF!$#REF!"</definedName>
    <definedName name="CUSTO_7_3_1">"$#REF!.$#REF!$#REF!:$#REF!$#REF!"</definedName>
    <definedName name="CUSTO_7_4">"$#REF!.$#REF!$#REF!:$#REF!$#REF!"</definedName>
    <definedName name="CUSTO_7_4_1">"$#REF!.$#REF!$#REF!:$#REF!$#REF!"</definedName>
    <definedName name="CUSTO_7_5">"$#REF!.$#REF!$#REF!:$#REF!$#REF!"</definedName>
    <definedName name="CUSTO_7_5_1">"$#REF!.$#REF!$#REF!:$#REF!$#REF!"</definedName>
    <definedName name="CUSTO_7_6">"$#REF!.$#REF!$#REF!:$#REF!$#REF!"</definedName>
    <definedName name="CUSTO_7_6_1">"$#REF!.$#REF!$#REF!:$#REF!$#REF!"</definedName>
    <definedName name="CUSTO_7_7">"$#REF!.$#REF!$#REF!:$#REF!$#REF!"</definedName>
    <definedName name="CUSTO_7_7_1">"$#REF!.$#REF!$#REF!:$#REF!$#REF!"</definedName>
    <definedName name="CUSTO_7_8">"$#REF!.$#REF!$#REF!:$#REF!$#REF!"</definedName>
    <definedName name="CUSTO_7_9">"$#REF!.$#REF!$#REF!:$#REF!$#REF!"</definedName>
    <definedName name="CUSTO_7_9_1">"$#REF!.$#REF!$#REF!:$#REF!$#REF!"</definedName>
    <definedName name="CUSTO_8">"$#REF!.$#REF!$#REF!:$#REF!$#REF!"</definedName>
    <definedName name="CUSTO_8_1">"$#REF!.$#REF!$#REF!:$#REF!$#REF!"</definedName>
    <definedName name="CUSTO_8_10">"$#REF!.$#REF!$#REF!:$#REF!$#REF!"</definedName>
    <definedName name="CUSTO_8_10_1">"$#REF!.$#REF!$#REF!:$#REF!$#REF!"</definedName>
    <definedName name="CUSTO_8_11">"$#REF!.$#REF!$#REF!:$#REF!$#REF!"</definedName>
    <definedName name="CUSTO_8_11_1">"$#REF!.$#REF!$#REF!:$#REF!$#REF!"</definedName>
    <definedName name="CUSTO_8_12">"$#REF!.$#REF!$#REF!:$#REF!$#REF!"</definedName>
    <definedName name="CUSTO_8_19">"$#REF!.$#REF!$#REF!:$#REF!$#REF!"</definedName>
    <definedName name="CUSTO_8_19_10">"$#REF!.$#REF!$#REF!:$#REF!$#REF!"</definedName>
    <definedName name="CUSTO_8_19_11">"$#REF!.$#REF!$#REF!:$#REF!$#REF!"</definedName>
    <definedName name="CUSTO_8_19_2">"$#REF!.$#REF!$#REF!:$#REF!$#REF!"</definedName>
    <definedName name="CUSTO_8_19_2_1">"$#REF!.$#REF!$#REF!:$#REF!$#REF!"</definedName>
    <definedName name="CUSTO_8_19_26">"$#REF!.$#REF!$#REF!:$#REF!$#REF!"</definedName>
    <definedName name="CUSTO_8_19_27">"$#REF!.$#REF!$#REF!:$#REF!$#REF!"</definedName>
    <definedName name="CUSTO_8_19_27_1">"$#REF!.$#REF!$#REF!:$#REF!$#REF!"</definedName>
    <definedName name="CUSTO_8_19_29">"$#REF!.$#REF!$#REF!:$#REF!$#REF!"</definedName>
    <definedName name="CUSTO_8_19_5">"$#REF!.$#REF!$#REF!:$#REF!$#REF!"</definedName>
    <definedName name="CUSTO_8_19_5_1">"$#REF!.$#REF!$#REF!:$#REF!$#REF!"</definedName>
    <definedName name="CUSTO_8_19_6">"$#REF!.$#REF!$#REF!:$#REF!$#REF!"</definedName>
    <definedName name="CUSTO_8_19_6_1">"$#REF!.$#REF!$#REF!:$#REF!$#REF!"</definedName>
    <definedName name="CUSTO_8_19_7">"$#REF!.$#REF!$#REF!:$#REF!$#REF!"</definedName>
    <definedName name="CUSTO_8_19_7_1">"$#REF!.$#REF!$#REF!:$#REF!$#REF!"</definedName>
    <definedName name="CUSTO_8_19_8">"$#REF!.$#REF!$#REF!:$#REF!$#REF!"</definedName>
    <definedName name="CUSTO_8_19_9">"$#REF!.$#REF!$#REF!:$#REF!$#REF!"</definedName>
    <definedName name="CUSTO_8_2">"$#REF!.$#REF!$#REF!:$#REF!$#REF!"</definedName>
    <definedName name="CUSTO_8_2_1">"$#REF!.$#REF!$#REF!:$#REF!$#REF!"</definedName>
    <definedName name="CUSTO_8_26">"$#REF!.$#REF!$#REF!:$#REF!$#REF!"</definedName>
    <definedName name="CUSTO_8_27">"$#REF!.$#REF!$#REF!:$#REF!$#REF!"</definedName>
    <definedName name="CUSTO_8_27_1">"$#REF!.$#REF!$#REF!:$#REF!$#REF!"</definedName>
    <definedName name="CUSTO_8_29">"$#REF!.$#REF!$#REF!:$#REF!$#REF!"</definedName>
    <definedName name="CUSTO_8_3">"$#REF!.$#REF!$#REF!:$#REF!$#REF!"</definedName>
    <definedName name="CUSTO_8_3_1">"$#REF!.$#REF!$#REF!:$#REF!$#REF!"</definedName>
    <definedName name="CUSTO_8_4">"$#REF!.$#REF!$#REF!:$#REF!$#REF!"</definedName>
    <definedName name="CUSTO_8_4_1">"$#REF!.$#REF!$#REF!:$#REF!$#REF!"</definedName>
    <definedName name="CUSTO_8_5">"$#REF!.$#REF!$#REF!:$#REF!$#REF!"</definedName>
    <definedName name="CUSTO_8_5_1">"$#REF!.$#REF!$#REF!:$#REF!$#REF!"</definedName>
    <definedName name="CUSTO_8_6">"$#REF!.$#REF!$#REF!:$#REF!$#REF!"</definedName>
    <definedName name="CUSTO_8_6_1">"$#REF!.$#REF!$#REF!:$#REF!$#REF!"</definedName>
    <definedName name="CUSTO_8_7">"$#REF!.$#REF!$#REF!:$#REF!$#REF!"</definedName>
    <definedName name="CUSTO_8_7_1">"$#REF!.$#REF!$#REF!:$#REF!$#REF!"</definedName>
    <definedName name="CUSTO_8_8">"$#REF!.$#REF!$#REF!:$#REF!$#REF!"</definedName>
    <definedName name="CUSTO_8_9">"$#REF!.$#REF!$#REF!:$#REF!$#REF!"</definedName>
    <definedName name="CUSTO_8_9_1">"$#REF!.$#REF!$#REF!:$#REF!$#REF!"</definedName>
    <definedName name="CUSTO_9">"$#REF!.$#REF!$#REF!:$#REF!$#REF!"</definedName>
    <definedName name="CUSTO_9_1">"$#REF!.$#REF!$#REF!:$#REF!$#REF!"</definedName>
    <definedName name="CUSTO_9_1_1">"$#REF!.$#REF!$#REF!:$#REF!$#REF!"</definedName>
    <definedName name="CUSTO_9_10">"$#REF!.$#REF!$#REF!:$#REF!$#REF!"</definedName>
    <definedName name="CUSTO_9_10_1">"$#REF!.$#REF!$#REF!:$#REF!$#REF!"</definedName>
    <definedName name="CUSTO_9_11">"$#REF!.$#REF!$#REF!:$#REF!$#REF!"</definedName>
    <definedName name="CUSTO_9_11_1">"$#REF!.$#REF!$#REF!:$#REF!$#REF!"</definedName>
    <definedName name="CUSTO_9_12">"$#REF!.$#REF!$#REF!:$#REF!$#REF!"</definedName>
    <definedName name="CUSTO_9_19">"$#REF!.$#REF!$#REF!:$#REF!$#REF!"</definedName>
    <definedName name="CUSTO_9_19_10">"$#REF!.$#REF!$#REF!:$#REF!$#REF!"</definedName>
    <definedName name="CUSTO_9_19_11">"$#REF!.$#REF!$#REF!:$#REF!$#REF!"</definedName>
    <definedName name="CUSTO_9_19_2">"$#REF!.$#REF!$#REF!:$#REF!$#REF!"</definedName>
    <definedName name="CUSTO_9_19_2_1">"$#REF!.$#REF!$#REF!:$#REF!$#REF!"</definedName>
    <definedName name="CUSTO_9_19_26">"$#REF!.$#REF!$#REF!:$#REF!$#REF!"</definedName>
    <definedName name="CUSTO_9_19_27">"$#REF!.$#REF!$#REF!:$#REF!$#REF!"</definedName>
    <definedName name="CUSTO_9_19_27_1">"$#REF!.$#REF!$#REF!:$#REF!$#REF!"</definedName>
    <definedName name="CUSTO_9_19_29">"$#REF!.$#REF!$#REF!:$#REF!$#REF!"</definedName>
    <definedName name="CUSTO_9_19_5">"$#REF!.$#REF!$#REF!:$#REF!$#REF!"</definedName>
    <definedName name="CUSTO_9_19_5_1">"$#REF!.$#REF!$#REF!:$#REF!$#REF!"</definedName>
    <definedName name="CUSTO_9_19_6">"$#REF!.$#REF!$#REF!:$#REF!$#REF!"</definedName>
    <definedName name="CUSTO_9_19_6_1">"$#REF!.$#REF!$#REF!:$#REF!$#REF!"</definedName>
    <definedName name="CUSTO_9_19_7">"$#REF!.$#REF!$#REF!:$#REF!$#REF!"</definedName>
    <definedName name="CUSTO_9_19_7_1">"$#REF!.$#REF!$#REF!:$#REF!$#REF!"</definedName>
    <definedName name="CUSTO_9_19_8">"$#REF!.$#REF!$#REF!:$#REF!$#REF!"</definedName>
    <definedName name="CUSTO_9_19_9">"$#REF!.$#REF!$#REF!:$#REF!$#REF!"</definedName>
    <definedName name="CUSTO_9_2">"$#REF!.$#REF!$#REF!:$#REF!$#REF!"</definedName>
    <definedName name="CUSTO_9_2_1">"$#REF!.$#REF!$#REF!:$#REF!$#REF!"</definedName>
    <definedName name="CUSTO_9_26">"$#REF!.$#REF!$#REF!:$#REF!$#REF!"</definedName>
    <definedName name="CUSTO_9_27">"$#REF!.$#REF!$#REF!:$#REF!$#REF!"</definedName>
    <definedName name="CUSTO_9_27_1">"$#REF!.$#REF!$#REF!:$#REF!$#REF!"</definedName>
    <definedName name="CUSTO_9_29">"$#REF!.$#REF!$#REF!:$#REF!$#REF!"</definedName>
    <definedName name="CUSTO_9_3">"$#REF!.$#REF!$#REF!:$#REF!$#REF!"</definedName>
    <definedName name="CUSTO_9_3_1">"$#REF!.$#REF!$#REF!:$#REF!$#REF!"</definedName>
    <definedName name="CUSTO_9_4">"$#REF!.$#REF!$#REF!:$#REF!$#REF!"</definedName>
    <definedName name="CUSTO_9_4_1">"$#REF!.$#REF!$#REF!:$#REF!$#REF!"</definedName>
    <definedName name="CUSTO_9_5">"$#REF!.$#REF!$#REF!:$#REF!$#REF!"</definedName>
    <definedName name="CUSTO_9_5_1">"$#REF!.$#REF!$#REF!:$#REF!$#REF!"</definedName>
    <definedName name="CUSTO_9_6">"$#REF!.$#REF!$#REF!:$#REF!$#REF!"</definedName>
    <definedName name="CUSTO_9_6_1">"$#REF!.$#REF!$#REF!:$#REF!$#REF!"</definedName>
    <definedName name="CUSTO_9_7">"$#REF!.$#REF!$#REF!:$#REF!$#REF!"</definedName>
    <definedName name="CUSTO_9_7_1">"$#REF!.$#REF!$#REF!:$#REF!$#REF!"</definedName>
    <definedName name="CUSTO_9_8">"$#REF!.$#REF!$#REF!:$#REF!$#REF!"</definedName>
    <definedName name="CUSTO_9_9">"$#REF!.$#REF!$#REF!:$#REF!$#REF!"</definedName>
    <definedName name="CUSTO_9_9_1">"$#REF!.$#REF!$#REF!:$#REF!$#REF!"</definedName>
    <definedName name="dadinho">"$#REF!.$AD$11:$AE$38"</definedName>
    <definedName name="dadinho_10">"$#REF!.$AD$11:$AE$26"</definedName>
    <definedName name="dadinho_11">"$#REF!.$AD$11:$AE$38"</definedName>
    <definedName name="dadinho_11_1">"$#REF!.$AD$11:$AE$38"</definedName>
    <definedName name="dadinho_11_10">"$#REF!.$AH$5:$AI$41"</definedName>
    <definedName name="dadinho_11_11">"$#REF!.$AH$5:$AI$41"</definedName>
    <definedName name="dadinho_11_12">"$#REF!.$AH$5:$AI$41"</definedName>
    <definedName name="dadinho_11_19">"$#REF!.$AE$11:$AF$39"</definedName>
    <definedName name="dadinho_11_19_29">"$#REF!.$AE$11:$AF$26"</definedName>
    <definedName name="dadinho_11_29">"$#REF!.$AD$11:$AE$26"</definedName>
    <definedName name="dadinho_11_3">"$#REF!.$AH$5:$AI$41"</definedName>
    <definedName name="dadinho_11_3_1">"$#REF!.$AH$5:$AI$41"</definedName>
    <definedName name="dadinho_11_4">"$#REF!.$AH$5:$AI$41"</definedName>
    <definedName name="dadinho_11_4_1">"$#REF!.$AH$5:$AI$41"</definedName>
    <definedName name="dadinho_11_5">"$#REF!.$AH$5:$AI$41"</definedName>
    <definedName name="dadinho_11_5_1">"$#REF!.$AH$5:$AI$41"</definedName>
    <definedName name="dadinho_11_6">"$#REF!.$AH$5:$AI$41"</definedName>
    <definedName name="dadinho_11_6_1">"$#REF!.$AH$5:$AI$41"</definedName>
    <definedName name="dadinho_11_7">"$#REF!.$AH$5:$AI$41"</definedName>
    <definedName name="dadinho_11_7_1">"$#REF!.$AH$5:$AI$41"</definedName>
    <definedName name="dadinho_11_9">"$#REF!.$AH$5:$AI$41"</definedName>
    <definedName name="dadinho_12">"$#REF!.$AD$11:$AE$26"</definedName>
    <definedName name="dadinho_13">"$#REF!.$AD$11:$AE$57"</definedName>
    <definedName name="dadinho_13_1">"$#REF!.$AE$11:$AF$58"</definedName>
    <definedName name="dadinho_13_1_10">"$#REF!.$AH$5:$AI$45"</definedName>
    <definedName name="dadinho_13_1_11">"$#REF!.$AH$5:$AI$45"</definedName>
    <definedName name="dadinho_13_1_12">"$#REF!.$AH$5:$AI$45"</definedName>
    <definedName name="dadinho_13_1_29">"$#REF!.$AE$11:$AF$27"</definedName>
    <definedName name="dadinho_13_1_3">"$#REF!.$AH$5:$AI$45"</definedName>
    <definedName name="dadinho_13_1_3_1">"$#REF!.$AH$5:$AI$45"</definedName>
    <definedName name="dadinho_13_1_4">"$#REF!.$AH$5:$AI$45"</definedName>
    <definedName name="dadinho_13_1_4_1">"$#REF!.$AH$5:$AI$45"</definedName>
    <definedName name="dadinho_13_1_5">"$#REF!.$AH$5:$AI$45"</definedName>
    <definedName name="dadinho_13_1_5_1">"$#REF!.$AH$5:$AI$45"</definedName>
    <definedName name="dadinho_13_1_6">"$#REF!.$AH$5:$AI$45"</definedName>
    <definedName name="dadinho_13_1_6_1">"$#REF!.$AH$5:$AI$45"</definedName>
    <definedName name="dadinho_13_1_7">"$#REF!.$AH$5:$AI$45"</definedName>
    <definedName name="dadinho_13_1_7_1">"$#REF!.$AH$5:$AI$45"</definedName>
    <definedName name="dadinho_13_1_9">"$#REF!.$AH$5:$AI$45"</definedName>
    <definedName name="dadinho_13_10">"$#REF!.$AD$11:$AE$26"</definedName>
    <definedName name="dadinho_13_11">"$#REF!.$AD$11:$AE$57"</definedName>
    <definedName name="dadinho_13_12">"$#REF!.$AD$11:$AE$26"</definedName>
    <definedName name="dadinho_13_19">"$#REF!.$AE$11:$AF$39"</definedName>
    <definedName name="dadinho_13_19_29">"$#REF!.$AE$11:$AF$26"</definedName>
    <definedName name="dadinho_13_29">"$#REF!.$AD$11:$AE$26"</definedName>
    <definedName name="dadinho_13_3">"$#REF!.$AH$5:$AI$41"</definedName>
    <definedName name="dadinho_13_3_1">"$#REF!.$AH$5:$AI$41"</definedName>
    <definedName name="dadinho_13_4">"$#REF!.$AD$11:$AE$57"</definedName>
    <definedName name="dadinho_13_4_1">"$#REF!.$AD$11:$AE$26"</definedName>
    <definedName name="dadinho_13_5">"$#REF!.$AD$11:$AE$57"</definedName>
    <definedName name="dadinho_13_5_1">"$#REF!.$AD$11:$AE$26"</definedName>
    <definedName name="dadinho_13_6">"$#REF!.$AD$11:$AE$57"</definedName>
    <definedName name="dadinho_13_6_1">"$#REF!.$AD$11:$AE$26"</definedName>
    <definedName name="dadinho_13_7">"$#REF!.$AD$11:$AE$57"</definedName>
    <definedName name="dadinho_13_7_1">"$#REF!.$AD$11:$AE$26"</definedName>
    <definedName name="dadinho_13_9">"$#REF!.$AD$11:$AE$57"</definedName>
    <definedName name="dadinho_19">"$#REF!.$AE$11:$AF$39"</definedName>
    <definedName name="dadinho_19_29">"$#REF!.$AE$11:$AF$26"</definedName>
    <definedName name="dadinho_21">"$#REF!.$AD$11:$AE$57"</definedName>
    <definedName name="dadinho_21_10">"$#REF!.$AD$11:$AE$26"</definedName>
    <definedName name="dadinho_21_11">"$#REF!.$AD$11:$AE$57"</definedName>
    <definedName name="dadinho_21_12">"$#REF!.$AD$11:$AE$26"</definedName>
    <definedName name="dadinho_21_19">"$#REF!.$AE$11:$AF$58"</definedName>
    <definedName name="dadinho_21_19_29">"$#REF!.$AE$11:$AF$27"</definedName>
    <definedName name="dadinho_21_29">"$#REF!.$AD$11:$AE$26"</definedName>
    <definedName name="dadinho_21_3">"$#REF!.$AH$5:$AI$45"</definedName>
    <definedName name="dadinho_21_3_1">"$#REF!.$AH$5:$AI$45"</definedName>
    <definedName name="dadinho_21_4">"$#REF!.$AD$11:$AE$57"</definedName>
    <definedName name="dadinho_21_4_1">"$#REF!.$AD$11:$AE$26"</definedName>
    <definedName name="dadinho_21_5">"$#REF!.$AD$11:$AE$57"</definedName>
    <definedName name="dadinho_21_5_1">"$#REF!.$AD$11:$AE$26"</definedName>
    <definedName name="dadinho_21_6">"$#REF!.$AD$11:$AE$57"</definedName>
    <definedName name="dadinho_21_6_1">"$#REF!.$AD$11:$AE$26"</definedName>
    <definedName name="dadinho_21_7">"$#REF!.$AD$11:$AE$57"</definedName>
    <definedName name="dadinho_21_7_1">"$#REF!.$AD$11:$AE$26"</definedName>
    <definedName name="dadinho_21_9">"$#REF!.$AD$11:$AE$57"</definedName>
    <definedName name="dadinho_29">"$#REF!.$AD$11:$AE$26"</definedName>
    <definedName name="dadinho_3">"$#REF!.$AH$5:$AI$41"</definedName>
    <definedName name="dadinho_3_1">"$#REF!.$AH$5:$AI$41"</definedName>
    <definedName name="dadinho_4">"$#REF!.$AD$11:$AE$38"</definedName>
    <definedName name="dadinho_4_1">"$#REF!.$AD$11:$AE$26"</definedName>
    <definedName name="dadinho_5">"$#REF!.$AD$11:$AE$38"</definedName>
    <definedName name="dadinho_5_1">"$#REF!.$AD$11:$AE$26"</definedName>
    <definedName name="dadinho_6">"$#REF!.$AD$11:$AE$38"</definedName>
    <definedName name="dadinho_6_1">"$#REF!.$AD$11:$AE$26"</definedName>
    <definedName name="dadinho_7">"$#REF!.$AD$11:$AE$38"</definedName>
    <definedName name="dadinho_7_1">"$#REF!.$AD$11:$AE$38"</definedName>
    <definedName name="dadinho_7_1_1">"$#REF!.$AD$11:$AE$26"</definedName>
    <definedName name="dadinho_7_29">"$#REF!.$AD$11:$AE$26"</definedName>
    <definedName name="dadinho_8">"$#REF!.$AD$11:$AE$38"</definedName>
    <definedName name="dadinho_8_29">"$#REF!.$AD$11:$AE$26"</definedName>
    <definedName name="dadinho_9">"$#REF!.$AD$11:$AE$38"</definedName>
    <definedName name="dadinho_9_1">"$#REF!.$AD$11:$AE$38"</definedName>
    <definedName name="dadinho_9_29">"$#REF!.$AD$11:$AE$26"</definedName>
    <definedName name="DADOS">"$#REF!.$AD$11:$AE$38"</definedName>
    <definedName name="DADOS_10">"$#REF!.$AD$11:$AE$26"</definedName>
    <definedName name="DADOS_11">"$#REF!.$AD$11:$AE$38"</definedName>
    <definedName name="DADOS_11_1">"$#REF!.$AD$11:$AE$38"</definedName>
    <definedName name="DADOS_11_10">"$#REF!.$AH$5:$AI$41"</definedName>
    <definedName name="DADOS_11_11">"$#REF!.$AH$5:$AI$41"</definedName>
    <definedName name="DADOS_11_12">"$#REF!.$AH$5:$AI$41"</definedName>
    <definedName name="DADOS_11_19">"$#REF!.$AE$11:$AF$39"</definedName>
    <definedName name="DADOS_11_19_29">"$#REF!.$AE$11:$AF$26"</definedName>
    <definedName name="DADOS_11_29">"$#REF!.$AD$11:$AE$26"</definedName>
    <definedName name="DADOS_11_3">"$#REF!.$AH$5:$AI$41"</definedName>
    <definedName name="DADOS_11_3_1">"$#REF!.$AH$5:$AI$41"</definedName>
    <definedName name="DADOS_11_4">"$#REF!.$AH$5:$AI$41"</definedName>
    <definedName name="DADOS_11_4_1">"$#REF!.$AH$5:$AI$41"</definedName>
    <definedName name="DADOS_11_5">"$#REF!.$AH$5:$AI$41"</definedName>
    <definedName name="DADOS_11_5_1">"$#REF!.$AH$5:$AI$41"</definedName>
    <definedName name="DADOS_11_6">"$#REF!.$AH$5:$AI$41"</definedName>
    <definedName name="DADOS_11_6_1">"$#REF!.$AH$5:$AI$41"</definedName>
    <definedName name="DADOS_11_7">"$#REF!.$AH$5:$AI$41"</definedName>
    <definedName name="DADOS_11_7_1">"$#REF!.$AH$5:$AI$41"</definedName>
    <definedName name="DADOS_11_9">"$#REF!.$AH$5:$AI$41"</definedName>
    <definedName name="DADOS_12">"$#REF!.$AD$11:$AE$26"</definedName>
    <definedName name="DADOS_13">"$#REF!.$AD$11:$AE$57"</definedName>
    <definedName name="DADOS_13_1">"$#REF!.$AE$11:$AF$58"</definedName>
    <definedName name="DADOS_13_1_10">"$#REF!.$AH$5:$AI$45"</definedName>
    <definedName name="DADOS_13_1_11">"$#REF!.$AH$5:$AI$45"</definedName>
    <definedName name="DADOS_13_1_12">"$#REF!.$AH$5:$AI$45"</definedName>
    <definedName name="DADOS_13_1_29">"$#REF!.$AE$11:$AF$27"</definedName>
    <definedName name="DADOS_13_1_3">"$#REF!.$AH$5:$AI$45"</definedName>
    <definedName name="DADOS_13_1_3_1">"$#REF!.$AH$5:$AI$45"</definedName>
    <definedName name="DADOS_13_1_4">"$#REF!.$AH$5:$AI$45"</definedName>
    <definedName name="DADOS_13_1_4_1">"$#REF!.$AH$5:$AI$45"</definedName>
    <definedName name="DADOS_13_1_5">"$#REF!.$AH$5:$AI$45"</definedName>
    <definedName name="DADOS_13_1_5_1">"$#REF!.$AH$5:$AI$45"</definedName>
    <definedName name="DADOS_13_1_6">"$#REF!.$AH$5:$AI$45"</definedName>
    <definedName name="DADOS_13_1_6_1">"$#REF!.$AH$5:$AI$45"</definedName>
    <definedName name="DADOS_13_1_7">"$#REF!.$AH$5:$AI$45"</definedName>
    <definedName name="DADOS_13_1_7_1">"$#REF!.$AH$5:$AI$45"</definedName>
    <definedName name="DADOS_13_1_9">"$#REF!.$AH$5:$AI$45"</definedName>
    <definedName name="DADOS_13_10">"$#REF!.$AD$11:$AE$26"</definedName>
    <definedName name="DADOS_13_11">"$#REF!.$AD$11:$AE$57"</definedName>
    <definedName name="DADOS_13_12">"$#REF!.$AD$11:$AE$26"</definedName>
    <definedName name="DADOS_13_19">"$#REF!.$AE$11:$AF$39"</definedName>
    <definedName name="DADOS_13_19_29">"$#REF!.$AE$11:$AF$26"</definedName>
    <definedName name="DADOS_13_29">"$#REF!.$AD$11:$AE$26"</definedName>
    <definedName name="DADOS_13_3">"$#REF!.$AH$5:$AI$41"</definedName>
    <definedName name="DADOS_13_3_1">"$#REF!.$AH$5:$AI$41"</definedName>
    <definedName name="DADOS_13_4">"$#REF!.$AD$11:$AE$57"</definedName>
    <definedName name="DADOS_13_4_1">"$#REF!.$AD$11:$AE$26"</definedName>
    <definedName name="DADOS_13_5">"$#REF!.$AD$11:$AE$57"</definedName>
    <definedName name="DADOS_13_5_1">"$#REF!.$AD$11:$AE$26"</definedName>
    <definedName name="DADOS_13_6">"$#REF!.$AD$11:$AE$57"</definedName>
    <definedName name="DADOS_13_6_1">"$#REF!.$AD$11:$AE$26"</definedName>
    <definedName name="DADOS_13_7">"$#REF!.$AD$11:$AE$57"</definedName>
    <definedName name="DADOS_13_7_1">"$#REF!.$AD$11:$AE$26"</definedName>
    <definedName name="DADOS_13_9">"$#REF!.$AD$11:$AE$57"</definedName>
    <definedName name="DADOS_14">"$#REF!.$AD$11:$AE$38"</definedName>
    <definedName name="DADOS_14_10">"$#REF!.$AD$11:$AE$26"</definedName>
    <definedName name="DADOS_14_11">"$#REF!.$AD$11:$AE$38"</definedName>
    <definedName name="DADOS_14_12">"$#REF!.$AD$11:$AE$26"</definedName>
    <definedName name="DADOS_14_19">"$#REF!.$AE$11:$AF$39"</definedName>
    <definedName name="DADOS_14_19_29">"$#REF!.$AE$11:$AF$26"</definedName>
    <definedName name="DADOS_14_29">"$#REF!.$AD$11:$AE$26"</definedName>
    <definedName name="DADOS_14_3">"$#REF!.$AH$5:$AI$41"</definedName>
    <definedName name="DADOS_14_3_1">"$#REF!.$AH$5:$AI$41"</definedName>
    <definedName name="DADOS_14_4">"$#REF!.$AD$11:$AE$38"</definedName>
    <definedName name="DADOS_14_4_1">"$#REF!.$AD$11:$AE$26"</definedName>
    <definedName name="DADOS_14_5">"$#REF!.$AD$11:$AE$38"</definedName>
    <definedName name="DADOS_14_5_1">"$#REF!.$AD$11:$AE$26"</definedName>
    <definedName name="DADOS_14_6">"$#REF!.$AD$11:$AE$38"</definedName>
    <definedName name="DADOS_14_6_1">"$#REF!.$AD$11:$AE$26"</definedName>
    <definedName name="DADOS_14_7">"$#REF!.$AD$11:$AE$38"</definedName>
    <definedName name="DADOS_14_7_1">"$#REF!.$AD$11:$AE$26"</definedName>
    <definedName name="DADOS_14_9">"$#REF!.$AD$11:$AE$38"</definedName>
    <definedName name="DADOS_15">"$#REF!.$AD$11:$AE$38"</definedName>
    <definedName name="DADOS_15_10">"$#REF!.$AD$11:$AE$26"</definedName>
    <definedName name="DADOS_15_11">"$#REF!.$AD$11:$AE$38"</definedName>
    <definedName name="DADOS_15_12">"$#REF!.$AD$11:$AE$26"</definedName>
    <definedName name="DADOS_15_19">"$#REF!.$AE$11:$AF$39"</definedName>
    <definedName name="DADOS_15_19_29">"$#REF!.$AE$11:$AF$26"</definedName>
    <definedName name="DADOS_15_29">"$#REF!.$AD$11:$AE$26"</definedName>
    <definedName name="DADOS_15_3">"$#REF!.$AH$5:$AI$41"</definedName>
    <definedName name="DADOS_15_3_1">"$#REF!.$AH$5:$AI$41"</definedName>
    <definedName name="DADOS_15_4">"$#REF!.$AD$11:$AE$38"</definedName>
    <definedName name="DADOS_15_4_1">"$#REF!.$AD$11:$AE$26"</definedName>
    <definedName name="DADOS_15_5">"$#REF!.$AD$11:$AE$38"</definedName>
    <definedName name="DADOS_15_5_1">"$#REF!.$AD$11:$AE$26"</definedName>
    <definedName name="DADOS_15_6">"$#REF!.$AD$11:$AE$38"</definedName>
    <definedName name="DADOS_15_6_1">"$#REF!.$AD$11:$AE$26"</definedName>
    <definedName name="DADOS_15_7">"$#REF!.$AD$11:$AE$38"</definedName>
    <definedName name="DADOS_15_7_1">"$#REF!.$AD$11:$AE$26"</definedName>
    <definedName name="DADOS_15_9">"$#REF!.$AD$11:$AE$38"</definedName>
    <definedName name="DADOS_16">"$#REF!.$AD$11:$AE$38"</definedName>
    <definedName name="DADOS_16_10">"$#REF!.$AD$11:$AE$26"</definedName>
    <definedName name="DADOS_16_11">"$#REF!.$AD$11:$AE$38"</definedName>
    <definedName name="DADOS_16_12">"$#REF!.$AD$11:$AE$26"</definedName>
    <definedName name="DADOS_16_19">"$#REF!.$AE$11:$AF$39"</definedName>
    <definedName name="DADOS_16_19_29">"$#REF!.$AE$11:$AF$26"</definedName>
    <definedName name="DADOS_16_29">"$#REF!.$AD$11:$AE$26"</definedName>
    <definedName name="DADOS_16_3">"$#REF!.$AH$5:$AI$41"</definedName>
    <definedName name="DADOS_16_3_1">"$#REF!.$AH$5:$AI$41"</definedName>
    <definedName name="DADOS_16_4">"$#REF!.$AD$11:$AE$38"</definedName>
    <definedName name="DADOS_16_4_1">"$#REF!.$AD$11:$AE$26"</definedName>
    <definedName name="DADOS_16_5">"$#REF!.$AD$11:$AE$38"</definedName>
    <definedName name="DADOS_16_5_1">"$#REF!.$AD$11:$AE$26"</definedName>
    <definedName name="DADOS_16_6">"$#REF!.$AD$11:$AE$38"</definedName>
    <definedName name="DADOS_16_6_1">"$#REF!.$AD$11:$AE$26"</definedName>
    <definedName name="DADOS_16_7">"$#REF!.$AD$11:$AE$38"</definedName>
    <definedName name="DADOS_16_7_1">"$#REF!.$AD$11:$AE$26"</definedName>
    <definedName name="DADOS_16_9">"$#REF!.$AD$11:$AE$38"</definedName>
    <definedName name="DADOS_19">"$#REF!.$AE$11:$AF$39"</definedName>
    <definedName name="DADOS_19_1">"$#REF!.$AE$11:$AF$39"</definedName>
    <definedName name="DADOS_19_1_29">"$#REF!.$AE$11:$AF$26"</definedName>
    <definedName name="DADOS_19_10">"$#REF!.$AH$5:$AI$41"</definedName>
    <definedName name="DADOS_19_11">"$#REF!.$AH$5:$AI$41"</definedName>
    <definedName name="DADOS_19_12">"$#REF!.$AH$5:$AI$41"</definedName>
    <definedName name="DADOS_19_29">"$#REF!.$AE$11:$AF$26"</definedName>
    <definedName name="DADOS_19_3">"$#REF!.$AH$5:$AI$41"</definedName>
    <definedName name="DADOS_19_3_1">"$#REF!.$AH$5:$AI$41"</definedName>
    <definedName name="DADOS_19_4">"$#REF!.$AH$5:$AI$41"</definedName>
    <definedName name="DADOS_19_4_1">"$#REF!.$AH$5:$AI$41"</definedName>
    <definedName name="DADOS_19_5">"$#REF!.$AH$5:$AI$41"</definedName>
    <definedName name="DADOS_19_5_1">"$#REF!.$AH$5:$AI$41"</definedName>
    <definedName name="DADOS_19_6">"$#REF!.$AH$5:$AI$41"</definedName>
    <definedName name="DADOS_19_6_1">"$#REF!.$AH$5:$AI$41"</definedName>
    <definedName name="DADOS_19_7">"$#REF!.$AH$5:$AI$41"</definedName>
    <definedName name="DADOS_19_7_1">"$#REF!.$AH$5:$AI$41"</definedName>
    <definedName name="DADOS_19_9">"$#REF!.$AH$5:$AI$41"</definedName>
    <definedName name="DADOS_2">"$#REF!.$M$5:$N$28"</definedName>
    <definedName name="DADOS_21">"$#REF!.$AD$11:$AE$57"</definedName>
    <definedName name="DADOS_21_10">"$#REF!.$AD$11:$AE$26"</definedName>
    <definedName name="DADOS_21_11">"$#REF!.$AD$11:$AE$57"</definedName>
    <definedName name="DADOS_21_12">"$#REF!.$AD$11:$AE$26"</definedName>
    <definedName name="DADOS_21_19">"$#REF!.$AE$11:$AF$58"</definedName>
    <definedName name="DADOS_21_19_29">"$#REF!.$AE$11:$AF$27"</definedName>
    <definedName name="DADOS_21_29">"$#REF!.$AD$11:$AE$26"</definedName>
    <definedName name="DADOS_21_3">"$#REF!.$AH$5:$AI$45"</definedName>
    <definedName name="DADOS_21_3_1">"$#REF!.$AH$5:$AI$45"</definedName>
    <definedName name="DADOS_21_4">"$#REF!.$AD$11:$AE$57"</definedName>
    <definedName name="DADOS_21_4_1">"$#REF!.$AD$11:$AE$26"</definedName>
    <definedName name="DADOS_21_5">"$#REF!.$AD$11:$AE$57"</definedName>
    <definedName name="DADOS_21_5_1">"$#REF!.$AD$11:$AE$26"</definedName>
    <definedName name="DADOS_21_6">"$#REF!.$AD$11:$AE$57"</definedName>
    <definedName name="DADOS_21_6_1">"$#REF!.$AD$11:$AE$26"</definedName>
    <definedName name="DADOS_21_7">"$#REF!.$AD$11:$AE$57"</definedName>
    <definedName name="DADOS_21_7_1">"$#REF!.$AD$11:$AE$26"</definedName>
    <definedName name="DADOS_21_9">"$#REF!.$AD$11:$AE$57"</definedName>
    <definedName name="DADOS_29">"$#REF!.$AD$11:$AE$26"</definedName>
    <definedName name="DADOS_3">"$#REF!.$AH$5:$AI$41"</definedName>
    <definedName name="DADOS_3_1">"$#REF!.$M$5:$N$28"</definedName>
    <definedName name="DADOS_3_1_1">"$#REF!.$M$5:$N$28"</definedName>
    <definedName name="DADOS_3_29">"$#REF!.$AH$5:$AI$41"</definedName>
    <definedName name="DADOS_4">"$#REF!.$AD$11:$AE$38"</definedName>
    <definedName name="DADOS_4_1">"$#REF!.$M$5:$N$28"</definedName>
    <definedName name="DADOS_4_1_1">"$#REF!.$M$5:$N$28"</definedName>
    <definedName name="DADOS_4_29">"$#REF!.$AD$11:$AE$26"</definedName>
    <definedName name="DADOS_5">"$#REF!.$AD$11:$AE$38"</definedName>
    <definedName name="DADOS_5_1">"$#REF!.$AD$11:$AE$26"</definedName>
    <definedName name="DADOS_6">"$#REF!.$AD$11:$AE$38"</definedName>
    <definedName name="DADOS_6_1">"$#REF!.$AD$11:$AE$26"</definedName>
    <definedName name="DADOS_7">"$#REF!.$AD$11:$AE$38"</definedName>
    <definedName name="DADOS_7_1">"$#REF!.$AD$11:$AE$38"</definedName>
    <definedName name="DADOS_7_1_1">"$#REF!.$AD$11:$AE$26"</definedName>
    <definedName name="DADOS_7_29">"$#REF!.$AD$11:$AE$26"</definedName>
    <definedName name="DADOS_8">"$#REF!.$AD$11:$AE$38"</definedName>
    <definedName name="DADOS_8_29">"$#REF!.$AD$11:$AE$26"</definedName>
    <definedName name="DADOS_9">"$#REF!.$AD$11:$AE$38"</definedName>
    <definedName name="DADOS_9_1">"$#REF!.$AD$11:$AE$38"</definedName>
    <definedName name="DADOS_9_29">"$#REF!.$AD$11:$AE$26"</definedName>
    <definedName name="Excel_BuiltIn__FilterDatabase_1">#REF!</definedName>
    <definedName name="Excel_BuiltIn__FilterDatabase_1_2">#REF!</definedName>
    <definedName name="Excel_BuiltIn_Print_Area_11_1">"$#REF!.$A$5:$AI$34"</definedName>
    <definedName name="Excel_BuiltIn_Print_Area_11_1_1">"$#REF!.$A$1:$AL$33"</definedName>
    <definedName name="Excel_BuiltIn_Print_Area_11_1_1_1">"$#REF!.$A$1:$AL$33"</definedName>
    <definedName name="Excel_BuiltIn_Print_Area_11_1_29">"$#REF!.$A$5:$AI$24"</definedName>
    <definedName name="Excel_BuiltIn_Print_Area_14_1">"$#REF!.$A$5:$F$64"</definedName>
    <definedName name="Excel_BuiltIn_Print_Area_14_1_1">"$#REF!.$A$5:$F$38"</definedName>
    <definedName name="Excel_BuiltIn_Print_Area_14_10">"$#REF!.$A$1:$F$70"</definedName>
    <definedName name="Excel_BuiltIn_Print_Area_14_11">"$#REF!.$A$1:$F$70"</definedName>
    <definedName name="Excel_BuiltIn_Print_Area_14_12">"$#REF!.$A$1:$F$70"</definedName>
    <definedName name="Excel_BuiltIn_Print_Area_14_3">"$#REF!.$A$1:$F$70"</definedName>
    <definedName name="Excel_BuiltIn_Print_Area_14_3_1">"$#REF!.$A$1:$F$70"</definedName>
    <definedName name="Excel_BuiltIn_Print_Area_14_4">"$#REF!.$A$1:$F$70"</definedName>
    <definedName name="Excel_BuiltIn_Print_Area_14_4_1">"$#REF!.$A$1:$F$70"</definedName>
    <definedName name="Excel_BuiltIn_Print_Area_14_5">"$#REF!.$A$1:$F$70"</definedName>
    <definedName name="Excel_BuiltIn_Print_Area_14_5_1">"$#REF!.$A$1:$F$70"</definedName>
    <definedName name="Excel_BuiltIn_Print_Area_14_6">"$#REF!.$A$1:$F$70"</definedName>
    <definedName name="Excel_BuiltIn_Print_Area_14_6_1">"$#REF!.$A$1:$F$70"</definedName>
    <definedName name="Excel_BuiltIn_Print_Area_14_7">"$#REF!.$A$1:$F$70"</definedName>
    <definedName name="Excel_BuiltIn_Print_Area_14_7_1">"$#REF!.$A$1:$F$70"</definedName>
    <definedName name="Excel_BuiltIn_Print_Area_14_9">"$#REF!.$A$1:$F$70"</definedName>
    <definedName name="Excel_BuiltIn_Print_Area_15_1">"$#REF!.$A$1:$F$126"</definedName>
    <definedName name="Excel_BuiltIn_Print_Area_15_1_1">"$#REF!.$A$5:$F$106"</definedName>
    <definedName name="Excel_BuiltIn_Print_Area_15_1_1_1">"$#REF!.$A$5:$F$84"</definedName>
    <definedName name="Excel_BuiltIn_Print_Area_15_1_29">"$#REF!.$A$1:$F$126"</definedName>
    <definedName name="Excel_BuiltIn_Print_Area_16_1">"$#REF!.$A$5:$M$66"</definedName>
    <definedName name="Excel_BuiltIn_Print_Area_16_1_1">"$#REF!.$A$5:$M$39"</definedName>
    <definedName name="Excel_BuiltIn_Print_Area_16_10">"$#REF!.$A$1:$P$72"</definedName>
    <definedName name="Excel_BuiltIn_Print_Area_16_11">"$#REF!.$A$1:$P$72"</definedName>
    <definedName name="Excel_BuiltIn_Print_Area_16_12">"$#REF!.$A$1:$P$72"</definedName>
    <definedName name="Excel_BuiltIn_Print_Area_16_3">"$#REF!.$A$1:$P$72"</definedName>
    <definedName name="Excel_BuiltIn_Print_Area_16_3_1">"$#REF!.$A$1:$P$72"</definedName>
    <definedName name="Excel_BuiltIn_Print_Area_16_4">"$#REF!.$A$1:$P$72"</definedName>
    <definedName name="Excel_BuiltIn_Print_Area_16_4_1">"$#REF!.$A$1:$P$72"</definedName>
    <definedName name="Excel_BuiltIn_Print_Area_16_5">"$#REF!.$A$1:$P$72"</definedName>
    <definedName name="Excel_BuiltIn_Print_Area_16_5_1">"$#REF!.$A$1:$P$72"</definedName>
    <definedName name="Excel_BuiltIn_Print_Area_16_6">"$#REF!.$A$1:$P$72"</definedName>
    <definedName name="Excel_BuiltIn_Print_Area_16_6_1">"$#REF!.$A$1:$P$72"</definedName>
    <definedName name="Excel_BuiltIn_Print_Area_16_7">"$#REF!.$A$1:$P$72"</definedName>
    <definedName name="Excel_BuiltIn_Print_Area_16_7_1">"$#REF!.$A$1:$P$72"</definedName>
    <definedName name="Excel_BuiltIn_Print_Area_16_9">"$#REF!.$A$1:$P$72"</definedName>
    <definedName name="Excel_BuiltIn_Print_Area_2_1">#REF!</definedName>
    <definedName name="Excel_BuiltIn_Print_Area_21_1">"$#REF!.$A$5:$K$34"</definedName>
    <definedName name="Excel_BuiltIn_Print_Area_21_1_10">"$#REF!.$A$5:$K$38"</definedName>
    <definedName name="Excel_BuiltIn_Print_Area_21_1_11">"$#REF!.$A$5:$K$63"</definedName>
    <definedName name="Excel_BuiltIn_Print_Area_21_1_12">"$#REF!.$A$5:$K$38"</definedName>
    <definedName name="Excel_BuiltIn_Print_Area_21_1_29">"$#REF!.$A$5:$K$24"</definedName>
    <definedName name="Excel_BuiltIn_Print_Area_21_1_3">"$#REF!.$A$5:$K$63"</definedName>
    <definedName name="Excel_BuiltIn_Print_Area_21_1_3_1">"$#REF!.$A$5:$K$38"</definedName>
    <definedName name="Excel_BuiltIn_Print_Area_21_1_4">"$#REF!.$A$5:$K$63"</definedName>
    <definedName name="Excel_BuiltIn_Print_Area_21_1_4_1">"$#REF!.$A$5:$K$38"</definedName>
    <definedName name="Excel_BuiltIn_Print_Area_21_1_5">"$#REF!.$A$5:$K$63"</definedName>
    <definedName name="Excel_BuiltIn_Print_Area_21_1_5_1">"$#REF!.$A$5:$K$38"</definedName>
    <definedName name="Excel_BuiltIn_Print_Area_21_1_6">"$#REF!.$A$5:$K$63"</definedName>
    <definedName name="Excel_BuiltIn_Print_Area_21_1_6_1">"$#REF!.$A$5:$K$38"</definedName>
    <definedName name="Excel_BuiltIn_Print_Area_21_1_7">"$#REF!.$A$5:$K$63"</definedName>
    <definedName name="Excel_BuiltIn_Print_Area_21_1_7_1">"$#REF!.$A$5:$K$38"</definedName>
    <definedName name="Excel_BuiltIn_Print_Area_21_1_9">"$#REF!.$A$5:$K$63"</definedName>
    <definedName name="Excel_BuiltIn_Print_Area_26_1">"$#REF!.$A$5:$AO$37"</definedName>
    <definedName name="Excel_BuiltIn_Print_Area_26_1_1">"$#REF!.$A$5:$K$62"</definedName>
    <definedName name="Excel_BuiltIn_Print_Area_26_1_1_1">"$#REF!.$A$5:$K$31"</definedName>
    <definedName name="Excel_BuiltIn_Print_Area_26_1_29">"$#REF!.$A$5:$AO$26"</definedName>
    <definedName name="Excel_BuiltIn_Print_Area_27_1">"$#REF!.$A$5:$F$64"</definedName>
    <definedName name="Excel_BuiltIn_Print_Area_27_1_1">"$#REF!.$A$5:$I$60"</definedName>
    <definedName name="Excel_BuiltIn_Print_Area_27_1_29">"$#REF!.$A$5:$I$29"</definedName>
    <definedName name="Excel_BuiltIn_Print_Area_29_1">#REF!</definedName>
    <definedName name="Excel_BuiltIn_Print_Area_29_1_1">"$#REF!.$A$5:$I$60"</definedName>
    <definedName name="Excel_BuiltIn_Print_Area_29_1_29">"$#REF!.$A$5:$I$29"</definedName>
    <definedName name="Excel_BuiltIn_Print_Area_3_1">"$#REF!.$A$1:$J$15"</definedName>
    <definedName name="Excel_BuiltIn_Print_Area_30_1">#REF!</definedName>
    <definedName name="Excel_BuiltIn_Print_Area_30_1_1">"$#REF!.$A$5:$I$60"</definedName>
    <definedName name="Excel_BuiltIn_Print_Area_30_1_29">"$#REF!.$A$5:$I$29"</definedName>
    <definedName name="Excel_BuiltIn_Print_Area_31_1">#REF!</definedName>
    <definedName name="Excel_BuiltIn_Print_Area_31_1_1">"$#REF!.$A$5:$G$60"</definedName>
    <definedName name="Excel_BuiltIn_Print_Area_31_1_29">"$#REF!.$A$5:$G$29"</definedName>
    <definedName name="Excel_BuiltIn_Print_Area_32_1">#REF!</definedName>
    <definedName name="Excel_BuiltIn_Print_Area_33_1">#REF!</definedName>
    <definedName name="Excel_BuiltIn_Print_Area_34_1">#REF!</definedName>
    <definedName name="Excel_BuiltIn_Print_Area_35_1">#REF!</definedName>
    <definedName name="Excel_BuiltIn_Print_Area_36_1">#REF!</definedName>
    <definedName name="Excel_BuiltIn_Print_Area_37_1">#REF!</definedName>
    <definedName name="Excel_BuiltIn_Print_Area_38_1">#REF!</definedName>
    <definedName name="Excel_BuiltIn_Print_Area_4_1">#REF!</definedName>
    <definedName name="Excel_BuiltIn_Print_Area_4_1_1">"$#REF!.$A$1:$J$40"</definedName>
    <definedName name="Excel_BuiltIn_Print_Area_49_1">"$#REF!.$A$5:$F$63"</definedName>
    <definedName name="Excel_BuiltIn_Print_Area_49_29">"$#REF!.$A$5:$F$34"</definedName>
    <definedName name="Excel_BuiltIn_Print_Area_5_1">"$#REF!.$A$5:$G$22"</definedName>
    <definedName name="Excel_BuiltIn_Print_Area_5_1_1">"$#REF!.$A$1:$J$13"</definedName>
    <definedName name="Excel_BuiltIn_Print_Area_5_1_29">"$#REF!.$A$5:$G$22"</definedName>
    <definedName name="Excel_BuiltIn_Print_Area_9_1">"$#REF!.$A$5:$F$62"</definedName>
    <definedName name="Excel_BuiltIn_Print_Area_9_1_10">"$#REF!.$A$1:$G$49"</definedName>
    <definedName name="Excel_BuiltIn_Print_Area_9_1_11">"$#REF!.$A$1:$G$49"</definedName>
    <definedName name="Excel_BuiltIn_Print_Area_9_1_12">"$#REF!.$A$1:$G$49"</definedName>
    <definedName name="Excel_BuiltIn_Print_Area_9_1_29">"$#REF!.$A$5:$F$31"</definedName>
    <definedName name="Excel_BuiltIn_Print_Area_9_1_3">"$#REF!.$A$1:$G$49"</definedName>
    <definedName name="Excel_BuiltIn_Print_Area_9_1_3_1">"$#REF!.$A$1:$G$49"</definedName>
    <definedName name="Excel_BuiltIn_Print_Area_9_1_4">"$#REF!.$A$1:$G$49"</definedName>
    <definedName name="Excel_BuiltIn_Print_Area_9_1_4_1">"$#REF!.$A$1:$G$49"</definedName>
    <definedName name="Excel_BuiltIn_Print_Area_9_1_5">"$#REF!.$A$1:$G$49"</definedName>
    <definedName name="Excel_BuiltIn_Print_Area_9_1_5_1">"$#REF!.$A$1:$G$49"</definedName>
    <definedName name="Excel_BuiltIn_Print_Area_9_1_6">"$#REF!.$A$1:$G$49"</definedName>
    <definedName name="Excel_BuiltIn_Print_Area_9_1_6_1">"$#REF!.$A$1:$G$49"</definedName>
    <definedName name="Excel_BuiltIn_Print_Area_9_1_7">"$#REF!.$A$1:$G$49"</definedName>
    <definedName name="Excel_BuiltIn_Print_Area_9_1_7_1">"$#REF!.$A$1:$G$49"</definedName>
    <definedName name="Excel_BuiltIn_Print_Area_9_1_9">"$#REF!.$A$1:$G$49"</definedName>
    <definedName name="Excel_BuiltIn_Print_Titles_14_1">"$#REF!.$A$5:$IS$14"</definedName>
    <definedName name="Excel_BuiltIn_Print_Titles_14_10">"$#REF!.$A$1:$IV$8"</definedName>
    <definedName name="Excel_BuiltIn_Print_Titles_14_11">"$#REF!.$A$1:$IV$8"</definedName>
    <definedName name="Excel_BuiltIn_Print_Titles_14_12">"$#REF!.$A$1:$IV$8"</definedName>
    <definedName name="Excel_BuiltIn_Print_Titles_14_29">"$#REF!.$A$5:$IS$14"</definedName>
    <definedName name="Excel_BuiltIn_Print_Titles_14_3">"$#REF!.$A$1:$IV$8"</definedName>
    <definedName name="Excel_BuiltIn_Print_Titles_14_3_1">"$#REF!.$A$1:$IV$8"</definedName>
    <definedName name="Excel_BuiltIn_Print_Titles_14_4">"$#REF!.$A$1:$IV$8"</definedName>
    <definedName name="Excel_BuiltIn_Print_Titles_14_4_1">"$#REF!.$A$1:$IV$8"</definedName>
    <definedName name="Excel_BuiltIn_Print_Titles_14_5">"$#REF!.$A$1:$IV$8"</definedName>
    <definedName name="Excel_BuiltIn_Print_Titles_14_5_1">"$#REF!.$A$1:$IV$8"</definedName>
    <definedName name="Excel_BuiltIn_Print_Titles_14_6">"$#REF!.$A$1:$IV$8"</definedName>
    <definedName name="Excel_BuiltIn_Print_Titles_14_6_1">"$#REF!.$A$1:$IV$8"</definedName>
    <definedName name="Excel_BuiltIn_Print_Titles_14_7">"$#REF!.$A$1:$IV$8"</definedName>
    <definedName name="Excel_BuiltIn_Print_Titles_14_7_1">"$#REF!.$A$1:$IV$8"</definedName>
    <definedName name="Excel_BuiltIn_Print_Titles_14_9">"$#REF!.$A$1:$IV$8"</definedName>
    <definedName name="Excel_BuiltIn_Print_Titles_15_1">"$#REF!.$A$5:$IS$14"</definedName>
    <definedName name="Excel_BuiltIn_Print_Titles_15_10">"$#REF!.$A$1:$IV$8"</definedName>
    <definedName name="Excel_BuiltIn_Print_Titles_15_11">"$#REF!.$A$1:$IV$8"</definedName>
    <definedName name="Excel_BuiltIn_Print_Titles_15_12">"$#REF!.$A$1:$IV$8"</definedName>
    <definedName name="Excel_BuiltIn_Print_Titles_15_29">"$#REF!.$A$5:$IS$14"</definedName>
    <definedName name="Excel_BuiltIn_Print_Titles_15_3">"$#REF!.$A$1:$IV$8"</definedName>
    <definedName name="Excel_BuiltIn_Print_Titles_15_3_1">"$#REF!.$A$1:$IV$8"</definedName>
    <definedName name="Excel_BuiltIn_Print_Titles_15_4">"$#REF!.$A$1:$IV$8"</definedName>
    <definedName name="Excel_BuiltIn_Print_Titles_15_4_1">"$#REF!.$A$1:$IV$8"</definedName>
    <definedName name="Excel_BuiltIn_Print_Titles_15_5">"$#REF!.$A$1:$IV$8"</definedName>
    <definedName name="Excel_BuiltIn_Print_Titles_15_5_1">"$#REF!.$A$1:$IV$8"</definedName>
    <definedName name="Excel_BuiltIn_Print_Titles_15_6">"$#REF!.$A$1:$IV$8"</definedName>
    <definedName name="Excel_BuiltIn_Print_Titles_15_6_1">"$#REF!.$A$1:$IV$8"</definedName>
    <definedName name="Excel_BuiltIn_Print_Titles_15_7">"$#REF!.$A$1:$IV$8"</definedName>
    <definedName name="Excel_BuiltIn_Print_Titles_15_7_1">"$#REF!.$A$1:$IV$8"</definedName>
    <definedName name="Excel_BuiltIn_Print_Titles_15_9">"$#REF!.$A$1:$IV$8"</definedName>
    <definedName name="Excel_BuiltIn_Print_Titles_16_1">"$#REF!.$A$5:$IS$14"</definedName>
    <definedName name="Excel_BuiltIn_Print_Titles_16_10">"$#REF!.$A$1:$IV$8"</definedName>
    <definedName name="Excel_BuiltIn_Print_Titles_16_11">"$#REF!.$A$1:$IV$8"</definedName>
    <definedName name="Excel_BuiltIn_Print_Titles_16_12">"$#REF!.$A$1:$IV$8"</definedName>
    <definedName name="Excel_BuiltIn_Print_Titles_16_29">"$#REF!.$A$5:$IS$14"</definedName>
    <definedName name="Excel_BuiltIn_Print_Titles_16_3">"$#REF!.$A$1:$IV$8"</definedName>
    <definedName name="Excel_BuiltIn_Print_Titles_16_3_1">"$#REF!.$A$1:$IV$8"</definedName>
    <definedName name="Excel_BuiltIn_Print_Titles_16_4">"$#REF!.$A$1:$IV$8"</definedName>
    <definedName name="Excel_BuiltIn_Print_Titles_16_4_1">"$#REF!.$A$1:$IV$8"</definedName>
    <definedName name="Excel_BuiltIn_Print_Titles_16_5">"$#REF!.$A$1:$IV$8"</definedName>
    <definedName name="Excel_BuiltIn_Print_Titles_16_5_1">"$#REF!.$A$1:$IV$8"</definedName>
    <definedName name="Excel_BuiltIn_Print_Titles_16_6">"$#REF!.$A$1:$IV$8"</definedName>
    <definedName name="Excel_BuiltIn_Print_Titles_16_6_1">"$#REF!.$A$1:$IV$8"</definedName>
    <definedName name="Excel_BuiltIn_Print_Titles_16_7">"$#REF!.$A$1:$IV$8"</definedName>
    <definedName name="Excel_BuiltIn_Print_Titles_16_7_1">"$#REF!.$A$1:$IV$8"</definedName>
    <definedName name="Excel_BuiltIn_Print_Titles_16_9">"$#REF!.$A$1:$IV$8"</definedName>
    <definedName name="Excel_BuiltIn_Print_Titles_2_1">#REF!</definedName>
    <definedName name="Excel_BuiltIn_Print_Titles_3_1">"$#REF!.$A$1:$IV$9"</definedName>
    <definedName name="Excel_BuiltIn_Print_Titles_5_1">#REF!</definedName>
    <definedName name="Excel_BuiltIn_Print_Titles_9_1">"$#REF!.$A$5:$IS$17"</definedName>
    <definedName name="Excel_BuiltIn_Print_Titles_9_1_10">"$#REF!.$A$1:$IV$9"</definedName>
    <definedName name="Excel_BuiltIn_Print_Titles_9_1_11">"$#REF!.$A$1:$IV$9"</definedName>
    <definedName name="Excel_BuiltIn_Print_Titles_9_1_12">"$#REF!.$A$1:$IV$9"</definedName>
    <definedName name="Excel_BuiltIn_Print_Titles_9_1_29">"$#REF!.$A$5:$IS$17"</definedName>
    <definedName name="Excel_BuiltIn_Print_Titles_9_1_3">"$#REF!.$A$1:$IV$9"</definedName>
    <definedName name="Excel_BuiltIn_Print_Titles_9_1_3_1">"$#REF!.$A$1:$IV$9"</definedName>
    <definedName name="Excel_BuiltIn_Print_Titles_9_1_4">"$#REF!.$A$1:$IV$9"</definedName>
    <definedName name="Excel_BuiltIn_Print_Titles_9_1_4_1">"$#REF!.$A$1:$IV$9"</definedName>
    <definedName name="Excel_BuiltIn_Print_Titles_9_1_5">"$#REF!.$A$1:$IV$9"</definedName>
    <definedName name="Excel_BuiltIn_Print_Titles_9_1_5_1">"$#REF!.$A$1:$IV$9"</definedName>
    <definedName name="Excel_BuiltIn_Print_Titles_9_1_6">"$#REF!.$A$1:$IV$9"</definedName>
    <definedName name="Excel_BuiltIn_Print_Titles_9_1_6_1">"$#REF!.$A$1:$IV$9"</definedName>
    <definedName name="Excel_BuiltIn_Print_Titles_9_1_7">"$#REF!.$A$1:$IV$9"</definedName>
    <definedName name="Excel_BuiltIn_Print_Titles_9_1_7_1">"$#REF!.$A$1:$IV$9"</definedName>
    <definedName name="Excel_BuiltIn_Print_Titles_9_1_9">"$#REF!.$A$1:$IV$9"</definedName>
    <definedName name="EXTRA_CONTRATUAL">"$#REF!.$A$14:$F$90"</definedName>
    <definedName name="EXTRA_CONTRATUAL_10">"$#REF!.$A$14:$F$90"</definedName>
    <definedName name="EXTRA_CONTRATUAL_10_1">"$#REF!.$A$14:$F$69"</definedName>
    <definedName name="EXTRA_CONTRATUAL_10_10">"$#REF!.$A$14:$F$71"</definedName>
    <definedName name="EXTRA_CONTRATUAL_10_11">"$#REF!.$A$14:$F$92"</definedName>
    <definedName name="EXTRA_CONTRATUAL_10_12">"$#REF!.$A$14:$F$71"</definedName>
    <definedName name="EXTRA_CONTRATUAL_10_19">"$#REF!.$A$14:$F$91"</definedName>
    <definedName name="EXTRA_CONTRATUAL_10_19_29">"$#REF!.$A$14:$F$70"</definedName>
    <definedName name="EXTRA_CONTRATUAL_10_29">"$#REF!.$A$14:$F$71"</definedName>
    <definedName name="EXTRA_CONTRATUAL_10_3">"$#REF!.$A$8:$F$105"</definedName>
    <definedName name="EXTRA_CONTRATUAL_10_3_1">"$#REF!.$A$8:$F$105"</definedName>
    <definedName name="EXTRA_CONTRATUAL_10_4">"$#REF!.$A$14:$F$92"</definedName>
    <definedName name="EXTRA_CONTRATUAL_10_4_1">"$#REF!.$A$14:$F$71"</definedName>
    <definedName name="EXTRA_CONTRATUAL_10_5">"$#REF!.$A$14:$F$92"</definedName>
    <definedName name="EXTRA_CONTRATUAL_10_5_1">"$#REF!.$A$14:$F$71"</definedName>
    <definedName name="EXTRA_CONTRATUAL_10_6">"$#REF!.$A$14:$F$92"</definedName>
    <definedName name="EXTRA_CONTRATUAL_10_6_1">"$#REF!.$A$14:$F$71"</definedName>
    <definedName name="EXTRA_CONTRATUAL_10_7">"$#REF!.$A$14:$F$92"</definedName>
    <definedName name="EXTRA_CONTRATUAL_10_7_1">"$#REF!.$A$14:$F$71"</definedName>
    <definedName name="EXTRA_CONTRATUAL_10_9">"$#REF!.$A$14:$F$92"</definedName>
    <definedName name="EXTRA_CONTRATUAL_11">"$#REF!.$A$14:$F$92"</definedName>
    <definedName name="EXTRA_CONTRATUAL_12">"$#REF!.$A$14:$F$71"</definedName>
    <definedName name="EXTRA_CONTRATUAL_17">"$#REF!.$A$14:$F$90"</definedName>
    <definedName name="EXTRA_CONTRATUAL_17_10">"$#REF!.$A$14:$F$71"</definedName>
    <definedName name="EXTRA_CONTRATUAL_17_11">"$#REF!.$A$14:$F$92"</definedName>
    <definedName name="EXTRA_CONTRATUAL_17_12">"$#REF!.$A$14:$F$71"</definedName>
    <definedName name="EXTRA_CONTRATUAL_17_19">"$#REF!.$A$14:$F$91"</definedName>
    <definedName name="EXTRA_CONTRATUAL_17_19_29">"$#REF!.$A$14:$F$70"</definedName>
    <definedName name="EXTRA_CONTRATUAL_17_29">"$#REF!.$A$14:$F$69"</definedName>
    <definedName name="EXTRA_CONTRATUAL_17_3">"$#REF!.$A$8:$F$105"</definedName>
    <definedName name="EXTRA_CONTRATUAL_17_3_1">"$#REF!.$A$8:$F$105"</definedName>
    <definedName name="EXTRA_CONTRATUAL_17_4">"$#REF!.$A$14:$F$92"</definedName>
    <definedName name="EXTRA_CONTRATUAL_17_4_1">"$#REF!.$A$14:$F$71"</definedName>
    <definedName name="EXTRA_CONTRATUAL_17_5">"$#REF!.$A$14:$F$92"</definedName>
    <definedName name="EXTRA_CONTRATUAL_17_5_1">"$#REF!.$A$14:$F$71"</definedName>
    <definedName name="EXTRA_CONTRATUAL_17_6">"$#REF!.$A$14:$F$92"</definedName>
    <definedName name="EXTRA_CONTRATUAL_17_6_1">"$#REF!.$A$14:$F$71"</definedName>
    <definedName name="EXTRA_CONTRATUAL_17_7">"$#REF!.$A$14:$F$92"</definedName>
    <definedName name="EXTRA_CONTRATUAL_17_7_1">"$#REF!.$A$14:$F$71"</definedName>
    <definedName name="EXTRA_CONTRATUAL_17_9">"$#REF!.$A$14:$F$92"</definedName>
    <definedName name="EXTRA_CONTRATUAL_19">"$#REF!.$A$14:$F$91"</definedName>
    <definedName name="EXTRA_CONTRATUAL_19_29">"$#REF!.$A$14:$F$70"</definedName>
    <definedName name="EXTRA_CONTRATUAL_29">"$#REF!.$A$14:$F$69"</definedName>
    <definedName name="EXTRA_CONTRATUAL_3">"$#REF!.$A$8:$F$105"</definedName>
    <definedName name="EXTRA_CONTRATUAL_3_1">"$#REF!.$A$8:$F$105"</definedName>
    <definedName name="EXTRA_CONTRATUAL_4">"$#REF!.$A$14:$F$92"</definedName>
    <definedName name="EXTRA_CONTRATUAL_4_1">"$#REF!.$A$14:$F$71"</definedName>
    <definedName name="EXTRA_CONTRATUAL_5">"$#REF!.$A$14:$F$92"</definedName>
    <definedName name="EXTRA_CONTRATUAL_5_1">"$#REF!.$A$14:$F$71"</definedName>
    <definedName name="EXTRA_CONTRATUAL_6">"$#REF!.$A$14:$F$92"</definedName>
    <definedName name="EXTRA_CONTRATUAL_6_1">"$#REF!.$A$14:$F$90"</definedName>
    <definedName name="EXTRA_CONTRATUAL_6_1_1">"$#REF!.$A$14:$F$69"</definedName>
    <definedName name="EXTRA_CONTRATUAL_6_10">"$#REF!.$A$14:$F$71"</definedName>
    <definedName name="EXTRA_CONTRATUAL_6_11">"$#REF!.$A$14:$F$92"</definedName>
    <definedName name="EXTRA_CONTRATUAL_6_12">"$#REF!.$A$14:$F$71"</definedName>
    <definedName name="EXTRA_CONTRATUAL_6_19">"$#REF!.$A$14:$F$91"</definedName>
    <definedName name="EXTRA_CONTRATUAL_6_19_29">"$#REF!.$A$14:$F$70"</definedName>
    <definedName name="EXTRA_CONTRATUAL_6_29">"$#REF!.$A$14:$F$71"</definedName>
    <definedName name="EXTRA_CONTRATUAL_6_3">"$#REF!.$A$8:$F$105"</definedName>
    <definedName name="EXTRA_CONTRATUAL_6_3_1">"$#REF!.$A$8:$F$105"</definedName>
    <definedName name="EXTRA_CONTRATUAL_6_4">"$#REF!.$A$14:$F$92"</definedName>
    <definedName name="EXTRA_CONTRATUAL_6_4_1">"$#REF!.$A$14:$F$71"</definedName>
    <definedName name="EXTRA_CONTRATUAL_6_5">"$#REF!.$A$14:$F$92"</definedName>
    <definedName name="EXTRA_CONTRATUAL_6_5_1">"$#REF!.$A$14:$F$71"</definedName>
    <definedName name="EXTRA_CONTRATUAL_6_6">"$#REF!.$A$14:$F$92"</definedName>
    <definedName name="EXTRA_CONTRATUAL_6_6_1">"$#REF!.$A$14:$F$71"</definedName>
    <definedName name="EXTRA_CONTRATUAL_6_7">"$#REF!.$A$14:$F$92"</definedName>
    <definedName name="EXTRA_CONTRATUAL_6_7_1">"$#REF!.$A$14:$F$71"</definedName>
    <definedName name="EXTRA_CONTRATUAL_6_9">"$#REF!.$A$14:$F$92"</definedName>
    <definedName name="EXTRA_CONTRATUAL_7">"$#REF!.$A$14:$F$92"</definedName>
    <definedName name="EXTRA_CONTRATUAL_7_1">"$#REF!.$A$14:$F$90"</definedName>
    <definedName name="EXTRA_CONTRATUAL_7_1_1">"$#REF!.$A$14:$F$69"</definedName>
    <definedName name="EXTRA_CONTRATUAL_7_10">"$#REF!.$A$14:$F$71"</definedName>
    <definedName name="EXTRA_CONTRATUAL_7_11">"$#REF!.$A$14:$F$92"</definedName>
    <definedName name="EXTRA_CONTRATUAL_7_12">"$#REF!.$A$14:$F$71"</definedName>
    <definedName name="EXTRA_CONTRATUAL_7_19">"$#REF!.$A$14:$F$91"</definedName>
    <definedName name="EXTRA_CONTRATUAL_7_19_29">"$#REF!.$A$14:$F$70"</definedName>
    <definedName name="EXTRA_CONTRATUAL_7_29">"$#REF!.$A$14:$F$71"</definedName>
    <definedName name="EXTRA_CONTRATUAL_7_3">"$#REF!.$A$8:$F$105"</definedName>
    <definedName name="EXTRA_CONTRATUAL_7_3_1">"$#REF!.$A$8:$F$105"</definedName>
    <definedName name="EXTRA_CONTRATUAL_7_4">"$#REF!.$A$14:$F$92"</definedName>
    <definedName name="EXTRA_CONTRATUAL_7_4_1">"$#REF!.$A$14:$F$71"</definedName>
    <definedName name="EXTRA_CONTRATUAL_7_5">"$#REF!.$A$14:$F$92"</definedName>
    <definedName name="EXTRA_CONTRATUAL_7_5_1">"$#REF!.$A$14:$F$71"</definedName>
    <definedName name="EXTRA_CONTRATUAL_7_6">"$#REF!.$A$14:$F$92"</definedName>
    <definedName name="EXTRA_CONTRATUAL_7_6_1">"$#REF!.$A$14:$F$71"</definedName>
    <definedName name="EXTRA_CONTRATUAL_7_7">"$#REF!.$A$14:$F$92"</definedName>
    <definedName name="EXTRA_CONTRATUAL_7_7_1">"$#REF!.$A$14:$F$71"</definedName>
    <definedName name="EXTRA_CONTRATUAL_7_9">"$#REF!.$A$14:$F$92"</definedName>
    <definedName name="EXTRA_CONTRATUAL_8">"$#REF!.$A$14:$F$90"</definedName>
    <definedName name="EXTRA_CONTRATUAL_8_10">"$#REF!.$A$14:$F$71"</definedName>
    <definedName name="EXTRA_CONTRATUAL_8_11">"$#REF!.$A$14:$F$92"</definedName>
    <definedName name="EXTRA_CONTRATUAL_8_12">"$#REF!.$A$14:$F$71"</definedName>
    <definedName name="EXTRA_CONTRATUAL_8_19">"$#REF!.$A$14:$F$91"</definedName>
    <definedName name="EXTRA_CONTRATUAL_8_19_29">"$#REF!.$A$14:$F$70"</definedName>
    <definedName name="EXTRA_CONTRATUAL_8_29">"$#REF!.$A$14:$F$69"</definedName>
    <definedName name="EXTRA_CONTRATUAL_8_3">"$#REF!.$A$8:$F$105"</definedName>
    <definedName name="EXTRA_CONTRATUAL_8_3_1">"$#REF!.$A$8:$F$105"</definedName>
    <definedName name="EXTRA_CONTRATUAL_8_4">"$#REF!.$A$14:$F$92"</definedName>
    <definedName name="EXTRA_CONTRATUAL_8_4_1">"$#REF!.$A$14:$F$71"</definedName>
    <definedName name="EXTRA_CONTRATUAL_8_5">"$#REF!.$A$14:$F$92"</definedName>
    <definedName name="EXTRA_CONTRATUAL_8_5_1">"$#REF!.$A$14:$F$71"</definedName>
    <definedName name="EXTRA_CONTRATUAL_8_6">"$#REF!.$A$14:$F$92"</definedName>
    <definedName name="EXTRA_CONTRATUAL_8_6_1">"$#REF!.$A$14:$F$71"</definedName>
    <definedName name="EXTRA_CONTRATUAL_8_7">"$#REF!.$A$14:$F$92"</definedName>
    <definedName name="EXTRA_CONTRATUAL_8_7_1">"$#REF!.$A$14:$F$71"</definedName>
    <definedName name="EXTRA_CONTRATUAL_8_9">"$#REF!.$A$14:$F$92"</definedName>
    <definedName name="EXTRA_CONTRATUAL_9">"$#REF!.$A$14:$F$92"</definedName>
    <definedName name="EXTRA_CONTRATUAL_9_1">"$#REF!.$A$14:$F$90"</definedName>
    <definedName name="EXTRA_CONTRATUAL_9_10">"$#REF!.$A$14:$F$71"</definedName>
    <definedName name="EXTRA_CONTRATUAL_9_11">"$#REF!.$A$14:$F$92"</definedName>
    <definedName name="EXTRA_CONTRATUAL_9_12">"$#REF!.$A$14:$F$71"</definedName>
    <definedName name="EXTRA_CONTRATUAL_9_19">"$#REF!.$A$14:$F$91"</definedName>
    <definedName name="EXTRA_CONTRATUAL_9_19_29">"$#REF!.$A$14:$F$70"</definedName>
    <definedName name="EXTRA_CONTRATUAL_9_29">"$#REF!.$A$14:$F$69"</definedName>
    <definedName name="EXTRA_CONTRATUAL_9_3">"$#REF!.$A$8:$F$105"</definedName>
    <definedName name="EXTRA_CONTRATUAL_9_3_1">"$#REF!.$A$8:$F$105"</definedName>
    <definedName name="EXTRA_CONTRATUAL_9_4">"$#REF!.$A$14:$F$92"</definedName>
    <definedName name="EXTRA_CONTRATUAL_9_4_1">"$#REF!.$A$14:$F$71"</definedName>
    <definedName name="EXTRA_CONTRATUAL_9_5">"$#REF!.$A$14:$F$92"</definedName>
    <definedName name="EXTRA_CONTRATUAL_9_5_1">"$#REF!.$A$14:$F$71"</definedName>
    <definedName name="EXTRA_CONTRATUAL_9_6">"$#REF!.$A$14:$F$92"</definedName>
    <definedName name="EXTRA_CONTRATUAL_9_6_1">"$#REF!.$A$14:$F$71"</definedName>
    <definedName name="EXTRA_CONTRATUAL_9_7">"$#REF!.$A$14:$F$92"</definedName>
    <definedName name="EXTRA_CONTRATUAL_9_7_1">"$#REF!.$A$14:$F$71"</definedName>
    <definedName name="EXTRA_CONTRATUAL_9_9">"$#REF!.$A$14:$F$92"</definedName>
    <definedName name="ÍNDICES">#REF!</definedName>
    <definedName name="ÍNDICES_10">#REF!</definedName>
    <definedName name="ÍNDICES_17">#REF!</definedName>
    <definedName name="ÍNDICES_6">#REF!</definedName>
    <definedName name="ÍNDICES_7">#REF!</definedName>
    <definedName name="ÍNDICES_8">#REF!</definedName>
    <definedName name="ÍNDICES_9">#REF!</definedName>
    <definedName name="ORÇAMENTO.BancoRef" localSheetId="3" hidden="1">#REF!</definedName>
    <definedName name="ORÇAMENTO.BancoRef" localSheetId="11" hidden="1">#REF!</definedName>
    <definedName name="ORÇAMENTO.BancoRef" localSheetId="0" hidden="1">ORÇAMENTO!$G$21</definedName>
    <definedName name="ORÇAMENTO.BancoRef" hidden="1">#REF!</definedName>
    <definedName name="ORÇAMENTO.CustoUnitario" localSheetId="3" hidden="1">ROUND(#REF!,15-13*#REF!)</definedName>
    <definedName name="ORÇAMENTO.CustoUnitario" localSheetId="0" hidden="1">ROUND(ORÇAMENTO!$X1,15-13*ORÇAMENTO!$AH$21)</definedName>
    <definedName name="ORÇAMENTO.CustoUnitario" hidden="1">ROUND(#REF!,15-13*#REF!)</definedName>
    <definedName name="ORÇAMENTO.PrecoUnitarioLicitado" localSheetId="3" hidden="1">#REF!</definedName>
    <definedName name="ORÇAMENTO.PrecoUnitarioLicitado" localSheetId="11" hidden="1">#REF!</definedName>
    <definedName name="ORÇAMENTO.PrecoUnitarioLicitado" localSheetId="0" hidden="1">ORÇAMENTO!$AO1</definedName>
    <definedName name="ORÇAMENTO.PrecoUnitarioLicitado" hidden="1">#REF!</definedName>
    <definedName name="PassaExtenso">PassaExtenso</definedName>
    <definedName name="PassaExtenso_10">PassaExtenso_10</definedName>
    <definedName name="PassaExtenso_10_1">NA()</definedName>
    <definedName name="PassaExtenso_11">PassaExtenso</definedName>
    <definedName name="PassaExtenso_11_1">PassaExtenso_11_1</definedName>
    <definedName name="PassaExtenso_11_1_1">NA()</definedName>
    <definedName name="PassaExtenso_11_1_30">PassaExtenso_11_1_30</definedName>
    <definedName name="PassaExtenso_11_10">PassaExtenso_11_10</definedName>
    <definedName name="PassaExtenso_11_11">PassaExtenso_11_11</definedName>
    <definedName name="PassaExtenso_11_11_30">PassaExtenso_11_11_30</definedName>
    <definedName name="PassaExtenso_11_27">PassaExtenso_11_27</definedName>
    <definedName name="PassaExtenso_11_27_30">PassaExtenso_11_27_30</definedName>
    <definedName name="PassaExtenso_11_28">PassaExtenso_11_28</definedName>
    <definedName name="PassaExtenso_11_29">PassaExtenso_11_29</definedName>
    <definedName name="PassaExtenso_11_30">PassaExtenso_11_30</definedName>
    <definedName name="PassaExtenso_11_8">PassaExtenso_11_8</definedName>
    <definedName name="PassaExtenso_11_8_1">PassaExtenso_11_8_1</definedName>
    <definedName name="PassaExtenso_11_8_30">PassaExtenso_11_8_30</definedName>
    <definedName name="PassaExtenso_11_9">PassaExtenso_11_9</definedName>
    <definedName name="PassaExtenso_11_9_30">PassaExtenso_11_9_30</definedName>
    <definedName name="PassaExtenso_12">NA()</definedName>
    <definedName name="PassaExtenso_13">PassaExtenso_13</definedName>
    <definedName name="PassaExtenso_13_10">PassaExtenso_13_10</definedName>
    <definedName name="PassaExtenso_13_10_1">PassaExtenso_13_10_1</definedName>
    <definedName name="PassaExtenso_13_10_30">PassaExtenso_13_10_30</definedName>
    <definedName name="PassaExtenso_13_11">PassaExtenso_13_11</definedName>
    <definedName name="PassaExtenso_13_11_1">PassaExtenso_13_11_1</definedName>
    <definedName name="PassaExtenso_13_11_30">PassaExtenso_13_11_30</definedName>
    <definedName name="PassaExtenso_13_12">PassaExtenso_13_12</definedName>
    <definedName name="PassaExtenso_13_12_30">PassaExtenso_13_12_30</definedName>
    <definedName name="PassaExtenso_13_27">PassaExtenso_13_27</definedName>
    <definedName name="PassaExtenso_13_27_30">PassaExtenso_13_27_30</definedName>
    <definedName name="PassaExtenso_13_28">PassaExtenso_13_28</definedName>
    <definedName name="PassaExtenso_13_29">PassaExtenso_13_29</definedName>
    <definedName name="PassaExtenso_13_3">PassaExtenso_13_3</definedName>
    <definedName name="PassaExtenso_13_3_1">PassaExtenso_13_3_1</definedName>
    <definedName name="PassaExtenso_13_3_30">PassaExtenso_13_3_30</definedName>
    <definedName name="PassaExtenso_13_30">PassaExtenso_13_30</definedName>
    <definedName name="PassaExtenso_13_4">PassaExtenso_13_4</definedName>
    <definedName name="PassaExtenso_13_4_1">PassaExtenso_13_4_1</definedName>
    <definedName name="PassaExtenso_13_4_30">PassaExtenso_13_4_30</definedName>
    <definedName name="PassaExtenso_13_5">PassaExtenso_13_5</definedName>
    <definedName name="PassaExtenso_13_5_1">PassaExtenso_13_5_1</definedName>
    <definedName name="PassaExtenso_13_5_30">PassaExtenso_13_5_30</definedName>
    <definedName name="PassaExtenso_13_6">PassaExtenso_13_6</definedName>
    <definedName name="PassaExtenso_13_6_1">PassaExtenso_13_6_1</definedName>
    <definedName name="PassaExtenso_13_6_30">PassaExtenso_13_6_30</definedName>
    <definedName name="PassaExtenso_13_7">PassaExtenso_13_7</definedName>
    <definedName name="PassaExtenso_13_7_1">PassaExtenso_13_7_1</definedName>
    <definedName name="PassaExtenso_13_7_30">PassaExtenso_13_7_30</definedName>
    <definedName name="PassaExtenso_13_8">PassaExtenso_13_8</definedName>
    <definedName name="PassaExtenso_13_8_1">PassaExtenso_13_8_1</definedName>
    <definedName name="PassaExtenso_13_8_30">PassaExtenso_13_8_30</definedName>
    <definedName name="PassaExtenso_13_9">PassaExtenso_13_9</definedName>
    <definedName name="PassaExtenso_13_9_1">PassaExtenso_13_9_1</definedName>
    <definedName name="PassaExtenso_13_9_30">PassaExtenso_13_9_30</definedName>
    <definedName name="PassaExtenso_19">PassaExtenso_19</definedName>
    <definedName name="PassaExtenso_19_10">PassaExtenso_19_10</definedName>
    <definedName name="PassaExtenso_19_11">PassaExtenso_19_11</definedName>
    <definedName name="PassaExtenso_19_11_30">PassaExtenso_19_11_30</definedName>
    <definedName name="PassaExtenso_19_27">PassaExtenso_19_27</definedName>
    <definedName name="PassaExtenso_19_27_30">PassaExtenso_19_27_30</definedName>
    <definedName name="PassaExtenso_19_28">PassaExtenso_19_28</definedName>
    <definedName name="PassaExtenso_19_29">PassaExtenso_19_29</definedName>
    <definedName name="PassaExtenso_19_30">PassaExtenso_19_30</definedName>
    <definedName name="PassaExtenso_19_8">PassaExtenso_19_8</definedName>
    <definedName name="PassaExtenso_19_8_1">PassaExtenso_19_8_1</definedName>
    <definedName name="PassaExtenso_19_8_30">PassaExtenso_19_8_30</definedName>
    <definedName name="PassaExtenso_19_9">PassaExtenso_19_9</definedName>
    <definedName name="PassaExtenso_19_9_30">PassaExtenso_19_9_30</definedName>
    <definedName name="PassaExtenso_21">PassaExtenso_21</definedName>
    <definedName name="PassaExtenso_21_10">PassaExtenso_21_10</definedName>
    <definedName name="PassaExtenso_21_10_1">PassaExtenso_21_10_1</definedName>
    <definedName name="PassaExtenso_21_10_30">PassaExtenso_21_10_30</definedName>
    <definedName name="PassaExtenso_21_11">PassaExtenso_21_11</definedName>
    <definedName name="PassaExtenso_21_11_1">PassaExtenso_21_11_1</definedName>
    <definedName name="PassaExtenso_21_11_1_1">NA()</definedName>
    <definedName name="PassaExtenso_21_11_1_30">PassaExtenso_21_11_1_30</definedName>
    <definedName name="PassaExtenso_21_11_10">PassaExtenso_21_11_10</definedName>
    <definedName name="PassaExtenso_21_11_11">PassaExtenso_21_11_11</definedName>
    <definedName name="PassaExtenso_21_11_11_30">PassaExtenso_21_11_11_30</definedName>
    <definedName name="PassaExtenso_21_11_27">PassaExtenso_21_11_27</definedName>
    <definedName name="PassaExtenso_21_11_27_30">PassaExtenso_21_11_27_30</definedName>
    <definedName name="PassaExtenso_21_11_28">PassaExtenso_21_11_28</definedName>
    <definedName name="PassaExtenso_21_11_29">PassaExtenso_21_11_29</definedName>
    <definedName name="PassaExtenso_21_11_30">PassaExtenso_21_11_30</definedName>
    <definedName name="PassaExtenso_21_11_8">PassaExtenso_21_11_8</definedName>
    <definedName name="PassaExtenso_21_11_8_1">PassaExtenso_21_11_8_1</definedName>
    <definedName name="PassaExtenso_21_11_8_30">PassaExtenso_21_11_8_30</definedName>
    <definedName name="PassaExtenso_21_11_9">PassaExtenso_21_11_9</definedName>
    <definedName name="PassaExtenso_21_11_9_30">PassaExtenso_21_11_9_30</definedName>
    <definedName name="PassaExtenso_21_12">PassaExtenso_21_12</definedName>
    <definedName name="PassaExtenso_21_12_30">PassaExtenso_21_12_30</definedName>
    <definedName name="PassaExtenso_21_13">PassaExtenso_21_13</definedName>
    <definedName name="PassaExtenso_21_13_10">PassaExtenso_21_13_10</definedName>
    <definedName name="PassaExtenso_21_13_10_1">PassaExtenso_21_13_10_1</definedName>
    <definedName name="PassaExtenso_21_13_10_30">PassaExtenso_21_13_10_30</definedName>
    <definedName name="PassaExtenso_21_13_11">PassaExtenso_21_13_11</definedName>
    <definedName name="PassaExtenso_21_13_11_1">PassaExtenso_21_13_11_1</definedName>
    <definedName name="PassaExtenso_21_13_11_30">PassaExtenso_21_13_11_30</definedName>
    <definedName name="PassaExtenso_21_13_12">PassaExtenso_21_13_12</definedName>
    <definedName name="PassaExtenso_21_13_12_30">PassaExtenso_21_13_12_30</definedName>
    <definedName name="PassaExtenso_21_13_27">PassaExtenso_21_13_27</definedName>
    <definedName name="PassaExtenso_21_13_27_30">PassaExtenso_21_13_27_30</definedName>
    <definedName name="PassaExtenso_21_13_28">PassaExtenso_21_13_28</definedName>
    <definedName name="PassaExtenso_21_13_29">PassaExtenso_21_13_29</definedName>
    <definedName name="PassaExtenso_21_13_3">PassaExtenso_21_13_3</definedName>
    <definedName name="PassaExtenso_21_13_3_1">PassaExtenso_21_13_3_1</definedName>
    <definedName name="PassaExtenso_21_13_3_30">PassaExtenso_21_13_3_30</definedName>
    <definedName name="PassaExtenso_21_13_30">PassaExtenso_21_13_30</definedName>
    <definedName name="PassaExtenso_21_13_4">PassaExtenso_21_13_4</definedName>
    <definedName name="PassaExtenso_21_13_4_1">PassaExtenso_21_13_4_1</definedName>
    <definedName name="PassaExtenso_21_13_4_30">PassaExtenso_21_13_4_30</definedName>
    <definedName name="PassaExtenso_21_13_5">PassaExtenso_21_13_5</definedName>
    <definedName name="PassaExtenso_21_13_5_1">PassaExtenso_21_13_5_1</definedName>
    <definedName name="PassaExtenso_21_13_5_30">PassaExtenso_21_13_5_30</definedName>
    <definedName name="PassaExtenso_21_13_6">PassaExtenso_21_13_6</definedName>
    <definedName name="PassaExtenso_21_13_6_1">PassaExtenso_21_13_6_1</definedName>
    <definedName name="PassaExtenso_21_13_6_30">PassaExtenso_21_13_6_30</definedName>
    <definedName name="PassaExtenso_21_13_7">PassaExtenso_21_13_7</definedName>
    <definedName name="PassaExtenso_21_13_7_1">PassaExtenso_21_13_7_1</definedName>
    <definedName name="PassaExtenso_21_13_7_30">PassaExtenso_21_13_7_30</definedName>
    <definedName name="PassaExtenso_21_13_8">PassaExtenso_21_13_8</definedName>
    <definedName name="PassaExtenso_21_13_8_1">PassaExtenso_21_13_8_1</definedName>
    <definedName name="PassaExtenso_21_13_8_30">PassaExtenso_21_13_8_30</definedName>
    <definedName name="PassaExtenso_21_13_9">PassaExtenso_21_13_9</definedName>
    <definedName name="PassaExtenso_21_13_9_1">PassaExtenso_21_13_9_1</definedName>
    <definedName name="PassaExtenso_21_13_9_30">PassaExtenso_21_13_9_30</definedName>
    <definedName name="PassaExtenso_21_19">PassaExtenso_21_19</definedName>
    <definedName name="PassaExtenso_21_19_10">PassaExtenso_21_19_10</definedName>
    <definedName name="PassaExtenso_21_19_11">PassaExtenso_21_19_11</definedName>
    <definedName name="PassaExtenso_21_19_11_30">PassaExtenso_21_19_11_30</definedName>
    <definedName name="PassaExtenso_21_19_27">PassaExtenso_21_19_27</definedName>
    <definedName name="PassaExtenso_21_19_27_30">PassaExtenso_21_19_27_30</definedName>
    <definedName name="PassaExtenso_21_19_28">PassaExtenso_21_19_28</definedName>
    <definedName name="PassaExtenso_21_19_29">PassaExtenso_21_19_29</definedName>
    <definedName name="PassaExtenso_21_19_30">PassaExtenso_21_19_30</definedName>
    <definedName name="PassaExtenso_21_19_8">PassaExtenso_21_19_8</definedName>
    <definedName name="PassaExtenso_21_19_8_1">PassaExtenso_21_19_8_1</definedName>
    <definedName name="PassaExtenso_21_19_8_30">PassaExtenso_21_19_8_30</definedName>
    <definedName name="PassaExtenso_21_19_9">PassaExtenso_21_19_9</definedName>
    <definedName name="PassaExtenso_21_19_9_30">PassaExtenso_21_19_9_30</definedName>
    <definedName name="PassaExtenso_21_2">PassaExtenso_21_2</definedName>
    <definedName name="PassaExtenso_21_2_10">PassaExtenso_21_2_10</definedName>
    <definedName name="PassaExtenso_21_2_11">PassaExtenso_21_2_11</definedName>
    <definedName name="PassaExtenso_21_2_11_30">PassaExtenso_21_2_11_30</definedName>
    <definedName name="PassaExtenso_21_2_27">PassaExtenso_21_2_27</definedName>
    <definedName name="PassaExtenso_21_2_27_30">PassaExtenso_21_2_27_30</definedName>
    <definedName name="PassaExtenso_21_2_28">PassaExtenso_21_2_28</definedName>
    <definedName name="PassaExtenso_21_2_29">PassaExtenso_21_2_29</definedName>
    <definedName name="PassaExtenso_21_2_30">PassaExtenso_21_2_30</definedName>
    <definedName name="PassaExtenso_21_2_8">PassaExtenso_21_2_8</definedName>
    <definedName name="PassaExtenso_21_2_8_1">PassaExtenso_21_2_8_1</definedName>
    <definedName name="PassaExtenso_21_2_8_30">PassaExtenso_21_2_8_30</definedName>
    <definedName name="PassaExtenso_21_2_9">PassaExtenso_21_2_9</definedName>
    <definedName name="PassaExtenso_21_2_9_30">PassaExtenso_21_2_9_30</definedName>
    <definedName name="PassaExtenso_21_27">PassaExtenso_21_27</definedName>
    <definedName name="PassaExtenso_21_27_30">PassaExtenso_21_27_30</definedName>
    <definedName name="PassaExtenso_21_28">PassaExtenso_21_28</definedName>
    <definedName name="PassaExtenso_21_29">PassaExtenso_21_29</definedName>
    <definedName name="PassaExtenso_21_3">PassaExtenso_21_3</definedName>
    <definedName name="PassaExtenso_21_3_1">PassaExtenso_21_3_1</definedName>
    <definedName name="PassaExtenso_21_3_1_1">NA()</definedName>
    <definedName name="PassaExtenso_21_3_1_30">PassaExtenso_21_3_1_30</definedName>
    <definedName name="PassaExtenso_21_3_10">PassaExtenso_21_3_10</definedName>
    <definedName name="PassaExtenso_21_3_11">PassaExtenso_21_3_11</definedName>
    <definedName name="PassaExtenso_21_3_11_30">PassaExtenso_21_3_11_30</definedName>
    <definedName name="PassaExtenso_21_3_27">PassaExtenso_21_3_27</definedName>
    <definedName name="PassaExtenso_21_3_27_30">PassaExtenso_21_3_27_30</definedName>
    <definedName name="PassaExtenso_21_3_28">PassaExtenso_21_3_28</definedName>
    <definedName name="PassaExtenso_21_3_29">PassaExtenso_21_3_29</definedName>
    <definedName name="PassaExtenso_21_3_30">PassaExtenso_21_3_30</definedName>
    <definedName name="PassaExtenso_21_3_8">PassaExtenso_21_3_8</definedName>
    <definedName name="PassaExtenso_21_3_8_1">PassaExtenso_21_3_8_1</definedName>
    <definedName name="PassaExtenso_21_3_8_30">PassaExtenso_21_3_8_30</definedName>
    <definedName name="PassaExtenso_21_3_9">PassaExtenso_21_3_9</definedName>
    <definedName name="PassaExtenso_21_3_9_30">PassaExtenso_21_3_9_30</definedName>
    <definedName name="PassaExtenso_21_30">PassaExtenso_21_30</definedName>
    <definedName name="PassaExtenso_21_4">PassaExtenso_21_4</definedName>
    <definedName name="PassaExtenso_21_4_1">PassaExtenso_21_4_1</definedName>
    <definedName name="PassaExtenso_21_4_1_1">NA()</definedName>
    <definedName name="PassaExtenso_21_4_1_30">PassaExtenso_21_4_1_30</definedName>
    <definedName name="PassaExtenso_21_4_10">PassaExtenso_21_4_10</definedName>
    <definedName name="PassaExtenso_21_4_10_1">PassaExtenso_21_4_10_1</definedName>
    <definedName name="PassaExtenso_21_4_10_30">PassaExtenso_21_4_10_30</definedName>
    <definedName name="PassaExtenso_21_4_11">PassaExtenso_21_4_11</definedName>
    <definedName name="PassaExtenso_21_4_11_1">PassaExtenso_21_4_11_1</definedName>
    <definedName name="PassaExtenso_21_4_11_30">PassaExtenso_21_4_11_30</definedName>
    <definedName name="PassaExtenso_21_4_12">PassaExtenso_21_4_12</definedName>
    <definedName name="PassaExtenso_21_4_12_30">PassaExtenso_21_4_12_30</definedName>
    <definedName name="PassaExtenso_21_4_19">PassaExtenso_21_4_19</definedName>
    <definedName name="PassaExtenso_21_4_19_10">PassaExtenso_21_4_19_10</definedName>
    <definedName name="PassaExtenso_21_4_19_11">PassaExtenso_21_4_19_11</definedName>
    <definedName name="PassaExtenso_21_4_19_11_30">PassaExtenso_21_4_19_11_30</definedName>
    <definedName name="PassaExtenso_21_4_19_27">PassaExtenso_21_4_19_27</definedName>
    <definedName name="PassaExtenso_21_4_19_27_30">PassaExtenso_21_4_19_27_30</definedName>
    <definedName name="PassaExtenso_21_4_19_28">PassaExtenso_21_4_19_28</definedName>
    <definedName name="PassaExtenso_21_4_19_29">PassaExtenso_21_4_19_29</definedName>
    <definedName name="PassaExtenso_21_4_19_30">PassaExtenso_21_4_19_30</definedName>
    <definedName name="PassaExtenso_21_4_19_8">PassaExtenso_21_4_19_8</definedName>
    <definedName name="PassaExtenso_21_4_19_8_1">PassaExtenso_21_4_19_8_1</definedName>
    <definedName name="PassaExtenso_21_4_19_8_30">PassaExtenso_21_4_19_8_30</definedName>
    <definedName name="PassaExtenso_21_4_19_9">PassaExtenso_21_4_19_9</definedName>
    <definedName name="PassaExtenso_21_4_19_9_30">PassaExtenso_21_4_19_9_30</definedName>
    <definedName name="PassaExtenso_21_4_27">PassaExtenso_21_4_27</definedName>
    <definedName name="PassaExtenso_21_4_27_30">PassaExtenso_21_4_27_30</definedName>
    <definedName name="PassaExtenso_21_4_28">PassaExtenso_21_4_28</definedName>
    <definedName name="PassaExtenso_21_4_29">PassaExtenso_21_4_29</definedName>
    <definedName name="PassaExtenso_21_4_3">PassaExtenso_21_4_3</definedName>
    <definedName name="PassaExtenso_21_4_3_1">PassaExtenso_21_4_3_1</definedName>
    <definedName name="PassaExtenso_21_4_3_30">PassaExtenso_21_4_3_30</definedName>
    <definedName name="PassaExtenso_21_4_30">PassaExtenso_21_4_30</definedName>
    <definedName name="PassaExtenso_21_4_4">PassaExtenso_21_4_4</definedName>
    <definedName name="PassaExtenso_21_4_4_1">PassaExtenso_21_4_4_1</definedName>
    <definedName name="PassaExtenso_21_4_4_30">PassaExtenso_21_4_4_30</definedName>
    <definedName name="PassaExtenso_21_4_5">PassaExtenso_21_4_5</definedName>
    <definedName name="PassaExtenso_21_4_5_1">PassaExtenso_21_4_5_1</definedName>
    <definedName name="PassaExtenso_21_4_5_30">PassaExtenso_21_4_5_30</definedName>
    <definedName name="PassaExtenso_21_4_6">PassaExtenso_21_4_6</definedName>
    <definedName name="PassaExtenso_21_4_6_1">PassaExtenso_21_4_6_1</definedName>
    <definedName name="PassaExtenso_21_4_6_30">PassaExtenso_21_4_6_30</definedName>
    <definedName name="PassaExtenso_21_4_7">PassaExtenso_21_4_7</definedName>
    <definedName name="PassaExtenso_21_4_7_1">PassaExtenso_21_4_7_1</definedName>
    <definedName name="PassaExtenso_21_4_7_30">PassaExtenso_21_4_7_30</definedName>
    <definedName name="PassaExtenso_21_4_8">PassaExtenso_21_4_8</definedName>
    <definedName name="PassaExtenso_21_4_8_1">PassaExtenso_21_4_8_1</definedName>
    <definedName name="PassaExtenso_21_4_8_30">PassaExtenso_21_4_8_30</definedName>
    <definedName name="PassaExtenso_21_4_9">PassaExtenso_21_4_9</definedName>
    <definedName name="PassaExtenso_21_4_9_1">PassaExtenso_21_4_9_1</definedName>
    <definedName name="PassaExtenso_21_4_9_30">PassaExtenso_21_4_9_30</definedName>
    <definedName name="PassaExtenso_21_5">PassaExtenso_21_5</definedName>
    <definedName name="PassaExtenso_21_5_1">PassaExtenso_21_5_1</definedName>
    <definedName name="PassaExtenso_21_5_30">PassaExtenso_21_5_30</definedName>
    <definedName name="PassaExtenso_21_6">PassaExtenso_21_6</definedName>
    <definedName name="PassaExtenso_21_6_1">PassaExtenso_21_6_1</definedName>
    <definedName name="PassaExtenso_21_6_30">PassaExtenso_21_6_30</definedName>
    <definedName name="PassaExtenso_21_7">PassaExtenso_21_7</definedName>
    <definedName name="PassaExtenso_21_7_1">PassaExtenso_21_7_1</definedName>
    <definedName name="PassaExtenso_21_7_1_1">NA()</definedName>
    <definedName name="PassaExtenso_21_7_1_30">PassaExtenso_21_7_1_30</definedName>
    <definedName name="PassaExtenso_21_7_10">PassaExtenso_21_7_10</definedName>
    <definedName name="PassaExtenso_21_7_11">PassaExtenso_21_7_11</definedName>
    <definedName name="PassaExtenso_21_7_11_30">PassaExtenso_21_7_11_30</definedName>
    <definedName name="PassaExtenso_21_7_27">PassaExtenso_21_7_27</definedName>
    <definedName name="PassaExtenso_21_7_27_30">PassaExtenso_21_7_27_30</definedName>
    <definedName name="PassaExtenso_21_7_28">PassaExtenso_21_7_28</definedName>
    <definedName name="PassaExtenso_21_7_29">PassaExtenso_21_7_29</definedName>
    <definedName name="PassaExtenso_21_7_30">PassaExtenso_21_7_30</definedName>
    <definedName name="PassaExtenso_21_7_8">PassaExtenso_21_7_8</definedName>
    <definedName name="PassaExtenso_21_7_8_1">PassaExtenso_21_7_8_1</definedName>
    <definedName name="PassaExtenso_21_7_8_30">PassaExtenso_21_7_8_30</definedName>
    <definedName name="PassaExtenso_21_7_9">PassaExtenso_21_7_9</definedName>
    <definedName name="PassaExtenso_21_7_9_30">PassaExtenso_21_7_9_30</definedName>
    <definedName name="PassaExtenso_21_8">PassaExtenso_21_8</definedName>
    <definedName name="PassaExtenso_21_8_1">PassaExtenso_21_8_1</definedName>
    <definedName name="PassaExtenso_21_8_30">PassaExtenso_21_8_30</definedName>
    <definedName name="PassaExtenso_21_9">PassaExtenso_21_9</definedName>
    <definedName name="PassaExtenso_21_9_1">PassaExtenso_21_9_1</definedName>
    <definedName name="PassaExtenso_21_9_30">PassaExtenso_21_9_30</definedName>
    <definedName name="PassaExtenso_25">PassaExtenso_25</definedName>
    <definedName name="PassaExtenso_25_10">PassaExtenso_25_10</definedName>
    <definedName name="PassaExtenso_25_10_1">PassaExtenso_25_10_1</definedName>
    <definedName name="PassaExtenso_25_10_30">PassaExtenso_25_10_30</definedName>
    <definedName name="PassaExtenso_25_11">PassaExtenso_25_11</definedName>
    <definedName name="PassaExtenso_25_11_1">PassaExtenso_25_11_1</definedName>
    <definedName name="PassaExtenso_25_11_1_1">NA()</definedName>
    <definedName name="PassaExtenso_25_11_1_30">PassaExtenso_25_11_1_30</definedName>
    <definedName name="PassaExtenso_25_11_10">PassaExtenso_25_11_10</definedName>
    <definedName name="PassaExtenso_25_11_11">PassaExtenso_25_11_11</definedName>
    <definedName name="PassaExtenso_25_11_11_30">PassaExtenso_25_11_11_30</definedName>
    <definedName name="PassaExtenso_25_11_27">PassaExtenso_25_11_27</definedName>
    <definedName name="PassaExtenso_25_11_27_30">PassaExtenso_25_11_27_30</definedName>
    <definedName name="PassaExtenso_25_11_28">PassaExtenso_25_11_28</definedName>
    <definedName name="PassaExtenso_25_11_29">PassaExtenso_25_11_29</definedName>
    <definedName name="PassaExtenso_25_11_30">PassaExtenso_25_11_30</definedName>
    <definedName name="PassaExtenso_25_11_8">PassaExtenso_25_11_8</definedName>
    <definedName name="PassaExtenso_25_11_8_1">PassaExtenso_25_11_8_1</definedName>
    <definedName name="PassaExtenso_25_11_8_30">PassaExtenso_25_11_8_30</definedName>
    <definedName name="PassaExtenso_25_11_9">PassaExtenso_25_11_9</definedName>
    <definedName name="PassaExtenso_25_11_9_30">PassaExtenso_25_11_9_30</definedName>
    <definedName name="PassaExtenso_25_12">PassaExtenso_25_12</definedName>
    <definedName name="PassaExtenso_25_12_30">PassaExtenso_25_12_30</definedName>
    <definedName name="PassaExtenso_25_13">PassaExtenso_25_13</definedName>
    <definedName name="PassaExtenso_25_13_10">PassaExtenso_25_13_10</definedName>
    <definedName name="PassaExtenso_25_13_10_1">PassaExtenso_25_13_10_1</definedName>
    <definedName name="PassaExtenso_25_13_10_30">PassaExtenso_25_13_10_30</definedName>
    <definedName name="PassaExtenso_25_13_11">PassaExtenso_25_13_11</definedName>
    <definedName name="PassaExtenso_25_13_11_1">PassaExtenso_25_13_11_1</definedName>
    <definedName name="PassaExtenso_25_13_11_30">PassaExtenso_25_13_11_30</definedName>
    <definedName name="PassaExtenso_25_13_12">PassaExtenso_25_13_12</definedName>
    <definedName name="PassaExtenso_25_13_12_30">PassaExtenso_25_13_12_30</definedName>
    <definedName name="PassaExtenso_25_13_27">PassaExtenso_25_13_27</definedName>
    <definedName name="PassaExtenso_25_13_27_30">PassaExtenso_25_13_27_30</definedName>
    <definedName name="PassaExtenso_25_13_28">PassaExtenso_25_13_28</definedName>
    <definedName name="PassaExtenso_25_13_29">PassaExtenso_25_13_29</definedName>
    <definedName name="PassaExtenso_25_13_3">PassaExtenso_25_13_3</definedName>
    <definedName name="PassaExtenso_25_13_3_1">PassaExtenso_25_13_3_1</definedName>
    <definedName name="PassaExtenso_25_13_3_30">PassaExtenso_25_13_3_30</definedName>
    <definedName name="PassaExtenso_25_13_30">PassaExtenso_25_13_30</definedName>
    <definedName name="PassaExtenso_25_13_4">PassaExtenso_25_13_4</definedName>
    <definedName name="PassaExtenso_25_13_4_1">PassaExtenso_25_13_4_1</definedName>
    <definedName name="PassaExtenso_25_13_4_30">PassaExtenso_25_13_4_30</definedName>
    <definedName name="PassaExtenso_25_13_5">PassaExtenso_25_13_5</definedName>
    <definedName name="PassaExtenso_25_13_5_1">PassaExtenso_25_13_5_1</definedName>
    <definedName name="PassaExtenso_25_13_5_30">PassaExtenso_25_13_5_30</definedName>
    <definedName name="PassaExtenso_25_13_6">PassaExtenso_25_13_6</definedName>
    <definedName name="PassaExtenso_25_13_6_1">PassaExtenso_25_13_6_1</definedName>
    <definedName name="PassaExtenso_25_13_6_30">PassaExtenso_25_13_6_30</definedName>
    <definedName name="PassaExtenso_25_13_7">PassaExtenso_25_13_7</definedName>
    <definedName name="PassaExtenso_25_13_7_1">PassaExtenso_25_13_7_1</definedName>
    <definedName name="PassaExtenso_25_13_7_30">PassaExtenso_25_13_7_30</definedName>
    <definedName name="PassaExtenso_25_13_8">PassaExtenso_25_13_8</definedName>
    <definedName name="PassaExtenso_25_13_8_1">PassaExtenso_25_13_8_1</definedName>
    <definedName name="PassaExtenso_25_13_8_30">PassaExtenso_25_13_8_30</definedName>
    <definedName name="PassaExtenso_25_13_9">PassaExtenso_25_13_9</definedName>
    <definedName name="PassaExtenso_25_13_9_1">PassaExtenso_25_13_9_1</definedName>
    <definedName name="PassaExtenso_25_13_9_30">PassaExtenso_25_13_9_30</definedName>
    <definedName name="PassaExtenso_25_19">PassaExtenso_25_19</definedName>
    <definedName name="PassaExtenso_25_19_10">PassaExtenso_25_19_10</definedName>
    <definedName name="PassaExtenso_25_19_11">PassaExtenso_25_19_11</definedName>
    <definedName name="PassaExtenso_25_19_11_30">PassaExtenso_25_19_11_30</definedName>
    <definedName name="PassaExtenso_25_19_27">PassaExtenso_25_19_27</definedName>
    <definedName name="PassaExtenso_25_19_27_30">PassaExtenso_25_19_27_30</definedName>
    <definedName name="PassaExtenso_25_19_28">PassaExtenso_25_19_28</definedName>
    <definedName name="PassaExtenso_25_19_29">PassaExtenso_25_19_29</definedName>
    <definedName name="PassaExtenso_25_19_30">PassaExtenso_25_19_30</definedName>
    <definedName name="PassaExtenso_25_19_8">PassaExtenso_25_19_8</definedName>
    <definedName name="PassaExtenso_25_19_8_1">PassaExtenso_25_19_8_1</definedName>
    <definedName name="PassaExtenso_25_19_8_30">PassaExtenso_25_19_8_30</definedName>
    <definedName name="PassaExtenso_25_19_9">PassaExtenso_25_19_9</definedName>
    <definedName name="PassaExtenso_25_19_9_30">PassaExtenso_25_19_9_30</definedName>
    <definedName name="PassaExtenso_25_2">PassaExtenso_25_2</definedName>
    <definedName name="PassaExtenso_25_2_10">PassaExtenso_25_2_10</definedName>
    <definedName name="PassaExtenso_25_2_11">PassaExtenso_25_2_11</definedName>
    <definedName name="PassaExtenso_25_2_11_30">PassaExtenso_25_2_11_30</definedName>
    <definedName name="PassaExtenso_25_2_27">PassaExtenso_25_2_27</definedName>
    <definedName name="PassaExtenso_25_2_27_30">PassaExtenso_25_2_27_30</definedName>
    <definedName name="PassaExtenso_25_2_28">PassaExtenso_25_2_28</definedName>
    <definedName name="PassaExtenso_25_2_29">PassaExtenso_25_2_29</definedName>
    <definedName name="PassaExtenso_25_2_30">PassaExtenso_25_2_30</definedName>
    <definedName name="PassaExtenso_25_2_8">PassaExtenso_25_2_8</definedName>
    <definedName name="PassaExtenso_25_2_8_1">PassaExtenso_25_2_8_1</definedName>
    <definedName name="PassaExtenso_25_2_8_30">PassaExtenso_25_2_8_30</definedName>
    <definedName name="PassaExtenso_25_2_9">PassaExtenso_25_2_9</definedName>
    <definedName name="PassaExtenso_25_2_9_30">PassaExtenso_25_2_9_30</definedName>
    <definedName name="PassaExtenso_25_27">PassaExtenso_25_27</definedName>
    <definedName name="PassaExtenso_25_27_30">PassaExtenso_25_27_30</definedName>
    <definedName name="PassaExtenso_25_28">PassaExtenso_25_28</definedName>
    <definedName name="PassaExtenso_25_29">PassaExtenso_25_29</definedName>
    <definedName name="PassaExtenso_25_3">PassaExtenso_25_3</definedName>
    <definedName name="PassaExtenso_25_3_1">PassaExtenso_25_3_1</definedName>
    <definedName name="PassaExtenso_25_3_1_1">NA()</definedName>
    <definedName name="PassaExtenso_25_3_1_30">PassaExtenso_25_3_1_30</definedName>
    <definedName name="PassaExtenso_25_3_10">PassaExtenso_25_3_10</definedName>
    <definedName name="PassaExtenso_25_3_11">PassaExtenso_25_3_11</definedName>
    <definedName name="PassaExtenso_25_3_11_30">PassaExtenso_25_3_11_30</definedName>
    <definedName name="PassaExtenso_25_3_27">PassaExtenso_25_3_27</definedName>
    <definedName name="PassaExtenso_25_3_27_30">PassaExtenso_25_3_27_30</definedName>
    <definedName name="PassaExtenso_25_3_28">PassaExtenso_25_3_28</definedName>
    <definedName name="PassaExtenso_25_3_29">PassaExtenso_25_3_29</definedName>
    <definedName name="PassaExtenso_25_3_30">PassaExtenso_25_3_30</definedName>
    <definedName name="PassaExtenso_25_3_8">PassaExtenso_25_3_8</definedName>
    <definedName name="PassaExtenso_25_3_8_1">PassaExtenso_25_3_8_1</definedName>
    <definedName name="PassaExtenso_25_3_8_30">PassaExtenso_25_3_8_30</definedName>
    <definedName name="PassaExtenso_25_3_9">PassaExtenso_25_3_9</definedName>
    <definedName name="PassaExtenso_25_3_9_30">PassaExtenso_25_3_9_30</definedName>
    <definedName name="PassaExtenso_25_30">PassaExtenso_25_30</definedName>
    <definedName name="PassaExtenso_25_4">PassaExtenso_25_4</definedName>
    <definedName name="PassaExtenso_25_4_1">PassaExtenso_25_4_1</definedName>
    <definedName name="PassaExtenso_25_4_1_1">NA()</definedName>
    <definedName name="PassaExtenso_25_4_1_30">PassaExtenso_25_4_1_30</definedName>
    <definedName name="PassaExtenso_25_4_10">PassaExtenso_25_4_10</definedName>
    <definedName name="PassaExtenso_25_4_10_1">PassaExtenso_25_4_10_1</definedName>
    <definedName name="PassaExtenso_25_4_10_30">PassaExtenso_25_4_10_30</definedName>
    <definedName name="PassaExtenso_25_4_11">PassaExtenso_25_4_11</definedName>
    <definedName name="PassaExtenso_25_4_11_1">PassaExtenso_25_4_11_1</definedName>
    <definedName name="PassaExtenso_25_4_11_30">PassaExtenso_25_4_11_30</definedName>
    <definedName name="PassaExtenso_25_4_12">PassaExtenso_25_4_12</definedName>
    <definedName name="PassaExtenso_25_4_12_30">PassaExtenso_25_4_12_30</definedName>
    <definedName name="PassaExtenso_25_4_19">PassaExtenso_25_4_19</definedName>
    <definedName name="PassaExtenso_25_4_19_10">PassaExtenso_25_4_19_10</definedName>
    <definedName name="PassaExtenso_25_4_19_11">PassaExtenso_25_4_19_11</definedName>
    <definedName name="PassaExtenso_25_4_19_11_30">PassaExtenso_25_4_19_11_30</definedName>
    <definedName name="PassaExtenso_25_4_19_27">PassaExtenso_25_4_19_27</definedName>
    <definedName name="PassaExtenso_25_4_19_27_30">PassaExtenso_25_4_19_27_30</definedName>
    <definedName name="PassaExtenso_25_4_19_28">PassaExtenso_25_4_19_28</definedName>
    <definedName name="PassaExtenso_25_4_19_29">PassaExtenso_25_4_19_29</definedName>
    <definedName name="PassaExtenso_25_4_19_30">PassaExtenso_25_4_19_30</definedName>
    <definedName name="PassaExtenso_25_4_19_8">PassaExtenso_25_4_19_8</definedName>
    <definedName name="PassaExtenso_25_4_19_8_1">PassaExtenso_25_4_19_8_1</definedName>
    <definedName name="PassaExtenso_25_4_19_8_30">PassaExtenso_25_4_19_8_30</definedName>
    <definedName name="PassaExtenso_25_4_19_9">PassaExtenso_25_4_19_9</definedName>
    <definedName name="PassaExtenso_25_4_19_9_30">PassaExtenso_25_4_19_9_30</definedName>
    <definedName name="PassaExtenso_25_4_27">PassaExtenso_25_4_27</definedName>
    <definedName name="PassaExtenso_25_4_27_30">PassaExtenso_25_4_27_30</definedName>
    <definedName name="PassaExtenso_25_4_28">PassaExtenso_25_4_28</definedName>
    <definedName name="PassaExtenso_25_4_29">PassaExtenso_25_4_29</definedName>
    <definedName name="PassaExtenso_25_4_3">PassaExtenso_25_4_3</definedName>
    <definedName name="PassaExtenso_25_4_3_1">PassaExtenso_25_4_3_1</definedName>
    <definedName name="PassaExtenso_25_4_3_30">PassaExtenso_25_4_3_30</definedName>
    <definedName name="PassaExtenso_25_4_30">PassaExtenso_25_4_30</definedName>
    <definedName name="PassaExtenso_25_4_4">PassaExtenso_25_4_4</definedName>
    <definedName name="PassaExtenso_25_4_4_1">PassaExtenso_25_4_4_1</definedName>
    <definedName name="PassaExtenso_25_4_4_30">PassaExtenso_25_4_4_30</definedName>
    <definedName name="PassaExtenso_25_4_5">PassaExtenso_25_4_5</definedName>
    <definedName name="PassaExtenso_25_4_5_1">PassaExtenso_25_4_5_1</definedName>
    <definedName name="PassaExtenso_25_4_5_30">PassaExtenso_25_4_5_30</definedName>
    <definedName name="PassaExtenso_25_4_6">PassaExtenso_25_4_6</definedName>
    <definedName name="PassaExtenso_25_4_6_1">PassaExtenso_25_4_6_1</definedName>
    <definedName name="PassaExtenso_25_4_6_30">PassaExtenso_25_4_6_30</definedName>
    <definedName name="PassaExtenso_25_4_7">PassaExtenso_25_4_7</definedName>
    <definedName name="PassaExtenso_25_4_7_1">PassaExtenso_25_4_7_1</definedName>
    <definedName name="PassaExtenso_25_4_7_30">PassaExtenso_25_4_7_30</definedName>
    <definedName name="PassaExtenso_25_4_8">PassaExtenso_25_4_8</definedName>
    <definedName name="PassaExtenso_25_4_8_1">PassaExtenso_25_4_8_1</definedName>
    <definedName name="PassaExtenso_25_4_8_30">PassaExtenso_25_4_8_30</definedName>
    <definedName name="PassaExtenso_25_4_9">PassaExtenso_25_4_9</definedName>
    <definedName name="PassaExtenso_25_4_9_1">PassaExtenso_25_4_9_1</definedName>
    <definedName name="PassaExtenso_25_4_9_30">PassaExtenso_25_4_9_30</definedName>
    <definedName name="PassaExtenso_25_5">PassaExtenso_25_5</definedName>
    <definedName name="PassaExtenso_25_5_1">PassaExtenso_25_5_1</definedName>
    <definedName name="PassaExtenso_25_5_30">PassaExtenso_25_5_30</definedName>
    <definedName name="PassaExtenso_25_6">PassaExtenso_25_6</definedName>
    <definedName name="PassaExtenso_25_6_1">PassaExtenso_25_6_1</definedName>
    <definedName name="PassaExtenso_25_6_30">PassaExtenso_25_6_30</definedName>
    <definedName name="PassaExtenso_25_7">PassaExtenso_25_7</definedName>
    <definedName name="PassaExtenso_25_7_1">PassaExtenso_25_7_1</definedName>
    <definedName name="PassaExtenso_25_7_1_1">NA()</definedName>
    <definedName name="PassaExtenso_25_7_1_30">PassaExtenso_25_7_1_30</definedName>
    <definedName name="PassaExtenso_25_7_10">PassaExtenso_25_7_10</definedName>
    <definedName name="PassaExtenso_25_7_11">PassaExtenso_25_7_11</definedName>
    <definedName name="PassaExtenso_25_7_11_30">PassaExtenso_25_7_11_30</definedName>
    <definedName name="PassaExtenso_25_7_27">PassaExtenso_25_7_27</definedName>
    <definedName name="PassaExtenso_25_7_27_30">PassaExtenso_25_7_27_30</definedName>
    <definedName name="PassaExtenso_25_7_28">PassaExtenso_25_7_28</definedName>
    <definedName name="PassaExtenso_25_7_29">PassaExtenso_25_7_29</definedName>
    <definedName name="PassaExtenso_25_7_30">PassaExtenso_25_7_30</definedName>
    <definedName name="PassaExtenso_25_7_8">PassaExtenso_25_7_8</definedName>
    <definedName name="PassaExtenso_25_7_8_1">PassaExtenso_25_7_8_1</definedName>
    <definedName name="PassaExtenso_25_7_8_30">PassaExtenso_25_7_8_30</definedName>
    <definedName name="PassaExtenso_25_7_9">PassaExtenso_25_7_9</definedName>
    <definedName name="PassaExtenso_25_7_9_30">PassaExtenso_25_7_9_30</definedName>
    <definedName name="PassaExtenso_25_8">PassaExtenso_25_8</definedName>
    <definedName name="PassaExtenso_25_8_1">PassaExtenso_25_8_1</definedName>
    <definedName name="PassaExtenso_25_8_30">PassaExtenso_25_8_30</definedName>
    <definedName name="PassaExtenso_25_9">PassaExtenso_25_9</definedName>
    <definedName name="PassaExtenso_25_9_1">PassaExtenso_25_9_1</definedName>
    <definedName name="PassaExtenso_25_9_30">PassaExtenso_25_9_30</definedName>
    <definedName name="PassaExtenso_27">PassaExtenso_27</definedName>
    <definedName name="PassaExtenso_27_30">PassaExtenso_27_30</definedName>
    <definedName name="PassaExtenso_28">PassaExtenso_28</definedName>
    <definedName name="PassaExtenso_29">PassaExtenso_29</definedName>
    <definedName name="PassaExtenso_3">PassaExtenso_3</definedName>
    <definedName name="PassaExtenso_3_1">PassaExtenso_3_1</definedName>
    <definedName name="PassaExtenso_3_30">PassaExtenso_3_30</definedName>
    <definedName name="PassaExtenso_30">PassaExtenso_30</definedName>
    <definedName name="PassaExtenso_34">PassaExtenso_34</definedName>
    <definedName name="PassaExtenso_34_10">PassaExtenso_34_10</definedName>
    <definedName name="PassaExtenso_34_10_1">PassaExtenso_34_10_1</definedName>
    <definedName name="PassaExtenso_34_10_30">PassaExtenso_34_10_30</definedName>
    <definedName name="PassaExtenso_34_11">PassaExtenso_34_11</definedName>
    <definedName name="PassaExtenso_34_11_1">PassaExtenso_34_11_1</definedName>
    <definedName name="PassaExtenso_34_11_1_1">NA()</definedName>
    <definedName name="PassaExtenso_34_11_1_30">PassaExtenso_34_11_1_30</definedName>
    <definedName name="PassaExtenso_34_11_10">PassaExtenso_34_11_10</definedName>
    <definedName name="PassaExtenso_34_11_11">PassaExtenso_34_11_11</definedName>
    <definedName name="PassaExtenso_34_11_11_30">PassaExtenso_34_11_11_30</definedName>
    <definedName name="PassaExtenso_34_11_27">PassaExtenso_34_11_27</definedName>
    <definedName name="PassaExtenso_34_11_27_30">PassaExtenso_34_11_27_30</definedName>
    <definedName name="PassaExtenso_34_11_28">PassaExtenso_34_11_28</definedName>
    <definedName name="PassaExtenso_34_11_29">PassaExtenso_34_11_29</definedName>
    <definedName name="PassaExtenso_34_11_30">PassaExtenso_34_11_30</definedName>
    <definedName name="PassaExtenso_34_11_8">PassaExtenso_34_11_8</definedName>
    <definedName name="PassaExtenso_34_11_8_1">PassaExtenso_34_11_8_1</definedName>
    <definedName name="PassaExtenso_34_11_8_30">PassaExtenso_34_11_8_30</definedName>
    <definedName name="PassaExtenso_34_11_9">PassaExtenso_34_11_9</definedName>
    <definedName name="PassaExtenso_34_11_9_30">PassaExtenso_34_11_9_30</definedName>
    <definedName name="PassaExtenso_34_12">PassaExtenso_34_12</definedName>
    <definedName name="PassaExtenso_34_12_30">PassaExtenso_34_12_30</definedName>
    <definedName name="PassaExtenso_34_13">PassaExtenso_34_13</definedName>
    <definedName name="PassaExtenso_34_13_10">PassaExtenso_34_13_10</definedName>
    <definedName name="PassaExtenso_34_13_10_1">PassaExtenso_34_13_10_1</definedName>
    <definedName name="PassaExtenso_34_13_10_30">PassaExtenso_34_13_10_30</definedName>
    <definedName name="PassaExtenso_34_13_11">PassaExtenso_34_13_11</definedName>
    <definedName name="PassaExtenso_34_13_11_1">PassaExtenso_34_13_11_1</definedName>
    <definedName name="PassaExtenso_34_13_11_30">PassaExtenso_34_13_11_30</definedName>
    <definedName name="PassaExtenso_34_13_12">PassaExtenso_34_13_12</definedName>
    <definedName name="PassaExtenso_34_13_12_30">PassaExtenso_34_13_12_30</definedName>
    <definedName name="PassaExtenso_34_13_27">PassaExtenso_34_13_27</definedName>
    <definedName name="PassaExtenso_34_13_27_30">PassaExtenso_34_13_27_30</definedName>
    <definedName name="PassaExtenso_34_13_28">PassaExtenso_34_13_28</definedName>
    <definedName name="PassaExtenso_34_13_29">PassaExtenso_34_13_29</definedName>
    <definedName name="PassaExtenso_34_13_3">PassaExtenso_34_13_3</definedName>
    <definedName name="PassaExtenso_34_13_3_1">PassaExtenso_34_13_3_1</definedName>
    <definedName name="PassaExtenso_34_13_3_30">PassaExtenso_34_13_3_30</definedName>
    <definedName name="PassaExtenso_34_13_30">PassaExtenso_34_13_30</definedName>
    <definedName name="PassaExtenso_34_13_4">PassaExtenso_34_13_4</definedName>
    <definedName name="PassaExtenso_34_13_4_1">PassaExtenso_34_13_4_1</definedName>
    <definedName name="PassaExtenso_34_13_4_30">PassaExtenso_34_13_4_30</definedName>
    <definedName name="PassaExtenso_34_13_5">PassaExtenso_34_13_5</definedName>
    <definedName name="PassaExtenso_34_13_5_1">PassaExtenso_34_13_5_1</definedName>
    <definedName name="PassaExtenso_34_13_5_30">PassaExtenso_34_13_5_30</definedName>
    <definedName name="PassaExtenso_34_13_6">PassaExtenso_34_13_6</definedName>
    <definedName name="PassaExtenso_34_13_6_1">PassaExtenso_34_13_6_1</definedName>
    <definedName name="PassaExtenso_34_13_6_30">PassaExtenso_34_13_6_30</definedName>
    <definedName name="PassaExtenso_34_13_7">PassaExtenso_34_13_7</definedName>
    <definedName name="PassaExtenso_34_13_7_1">PassaExtenso_34_13_7_1</definedName>
    <definedName name="PassaExtenso_34_13_7_30">PassaExtenso_34_13_7_30</definedName>
    <definedName name="PassaExtenso_34_13_8">PassaExtenso_34_13_8</definedName>
    <definedName name="PassaExtenso_34_13_8_1">PassaExtenso_34_13_8_1</definedName>
    <definedName name="PassaExtenso_34_13_8_30">PassaExtenso_34_13_8_30</definedName>
    <definedName name="PassaExtenso_34_13_9">PassaExtenso_34_13_9</definedName>
    <definedName name="PassaExtenso_34_13_9_1">PassaExtenso_34_13_9_1</definedName>
    <definedName name="PassaExtenso_34_13_9_30">PassaExtenso_34_13_9_30</definedName>
    <definedName name="PassaExtenso_34_19">PassaExtenso_34_19</definedName>
    <definedName name="PassaExtenso_34_19_10">PassaExtenso_34_19_10</definedName>
    <definedName name="PassaExtenso_34_19_11">PassaExtenso_34_19_11</definedName>
    <definedName name="PassaExtenso_34_19_11_30">PassaExtenso_34_19_11_30</definedName>
    <definedName name="PassaExtenso_34_19_27">PassaExtenso_34_19_27</definedName>
    <definedName name="PassaExtenso_34_19_27_30">PassaExtenso_34_19_27_30</definedName>
    <definedName name="PassaExtenso_34_19_28">PassaExtenso_34_19_28</definedName>
    <definedName name="PassaExtenso_34_19_29">PassaExtenso_34_19_29</definedName>
    <definedName name="PassaExtenso_34_19_30">PassaExtenso_34_19_30</definedName>
    <definedName name="PassaExtenso_34_19_8">PassaExtenso_34_19_8</definedName>
    <definedName name="PassaExtenso_34_19_8_1">PassaExtenso_34_19_8_1</definedName>
    <definedName name="PassaExtenso_34_19_8_30">PassaExtenso_34_19_8_30</definedName>
    <definedName name="PassaExtenso_34_19_9">PassaExtenso_34_19_9</definedName>
    <definedName name="PassaExtenso_34_19_9_30">PassaExtenso_34_19_9_30</definedName>
    <definedName name="PassaExtenso_34_2">PassaExtenso_34_2</definedName>
    <definedName name="PassaExtenso_34_2_10">PassaExtenso_34_2_10</definedName>
    <definedName name="PassaExtenso_34_2_11">PassaExtenso_34_2_11</definedName>
    <definedName name="PassaExtenso_34_2_11_30">PassaExtenso_34_2_11_30</definedName>
    <definedName name="PassaExtenso_34_2_27">PassaExtenso_34_2_27</definedName>
    <definedName name="PassaExtenso_34_2_27_30">PassaExtenso_34_2_27_30</definedName>
    <definedName name="PassaExtenso_34_2_28">PassaExtenso_34_2_28</definedName>
    <definedName name="PassaExtenso_34_2_29">PassaExtenso_34_2_29</definedName>
    <definedName name="PassaExtenso_34_2_30">PassaExtenso_34_2_30</definedName>
    <definedName name="PassaExtenso_34_2_8">PassaExtenso_34_2_8</definedName>
    <definedName name="PassaExtenso_34_2_8_1">PassaExtenso_34_2_8_1</definedName>
    <definedName name="PassaExtenso_34_2_8_30">PassaExtenso_34_2_8_30</definedName>
    <definedName name="PassaExtenso_34_2_9">PassaExtenso_34_2_9</definedName>
    <definedName name="PassaExtenso_34_2_9_30">PassaExtenso_34_2_9_30</definedName>
    <definedName name="PassaExtenso_34_27">PassaExtenso_34_27</definedName>
    <definedName name="PassaExtenso_34_27_30">PassaExtenso_34_27_30</definedName>
    <definedName name="PassaExtenso_34_28">PassaExtenso_34_28</definedName>
    <definedName name="PassaExtenso_34_29">PassaExtenso_34_29</definedName>
    <definedName name="PassaExtenso_34_3">PassaExtenso_34_3</definedName>
    <definedName name="PassaExtenso_34_3_1">PassaExtenso_34_3_1</definedName>
    <definedName name="PassaExtenso_34_3_1_1">NA()</definedName>
    <definedName name="PassaExtenso_34_3_1_30">PassaExtenso_34_3_1_30</definedName>
    <definedName name="PassaExtenso_34_3_10">PassaExtenso_34_3_10</definedName>
    <definedName name="PassaExtenso_34_3_11">PassaExtenso_34_3_11</definedName>
    <definedName name="PassaExtenso_34_3_11_30">PassaExtenso_34_3_11_30</definedName>
    <definedName name="PassaExtenso_34_3_27">PassaExtenso_34_3_27</definedName>
    <definedName name="PassaExtenso_34_3_27_30">PassaExtenso_34_3_27_30</definedName>
    <definedName name="PassaExtenso_34_3_28">PassaExtenso_34_3_28</definedName>
    <definedName name="PassaExtenso_34_3_29">PassaExtenso_34_3_29</definedName>
    <definedName name="PassaExtenso_34_3_30">PassaExtenso_34_3_30</definedName>
    <definedName name="PassaExtenso_34_3_8">PassaExtenso_34_3_8</definedName>
    <definedName name="PassaExtenso_34_3_8_1">PassaExtenso_34_3_8_1</definedName>
    <definedName name="PassaExtenso_34_3_8_30">PassaExtenso_34_3_8_30</definedName>
    <definedName name="PassaExtenso_34_3_9">PassaExtenso_34_3_9</definedName>
    <definedName name="PassaExtenso_34_3_9_30">PassaExtenso_34_3_9_30</definedName>
    <definedName name="PassaExtenso_34_30">PassaExtenso_34_30</definedName>
    <definedName name="PassaExtenso_34_4">PassaExtenso_34_4</definedName>
    <definedName name="PassaExtenso_34_4_1">PassaExtenso_34_4_1</definedName>
    <definedName name="PassaExtenso_34_4_1_1">NA()</definedName>
    <definedName name="PassaExtenso_34_4_1_30">PassaExtenso_34_4_1_30</definedName>
    <definedName name="PassaExtenso_34_4_10">PassaExtenso_34_4_10</definedName>
    <definedName name="PassaExtenso_34_4_10_1">PassaExtenso_34_4_10_1</definedName>
    <definedName name="PassaExtenso_34_4_10_30">PassaExtenso_34_4_10_30</definedName>
    <definedName name="PassaExtenso_34_4_11">PassaExtenso_34_4_11</definedName>
    <definedName name="PassaExtenso_34_4_11_1">PassaExtenso_34_4_11_1</definedName>
    <definedName name="PassaExtenso_34_4_11_30">PassaExtenso_34_4_11_30</definedName>
    <definedName name="PassaExtenso_34_4_12">PassaExtenso_34_4_12</definedName>
    <definedName name="PassaExtenso_34_4_12_30">PassaExtenso_34_4_12_30</definedName>
    <definedName name="PassaExtenso_34_4_19">PassaExtenso_34_4_19</definedName>
    <definedName name="PassaExtenso_34_4_19_10">PassaExtenso_34_4_19_10</definedName>
    <definedName name="PassaExtenso_34_4_19_11">PassaExtenso_34_4_19_11</definedName>
    <definedName name="PassaExtenso_34_4_19_11_30">PassaExtenso_34_4_19_11_30</definedName>
    <definedName name="PassaExtenso_34_4_19_27">PassaExtenso_34_4_19_27</definedName>
    <definedName name="PassaExtenso_34_4_19_27_30">PassaExtenso_34_4_19_27_30</definedName>
    <definedName name="PassaExtenso_34_4_19_28">PassaExtenso_34_4_19_28</definedName>
    <definedName name="PassaExtenso_34_4_19_29">PassaExtenso_34_4_19_29</definedName>
    <definedName name="PassaExtenso_34_4_19_30">PassaExtenso_34_4_19_30</definedName>
    <definedName name="PassaExtenso_34_4_19_8">PassaExtenso_34_4_19_8</definedName>
    <definedName name="PassaExtenso_34_4_19_8_1">PassaExtenso_34_4_19_8_1</definedName>
    <definedName name="PassaExtenso_34_4_19_8_30">PassaExtenso_34_4_19_8_30</definedName>
    <definedName name="PassaExtenso_34_4_19_9">PassaExtenso_34_4_19_9</definedName>
    <definedName name="PassaExtenso_34_4_19_9_30">PassaExtenso_34_4_19_9_30</definedName>
    <definedName name="PassaExtenso_34_4_27">PassaExtenso_34_4_27</definedName>
    <definedName name="PassaExtenso_34_4_27_30">PassaExtenso_34_4_27_30</definedName>
    <definedName name="PassaExtenso_34_4_28">PassaExtenso_34_4_28</definedName>
    <definedName name="PassaExtenso_34_4_29">PassaExtenso_34_4_29</definedName>
    <definedName name="PassaExtenso_34_4_3">PassaExtenso_34_4_3</definedName>
    <definedName name="PassaExtenso_34_4_3_1">PassaExtenso_34_4_3_1</definedName>
    <definedName name="PassaExtenso_34_4_3_30">PassaExtenso_34_4_3_30</definedName>
    <definedName name="PassaExtenso_34_4_30">PassaExtenso_34_4_30</definedName>
    <definedName name="PassaExtenso_34_4_4">PassaExtenso_34_4_4</definedName>
    <definedName name="PassaExtenso_34_4_4_1">PassaExtenso_34_4_4_1</definedName>
    <definedName name="PassaExtenso_34_4_4_30">PassaExtenso_34_4_4_30</definedName>
    <definedName name="PassaExtenso_34_4_5">PassaExtenso_34_4_5</definedName>
    <definedName name="PassaExtenso_34_4_5_1">PassaExtenso_34_4_5_1</definedName>
    <definedName name="PassaExtenso_34_4_5_30">PassaExtenso_34_4_5_30</definedName>
    <definedName name="PassaExtenso_34_4_6">PassaExtenso_34_4_6</definedName>
    <definedName name="PassaExtenso_34_4_6_1">PassaExtenso_34_4_6_1</definedName>
    <definedName name="PassaExtenso_34_4_6_30">PassaExtenso_34_4_6_30</definedName>
    <definedName name="PassaExtenso_34_4_7">PassaExtenso_34_4_7</definedName>
    <definedName name="PassaExtenso_34_4_7_1">PassaExtenso_34_4_7_1</definedName>
    <definedName name="PassaExtenso_34_4_7_30">PassaExtenso_34_4_7_30</definedName>
    <definedName name="PassaExtenso_34_4_8">PassaExtenso_34_4_8</definedName>
    <definedName name="PassaExtenso_34_4_8_1">PassaExtenso_34_4_8_1</definedName>
    <definedName name="PassaExtenso_34_4_8_30">PassaExtenso_34_4_8_30</definedName>
    <definedName name="PassaExtenso_34_4_9">PassaExtenso_34_4_9</definedName>
    <definedName name="PassaExtenso_34_4_9_1">PassaExtenso_34_4_9_1</definedName>
    <definedName name="PassaExtenso_34_4_9_30">PassaExtenso_34_4_9_30</definedName>
    <definedName name="PassaExtenso_34_5">PassaExtenso_34_5</definedName>
    <definedName name="PassaExtenso_34_5_1">PassaExtenso_34_5_1</definedName>
    <definedName name="PassaExtenso_34_5_30">PassaExtenso_34_5_30</definedName>
    <definedName name="PassaExtenso_34_6">PassaExtenso_34_6</definedName>
    <definedName name="PassaExtenso_34_6_1">PassaExtenso_34_6_1</definedName>
    <definedName name="PassaExtenso_34_6_30">PassaExtenso_34_6_30</definedName>
    <definedName name="PassaExtenso_34_7">PassaExtenso_34_7</definedName>
    <definedName name="PassaExtenso_34_7_1">PassaExtenso_34_7_1</definedName>
    <definedName name="PassaExtenso_34_7_1_1">NA()</definedName>
    <definedName name="PassaExtenso_34_7_1_30">PassaExtenso_34_7_1_30</definedName>
    <definedName name="PassaExtenso_34_7_10">PassaExtenso_34_7_10</definedName>
    <definedName name="PassaExtenso_34_7_11">PassaExtenso_34_7_11</definedName>
    <definedName name="PassaExtenso_34_7_11_30">PassaExtenso_34_7_11_30</definedName>
    <definedName name="PassaExtenso_34_7_27">PassaExtenso_34_7_27</definedName>
    <definedName name="PassaExtenso_34_7_27_30">PassaExtenso_34_7_27_30</definedName>
    <definedName name="PassaExtenso_34_7_28">PassaExtenso_34_7_28</definedName>
    <definedName name="PassaExtenso_34_7_29">PassaExtenso_34_7_29</definedName>
    <definedName name="PassaExtenso_34_7_30">PassaExtenso_34_7_30</definedName>
    <definedName name="PassaExtenso_34_7_8">PassaExtenso_34_7_8</definedName>
    <definedName name="PassaExtenso_34_7_8_1">PassaExtenso_34_7_8_1</definedName>
    <definedName name="PassaExtenso_34_7_8_30">PassaExtenso_34_7_8_30</definedName>
    <definedName name="PassaExtenso_34_7_9">PassaExtenso_34_7_9</definedName>
    <definedName name="PassaExtenso_34_7_9_30">PassaExtenso_34_7_9_30</definedName>
    <definedName name="PassaExtenso_34_8">PassaExtenso_34_8</definedName>
    <definedName name="PassaExtenso_34_8_1">PassaExtenso_34_8_1</definedName>
    <definedName name="PassaExtenso_34_8_30">PassaExtenso_34_8_30</definedName>
    <definedName name="PassaExtenso_34_9">PassaExtenso_34_9</definedName>
    <definedName name="PassaExtenso_34_9_1">PassaExtenso_34_9_1</definedName>
    <definedName name="PassaExtenso_34_9_30">PassaExtenso_34_9_30</definedName>
    <definedName name="PassaExtenso_38">PassaExtenso_38</definedName>
    <definedName name="PassaExtenso_38_10">PassaExtenso_38_10</definedName>
    <definedName name="PassaExtenso_38_10_1">PassaExtenso_38_10_1</definedName>
    <definedName name="PassaExtenso_38_10_30">PassaExtenso_38_10_30</definedName>
    <definedName name="PassaExtenso_38_11">PassaExtenso_38_11</definedName>
    <definedName name="PassaExtenso_38_11_1">PassaExtenso_38_11_1</definedName>
    <definedName name="PassaExtenso_38_11_1_1">NA()</definedName>
    <definedName name="PassaExtenso_38_11_1_30">PassaExtenso_38_11_1_30</definedName>
    <definedName name="PassaExtenso_38_11_10">PassaExtenso_38_11_10</definedName>
    <definedName name="PassaExtenso_38_11_11">PassaExtenso_38_11_11</definedName>
    <definedName name="PassaExtenso_38_11_11_30">PassaExtenso_38_11_11_30</definedName>
    <definedName name="PassaExtenso_38_11_27">PassaExtenso_38_11_27</definedName>
    <definedName name="PassaExtenso_38_11_27_30">PassaExtenso_38_11_27_30</definedName>
    <definedName name="PassaExtenso_38_11_28">PassaExtenso_38_11_28</definedName>
    <definedName name="PassaExtenso_38_11_29">PassaExtenso_38_11_29</definedName>
    <definedName name="PassaExtenso_38_11_30">PassaExtenso_38_11_30</definedName>
    <definedName name="PassaExtenso_38_11_8">PassaExtenso_38_11_8</definedName>
    <definedName name="PassaExtenso_38_11_8_1">PassaExtenso_38_11_8_1</definedName>
    <definedName name="PassaExtenso_38_11_8_30">PassaExtenso_38_11_8_30</definedName>
    <definedName name="PassaExtenso_38_11_9">PassaExtenso_38_11_9</definedName>
    <definedName name="PassaExtenso_38_11_9_30">PassaExtenso_38_11_9_30</definedName>
    <definedName name="PassaExtenso_38_12">PassaExtenso_38_12</definedName>
    <definedName name="PassaExtenso_38_12_30">PassaExtenso_38_12_30</definedName>
    <definedName name="PassaExtenso_38_13">PassaExtenso_38_13</definedName>
    <definedName name="PassaExtenso_38_13_10">PassaExtenso_38_13_10</definedName>
    <definedName name="PassaExtenso_38_13_10_1">PassaExtenso_38_13_10_1</definedName>
    <definedName name="PassaExtenso_38_13_10_30">PassaExtenso_38_13_10_30</definedName>
    <definedName name="PassaExtenso_38_13_11">PassaExtenso_38_13_11</definedName>
    <definedName name="PassaExtenso_38_13_11_1">PassaExtenso_38_13_11_1</definedName>
    <definedName name="PassaExtenso_38_13_11_30">PassaExtenso_38_13_11_30</definedName>
    <definedName name="PassaExtenso_38_13_12">PassaExtenso_38_13_12</definedName>
    <definedName name="PassaExtenso_38_13_12_30">PassaExtenso_38_13_12_30</definedName>
    <definedName name="PassaExtenso_38_13_27">PassaExtenso_38_13_27</definedName>
    <definedName name="PassaExtenso_38_13_27_30">PassaExtenso_38_13_27_30</definedName>
    <definedName name="PassaExtenso_38_13_28">PassaExtenso_38_13_28</definedName>
    <definedName name="PassaExtenso_38_13_29">PassaExtenso_38_13_29</definedName>
    <definedName name="PassaExtenso_38_13_3">PassaExtenso_38_13_3</definedName>
    <definedName name="PassaExtenso_38_13_3_1">PassaExtenso_38_13_3_1</definedName>
    <definedName name="PassaExtenso_38_13_3_30">PassaExtenso_38_13_3_30</definedName>
    <definedName name="PassaExtenso_38_13_30">PassaExtenso_38_13_30</definedName>
    <definedName name="PassaExtenso_38_13_4">PassaExtenso_38_13_4</definedName>
    <definedName name="PassaExtenso_38_13_4_1">PassaExtenso_38_13_4_1</definedName>
    <definedName name="PassaExtenso_38_13_4_30">PassaExtenso_38_13_4_30</definedName>
    <definedName name="PassaExtenso_38_13_5">PassaExtenso_38_13_5</definedName>
    <definedName name="PassaExtenso_38_13_5_1">PassaExtenso_38_13_5_1</definedName>
    <definedName name="PassaExtenso_38_13_5_30">PassaExtenso_38_13_5_30</definedName>
    <definedName name="PassaExtenso_38_13_6">PassaExtenso_38_13_6</definedName>
    <definedName name="PassaExtenso_38_13_6_1">PassaExtenso_38_13_6_1</definedName>
    <definedName name="PassaExtenso_38_13_6_30">PassaExtenso_38_13_6_30</definedName>
    <definedName name="PassaExtenso_38_13_7">PassaExtenso_38_13_7</definedName>
    <definedName name="PassaExtenso_38_13_7_1">PassaExtenso_38_13_7_1</definedName>
    <definedName name="PassaExtenso_38_13_7_30">PassaExtenso_38_13_7_30</definedName>
    <definedName name="PassaExtenso_38_13_8">PassaExtenso_38_13_8</definedName>
    <definedName name="PassaExtenso_38_13_8_1">PassaExtenso_38_13_8_1</definedName>
    <definedName name="PassaExtenso_38_13_8_30">PassaExtenso_38_13_8_30</definedName>
    <definedName name="PassaExtenso_38_13_9">PassaExtenso_38_13_9</definedName>
    <definedName name="PassaExtenso_38_13_9_1">PassaExtenso_38_13_9_1</definedName>
    <definedName name="PassaExtenso_38_13_9_30">PassaExtenso_38_13_9_30</definedName>
    <definedName name="PassaExtenso_38_19">PassaExtenso_38_19</definedName>
    <definedName name="PassaExtenso_38_19_10">PassaExtenso_38_19_10</definedName>
    <definedName name="PassaExtenso_38_19_11">PassaExtenso_38_19_11</definedName>
    <definedName name="PassaExtenso_38_19_11_30">PassaExtenso_38_19_11_30</definedName>
    <definedName name="PassaExtenso_38_19_27">PassaExtenso_38_19_27</definedName>
    <definedName name="PassaExtenso_38_19_27_30">PassaExtenso_38_19_27_30</definedName>
    <definedName name="PassaExtenso_38_19_28">PassaExtenso_38_19_28</definedName>
    <definedName name="PassaExtenso_38_19_29">PassaExtenso_38_19_29</definedName>
    <definedName name="PassaExtenso_38_19_30">PassaExtenso_38_19_30</definedName>
    <definedName name="PassaExtenso_38_19_8">PassaExtenso_38_19_8</definedName>
    <definedName name="PassaExtenso_38_19_8_1">PassaExtenso_38_19_8_1</definedName>
    <definedName name="PassaExtenso_38_19_8_30">PassaExtenso_38_19_8_30</definedName>
    <definedName name="PassaExtenso_38_19_9">PassaExtenso_38_19_9</definedName>
    <definedName name="PassaExtenso_38_19_9_30">PassaExtenso_38_19_9_30</definedName>
    <definedName name="PassaExtenso_38_2">PassaExtenso_38_2</definedName>
    <definedName name="PassaExtenso_38_2_10">PassaExtenso_38_2_10</definedName>
    <definedName name="PassaExtenso_38_2_11">PassaExtenso_38_2_11</definedName>
    <definedName name="PassaExtenso_38_2_11_30">PassaExtenso_38_2_11_30</definedName>
    <definedName name="PassaExtenso_38_2_27">PassaExtenso_38_2_27</definedName>
    <definedName name="PassaExtenso_38_2_27_30">PassaExtenso_38_2_27_30</definedName>
    <definedName name="PassaExtenso_38_2_28">PassaExtenso_38_2_28</definedName>
    <definedName name="PassaExtenso_38_2_29">PassaExtenso_38_2_29</definedName>
    <definedName name="PassaExtenso_38_2_30">PassaExtenso_38_2_30</definedName>
    <definedName name="PassaExtenso_38_2_8">PassaExtenso_38_2_8</definedName>
    <definedName name="PassaExtenso_38_2_8_1">PassaExtenso_38_2_8_1</definedName>
    <definedName name="PassaExtenso_38_2_8_30">PassaExtenso_38_2_8_30</definedName>
    <definedName name="PassaExtenso_38_2_9">PassaExtenso_38_2_9</definedName>
    <definedName name="PassaExtenso_38_2_9_30">PassaExtenso_38_2_9_30</definedName>
    <definedName name="PassaExtenso_38_27">PassaExtenso_38_27</definedName>
    <definedName name="PassaExtenso_38_27_30">PassaExtenso_38_27_30</definedName>
    <definedName name="PassaExtenso_38_28">PassaExtenso_38_28</definedName>
    <definedName name="PassaExtenso_38_29">PassaExtenso_38_29</definedName>
    <definedName name="PassaExtenso_38_3">PassaExtenso_38_3</definedName>
    <definedName name="PassaExtenso_38_3_1">PassaExtenso_38_3_1</definedName>
    <definedName name="PassaExtenso_38_3_1_1">NA()</definedName>
    <definedName name="PassaExtenso_38_3_1_30">PassaExtenso_38_3_1_30</definedName>
    <definedName name="PassaExtenso_38_3_10">PassaExtenso_38_3_10</definedName>
    <definedName name="PassaExtenso_38_3_11">PassaExtenso_38_3_11</definedName>
    <definedName name="PassaExtenso_38_3_11_30">PassaExtenso_38_3_11_30</definedName>
    <definedName name="PassaExtenso_38_3_27">PassaExtenso_38_3_27</definedName>
    <definedName name="PassaExtenso_38_3_27_30">PassaExtenso_38_3_27_30</definedName>
    <definedName name="PassaExtenso_38_3_28">PassaExtenso_38_3_28</definedName>
    <definedName name="PassaExtenso_38_3_29">PassaExtenso_38_3_29</definedName>
    <definedName name="PassaExtenso_38_3_30">PassaExtenso_38_3_30</definedName>
    <definedName name="PassaExtenso_38_3_8">PassaExtenso_38_3_8</definedName>
    <definedName name="PassaExtenso_38_3_8_1">PassaExtenso_38_3_8_1</definedName>
    <definedName name="PassaExtenso_38_3_8_30">PassaExtenso_38_3_8_30</definedName>
    <definedName name="PassaExtenso_38_3_9">PassaExtenso_38_3_9</definedName>
    <definedName name="PassaExtenso_38_3_9_30">PassaExtenso_38_3_9_30</definedName>
    <definedName name="PassaExtenso_38_30">PassaExtenso_38_30</definedName>
    <definedName name="PassaExtenso_38_4">PassaExtenso_38_4</definedName>
    <definedName name="PassaExtenso_38_4_1">PassaExtenso_38_4_1</definedName>
    <definedName name="PassaExtenso_38_4_1_1">NA()</definedName>
    <definedName name="PassaExtenso_38_4_1_30">PassaExtenso_38_4_1_30</definedName>
    <definedName name="PassaExtenso_38_4_10">PassaExtenso_38_4_10</definedName>
    <definedName name="PassaExtenso_38_4_10_1">PassaExtenso_38_4_10_1</definedName>
    <definedName name="PassaExtenso_38_4_10_30">PassaExtenso_38_4_10_30</definedName>
    <definedName name="PassaExtenso_38_4_11">PassaExtenso_38_4_11</definedName>
    <definedName name="PassaExtenso_38_4_11_1">PassaExtenso_38_4_11_1</definedName>
    <definedName name="PassaExtenso_38_4_11_30">PassaExtenso_38_4_11_30</definedName>
    <definedName name="PassaExtenso_38_4_12">PassaExtenso_38_4_12</definedName>
    <definedName name="PassaExtenso_38_4_12_30">PassaExtenso_38_4_12_30</definedName>
    <definedName name="PassaExtenso_38_4_19">PassaExtenso_38_4_19</definedName>
    <definedName name="PassaExtenso_38_4_19_10">PassaExtenso_38_4_19_10</definedName>
    <definedName name="PassaExtenso_38_4_19_11">PassaExtenso_38_4_19_11</definedName>
    <definedName name="PassaExtenso_38_4_19_11_30">PassaExtenso_38_4_19_11_30</definedName>
    <definedName name="PassaExtenso_38_4_19_27">PassaExtenso_38_4_19_27</definedName>
    <definedName name="PassaExtenso_38_4_19_27_30">PassaExtenso_38_4_19_27_30</definedName>
    <definedName name="PassaExtenso_38_4_19_28">PassaExtenso_38_4_19_28</definedName>
    <definedName name="PassaExtenso_38_4_19_29">PassaExtenso_38_4_19_29</definedName>
    <definedName name="PassaExtenso_38_4_19_30">PassaExtenso_38_4_19_30</definedName>
    <definedName name="PassaExtenso_38_4_19_8">PassaExtenso_38_4_19_8</definedName>
    <definedName name="PassaExtenso_38_4_19_8_1">PassaExtenso_38_4_19_8_1</definedName>
    <definedName name="PassaExtenso_38_4_19_8_30">PassaExtenso_38_4_19_8_30</definedName>
    <definedName name="PassaExtenso_38_4_19_9">PassaExtenso_38_4_19_9</definedName>
    <definedName name="PassaExtenso_38_4_19_9_30">PassaExtenso_38_4_19_9_30</definedName>
    <definedName name="PassaExtenso_38_4_27">PassaExtenso_38_4_27</definedName>
    <definedName name="PassaExtenso_38_4_27_30">PassaExtenso_38_4_27_30</definedName>
    <definedName name="PassaExtenso_38_4_28">PassaExtenso_38_4_28</definedName>
    <definedName name="PassaExtenso_38_4_29">PassaExtenso_38_4_29</definedName>
    <definedName name="PassaExtenso_38_4_3">PassaExtenso_38_4_3</definedName>
    <definedName name="PassaExtenso_38_4_3_1">PassaExtenso_38_4_3_1</definedName>
    <definedName name="PassaExtenso_38_4_3_30">PassaExtenso_38_4_3_30</definedName>
    <definedName name="PassaExtenso_38_4_30">PassaExtenso_38_4_30</definedName>
    <definedName name="PassaExtenso_38_4_4">PassaExtenso_38_4_4</definedName>
    <definedName name="PassaExtenso_38_4_4_1">PassaExtenso_38_4_4_1</definedName>
    <definedName name="PassaExtenso_38_4_4_30">PassaExtenso_38_4_4_30</definedName>
    <definedName name="PassaExtenso_38_4_5">PassaExtenso_38_4_5</definedName>
    <definedName name="PassaExtenso_38_4_5_1">PassaExtenso_38_4_5_1</definedName>
    <definedName name="PassaExtenso_38_4_5_30">PassaExtenso_38_4_5_30</definedName>
    <definedName name="PassaExtenso_38_4_6">PassaExtenso_38_4_6</definedName>
    <definedName name="PassaExtenso_38_4_6_1">PassaExtenso_38_4_6_1</definedName>
    <definedName name="PassaExtenso_38_4_6_30">PassaExtenso_38_4_6_30</definedName>
    <definedName name="PassaExtenso_38_4_7">PassaExtenso_38_4_7</definedName>
    <definedName name="PassaExtenso_38_4_7_1">PassaExtenso_38_4_7_1</definedName>
    <definedName name="PassaExtenso_38_4_7_30">PassaExtenso_38_4_7_30</definedName>
    <definedName name="PassaExtenso_38_4_8">PassaExtenso_38_4_8</definedName>
    <definedName name="PassaExtenso_38_4_8_1">PassaExtenso_38_4_8_1</definedName>
    <definedName name="PassaExtenso_38_4_8_30">PassaExtenso_38_4_8_30</definedName>
    <definedName name="PassaExtenso_38_4_9">PassaExtenso_38_4_9</definedName>
    <definedName name="PassaExtenso_38_4_9_1">PassaExtenso_38_4_9_1</definedName>
    <definedName name="PassaExtenso_38_4_9_30">PassaExtenso_38_4_9_30</definedName>
    <definedName name="PassaExtenso_38_5">PassaExtenso_38_5</definedName>
    <definedName name="PassaExtenso_38_5_1">PassaExtenso_38_5_1</definedName>
    <definedName name="PassaExtenso_38_5_30">PassaExtenso_38_5_30</definedName>
    <definedName name="PassaExtenso_38_6">PassaExtenso_38_6</definedName>
    <definedName name="PassaExtenso_38_6_1">PassaExtenso_38_6_1</definedName>
    <definedName name="PassaExtenso_38_6_30">PassaExtenso_38_6_30</definedName>
    <definedName name="PassaExtenso_38_7">PassaExtenso_38_7</definedName>
    <definedName name="PassaExtenso_38_7_1">PassaExtenso_38_7_1</definedName>
    <definedName name="PassaExtenso_38_7_1_1">NA()</definedName>
    <definedName name="PassaExtenso_38_7_1_30">PassaExtenso_38_7_1_30</definedName>
    <definedName name="PassaExtenso_38_7_10">PassaExtenso_38_7_10</definedName>
    <definedName name="PassaExtenso_38_7_11">PassaExtenso_38_7_11</definedName>
    <definedName name="PassaExtenso_38_7_11_30">PassaExtenso_38_7_11_30</definedName>
    <definedName name="PassaExtenso_38_7_27">PassaExtenso_38_7_27</definedName>
    <definedName name="PassaExtenso_38_7_27_30">PassaExtenso_38_7_27_30</definedName>
    <definedName name="PassaExtenso_38_7_28">PassaExtenso_38_7_28</definedName>
    <definedName name="PassaExtenso_38_7_29">PassaExtenso_38_7_29</definedName>
    <definedName name="PassaExtenso_38_7_30">PassaExtenso_38_7_30</definedName>
    <definedName name="PassaExtenso_38_7_8">PassaExtenso_38_7_8</definedName>
    <definedName name="PassaExtenso_38_7_8_1">PassaExtenso_38_7_8_1</definedName>
    <definedName name="PassaExtenso_38_7_8_30">PassaExtenso_38_7_8_30</definedName>
    <definedName name="PassaExtenso_38_7_9">PassaExtenso_38_7_9</definedName>
    <definedName name="PassaExtenso_38_7_9_30">PassaExtenso_38_7_9_30</definedName>
    <definedName name="PassaExtenso_38_8">PassaExtenso_38_8</definedName>
    <definedName name="PassaExtenso_38_8_1">PassaExtenso_38_8_1</definedName>
    <definedName name="PassaExtenso_38_8_30">PassaExtenso_38_8_30</definedName>
    <definedName name="PassaExtenso_38_9">PassaExtenso_38_9</definedName>
    <definedName name="PassaExtenso_38_9_1">PassaExtenso_38_9_1</definedName>
    <definedName name="PassaExtenso_38_9_30">PassaExtenso_38_9_30</definedName>
    <definedName name="PassaExtenso_4">PassaExtenso</definedName>
    <definedName name="PassaExtenso_4_1">NA()</definedName>
    <definedName name="PassaExtenso_5">PassaExtenso</definedName>
    <definedName name="PassaExtenso_5_1">NA()</definedName>
    <definedName name="PassaExtenso_6">PassaExtenso</definedName>
    <definedName name="PassaExtenso_6_1">NA()</definedName>
    <definedName name="PassaExtenso_7">PassaExtenso</definedName>
    <definedName name="PassaExtenso_7_1">NA()</definedName>
    <definedName name="PassaExtenso_8">PassaExtenso_8</definedName>
    <definedName name="PassaExtenso_8_1">PassaExtenso_8_1</definedName>
    <definedName name="PassaExtenso_8_30">PassaExtenso_8_30</definedName>
    <definedName name="PassaExtenso_9">"#NOME?"</definedName>
    <definedName name="PassaExtenso_9_1">PassaExtenso_9_1</definedName>
    <definedName name="PassaExtenso_9_30">PassaExtenso_9_30</definedName>
    <definedName name="PREÇOS">"$#REF!.$A$5:$B$9"</definedName>
    <definedName name="PREÇOS_10">"$#REF!.$A$5:$B$9"</definedName>
    <definedName name="PREÇOS_10_1">"$#REF!.$A$5:$B$9"</definedName>
    <definedName name="PREÇOS_10_10">"$#REF!.$A$5:$B$9"</definedName>
    <definedName name="PREÇOS_10_11">"$#REF!.$A$5:$B$9"</definedName>
    <definedName name="PREÇOS_10_12">"$#REF!.$A$5:$B$9"</definedName>
    <definedName name="PREÇOS_10_29">"$#REF!.$A$5:$B$9"</definedName>
    <definedName name="PREÇOS_10_3">"$#REF!.$A$1:$B$4"</definedName>
    <definedName name="PREÇOS_10_3_1">"$#REF!.$A$1:$B$4"</definedName>
    <definedName name="PREÇOS_10_4">"$#REF!.$A$5:$B$9"</definedName>
    <definedName name="PREÇOS_10_4_1">"$#REF!.$A$5:$B$9"</definedName>
    <definedName name="PREÇOS_10_5">"$#REF!.$A$5:$B$9"</definedName>
    <definedName name="PREÇOS_10_5_1">"$#REF!.$A$5:$B$9"</definedName>
    <definedName name="PREÇOS_10_6">"$#REF!.$A$5:$B$9"</definedName>
    <definedName name="PREÇOS_10_6_1">"$#REF!.$A$5:$B$9"</definedName>
    <definedName name="PREÇOS_10_7">"$#REF!.$A$5:$B$9"</definedName>
    <definedName name="PREÇOS_10_7_1">"$#REF!.$A$5:$B$9"</definedName>
    <definedName name="PREÇOS_10_9">"$#REF!.$A$5:$B$9"</definedName>
    <definedName name="PREÇOS_11">"$#REF!.$A$5:$B$9"</definedName>
    <definedName name="PREÇOS_12">"$#REF!.$A$5:$B$9"</definedName>
    <definedName name="PREÇOS_17">"$#REF!.$A$5:$B$9"</definedName>
    <definedName name="PREÇOS_17_10">"$#REF!.$A$5:$B$9"</definedName>
    <definedName name="PREÇOS_17_11">"$#REF!.$A$5:$B$9"</definedName>
    <definedName name="PREÇOS_17_12">"$#REF!.$A$5:$B$9"</definedName>
    <definedName name="PREÇOS_17_29">"$#REF!.$A$5:$B$9"</definedName>
    <definedName name="PREÇOS_17_3">"$#REF!.$A$1:$B$4"</definedName>
    <definedName name="PREÇOS_17_3_1">"$#REF!.$A$1:$B$4"</definedName>
    <definedName name="PREÇOS_17_4">"$#REF!.$A$5:$B$9"</definedName>
    <definedName name="PREÇOS_17_4_1">"$#REF!.$A$5:$B$9"</definedName>
    <definedName name="PREÇOS_17_5">"$#REF!.$A$5:$B$9"</definedName>
    <definedName name="PREÇOS_17_5_1">"$#REF!.$A$5:$B$9"</definedName>
    <definedName name="PREÇOS_17_6">"$#REF!.$A$5:$B$9"</definedName>
    <definedName name="PREÇOS_17_6_1">"$#REF!.$A$5:$B$9"</definedName>
    <definedName name="PREÇOS_17_7">"$#REF!.$A$5:$B$9"</definedName>
    <definedName name="PREÇOS_17_7_1">"$#REF!.$A$5:$B$9"</definedName>
    <definedName name="PREÇOS_17_9">"$#REF!.$A$5:$B$9"</definedName>
    <definedName name="PREÇOS_29">"$#REF!.$A$5:$B$9"</definedName>
    <definedName name="PREÇOS_3">"$#REF!.$A$1:$B$4"</definedName>
    <definedName name="PREÇOS_3_1">"$#REF!.$A$1:$B$4"</definedName>
    <definedName name="PREÇOS_4">"$#REF!.$A$5:$B$9"</definedName>
    <definedName name="PREÇOS_4_1">"$#REF!.$A$5:$B$9"</definedName>
    <definedName name="PREÇOS_5">"$#REF!.$A$5:$B$9"</definedName>
    <definedName name="PREÇOS_5_1">"$#REF!.$A$5:$B$9"</definedName>
    <definedName name="PREÇOS_6">"$#REF!.$A$5:$B$9"</definedName>
    <definedName name="PREÇOS_6_1">"$#REF!.$A$5:$B$9"</definedName>
    <definedName name="PREÇOS_6_1_1">"$#REF!.$A$5:$B$9"</definedName>
    <definedName name="PREÇOS_6_10">"$#REF!.$A$5:$B$9"</definedName>
    <definedName name="PREÇOS_6_11">"$#REF!.$A$5:$B$9"</definedName>
    <definedName name="PREÇOS_6_12">"$#REF!.$A$5:$B$9"</definedName>
    <definedName name="PREÇOS_6_29">"$#REF!.$A$5:$B$9"</definedName>
    <definedName name="PREÇOS_6_3">"$#REF!.$A$1:$B$4"</definedName>
    <definedName name="PREÇOS_6_3_1">"$#REF!.$A$1:$B$4"</definedName>
    <definedName name="PREÇOS_6_4">"$#REF!.$A$5:$B$9"</definedName>
    <definedName name="PREÇOS_6_4_1">"$#REF!.$A$5:$B$9"</definedName>
    <definedName name="PREÇOS_6_5">"$#REF!.$A$5:$B$9"</definedName>
    <definedName name="PREÇOS_6_5_1">"$#REF!.$A$5:$B$9"</definedName>
    <definedName name="PREÇOS_6_6">"$#REF!.$A$5:$B$9"</definedName>
    <definedName name="PREÇOS_6_6_1">"$#REF!.$A$5:$B$9"</definedName>
    <definedName name="PREÇOS_6_7">"$#REF!.$A$5:$B$9"</definedName>
    <definedName name="PREÇOS_6_7_1">"$#REF!.$A$5:$B$9"</definedName>
    <definedName name="PREÇOS_6_9">"$#REF!.$A$5:$B$9"</definedName>
    <definedName name="PREÇOS_7">"$#REF!.$A$5:$B$9"</definedName>
    <definedName name="PREÇOS_7_1">"$#REF!.$A$5:$B$9"</definedName>
    <definedName name="PREÇOS_7_1_1">"$#REF!.$A$5:$B$9"</definedName>
    <definedName name="PREÇOS_7_10">"$#REF!.$A$5:$B$9"</definedName>
    <definedName name="PREÇOS_7_11">"$#REF!.$A$5:$B$9"</definedName>
    <definedName name="PREÇOS_7_12">"$#REF!.$A$5:$B$9"</definedName>
    <definedName name="PREÇOS_7_29">"$#REF!.$A$5:$B$9"</definedName>
    <definedName name="PREÇOS_7_3">"$#REF!.$A$1:$B$4"</definedName>
    <definedName name="PREÇOS_7_3_1">"$#REF!.$A$1:$B$4"</definedName>
    <definedName name="PREÇOS_7_4">"$#REF!.$A$5:$B$9"</definedName>
    <definedName name="PREÇOS_7_4_1">"$#REF!.$A$5:$B$9"</definedName>
    <definedName name="PREÇOS_7_5">"$#REF!.$A$5:$B$9"</definedName>
    <definedName name="PREÇOS_7_5_1">"$#REF!.$A$5:$B$9"</definedName>
    <definedName name="PREÇOS_7_6">"$#REF!.$A$5:$B$9"</definedName>
    <definedName name="PREÇOS_7_6_1">"$#REF!.$A$5:$B$9"</definedName>
    <definedName name="PREÇOS_7_7">"$#REF!.$A$5:$B$9"</definedName>
    <definedName name="PREÇOS_7_7_1">"$#REF!.$A$5:$B$9"</definedName>
    <definedName name="PREÇOS_7_9">"$#REF!.$A$5:$B$9"</definedName>
    <definedName name="PREÇOS_8">"$#REF!.$A$5:$B$9"</definedName>
    <definedName name="PREÇOS_8_10">"$#REF!.$A$5:$B$9"</definedName>
    <definedName name="PREÇOS_8_11">"$#REF!.$A$5:$B$9"</definedName>
    <definedName name="PREÇOS_8_12">"$#REF!.$A$5:$B$9"</definedName>
    <definedName name="PREÇOS_8_29">"$#REF!.$A$5:$B$9"</definedName>
    <definedName name="PREÇOS_8_3">"$#REF!.$A$1:$B$4"</definedName>
    <definedName name="PREÇOS_8_3_1">"$#REF!.$A$1:$B$4"</definedName>
    <definedName name="PREÇOS_8_4">"$#REF!.$A$5:$B$9"</definedName>
    <definedName name="PREÇOS_8_4_1">"$#REF!.$A$5:$B$9"</definedName>
    <definedName name="PREÇOS_8_5">"$#REF!.$A$5:$B$9"</definedName>
    <definedName name="PREÇOS_8_5_1">"$#REF!.$A$5:$B$9"</definedName>
    <definedName name="PREÇOS_8_6">"$#REF!.$A$5:$B$9"</definedName>
    <definedName name="PREÇOS_8_6_1">"$#REF!.$A$5:$B$9"</definedName>
    <definedName name="PREÇOS_8_7">"$#REF!.$A$5:$B$9"</definedName>
    <definedName name="PREÇOS_8_7_1">"$#REF!.$A$5:$B$9"</definedName>
    <definedName name="PREÇOS_8_9">"$#REF!.$A$5:$B$9"</definedName>
    <definedName name="PREÇOS_9">"$#REF!.$A$5:$B$9"</definedName>
    <definedName name="PREÇOS_9_1">"$#REF!.$A$5:$B$9"</definedName>
    <definedName name="PREÇOS_9_10">"$#REF!.$A$5:$B$9"</definedName>
    <definedName name="PREÇOS_9_11">"$#REF!.$A$5:$B$9"</definedName>
    <definedName name="PREÇOS_9_12">"$#REF!.$A$5:$B$9"</definedName>
    <definedName name="PREÇOS_9_29">"$#REF!.$A$5:$B$9"</definedName>
    <definedName name="PREÇOS_9_3">"$#REF!.$A$1:$B$4"</definedName>
    <definedName name="PREÇOS_9_3_1">"$#REF!.$A$1:$B$4"</definedName>
    <definedName name="PREÇOS_9_4">"$#REF!.$A$5:$B$9"</definedName>
    <definedName name="PREÇOS_9_4_1">"$#REF!.$A$5:$B$9"</definedName>
    <definedName name="PREÇOS_9_5">"$#REF!.$A$5:$B$9"</definedName>
    <definedName name="PREÇOS_9_5_1">"$#REF!.$A$5:$B$9"</definedName>
    <definedName name="PREÇOS_9_6">"$#REF!.$A$5:$B$9"</definedName>
    <definedName name="PREÇOS_9_6_1">"$#REF!.$A$5:$B$9"</definedName>
    <definedName name="PREÇOS_9_7">"$#REF!.$A$5:$B$9"</definedName>
    <definedName name="PREÇOS_9_7_1">"$#REF!.$A$5:$B$9"</definedName>
    <definedName name="PREÇOS_9_9">"$#REF!.$A$5:$B$9"</definedName>
    <definedName name="Print_Area_MI">"$#REF!.$A$13:$F$149"</definedName>
    <definedName name="Print_Area_MI_10">"$#REF!.$A$13:$F$122"</definedName>
    <definedName name="Print_Area_MI_11">"$#REF!.$A$13:$F$151"</definedName>
    <definedName name="Print_Area_MI_12">"$#REF!.$A$13:$F$122"</definedName>
    <definedName name="Print_Area_MI_19">"$#REF!.$A$12:$F$150"</definedName>
    <definedName name="Print_Area_MI_19_29">"$#REF!.$A$12:$F$121"</definedName>
    <definedName name="Print_Area_MI_21">"$#REF!.$A$13:$F$156"</definedName>
    <definedName name="Print_Area_MI_21_10">"$#REF!.$A$13:$F$129"</definedName>
    <definedName name="Print_Area_MI_21_11">"$#REF!.$A$13:$F$158"</definedName>
    <definedName name="Print_Area_MI_21_12">"$#REF!.$A$13:$F$129"</definedName>
    <definedName name="Print_Area_MI_21_19">"$#REF!.$A$12:$F$157"</definedName>
    <definedName name="Print_Area_MI_21_19_29">"$#REF!.$A$12:$F$128"</definedName>
    <definedName name="Print_Area_MI_21_29">"$#REF!.$A$13:$F$127"</definedName>
    <definedName name="Print_Area_MI_21_3">"$#REF!.$A$6:$G$177"</definedName>
    <definedName name="Print_Area_MI_21_3_1">"$#REF!.$A$6:$G$177"</definedName>
    <definedName name="Print_Area_MI_21_4">"$#REF!.$A$13:$F$158"</definedName>
    <definedName name="Print_Area_MI_21_4_1">"$#REF!.$A$13:$F$129"</definedName>
    <definedName name="Print_Area_MI_21_5">"$#REF!.$A$13:$F$158"</definedName>
    <definedName name="Print_Area_MI_21_5_1">"$#REF!.$A$13:$F$129"</definedName>
    <definedName name="Print_Area_MI_21_6">"$#REF!.$A$13:$F$158"</definedName>
    <definedName name="Print_Area_MI_21_6_1">"$#REF!.$A$13:$F$129"</definedName>
    <definedName name="Print_Area_MI_21_7">"$#REF!.$A$13:$F$158"</definedName>
    <definedName name="Print_Area_MI_21_7_1">"$#REF!.$A$13:$F$129"</definedName>
    <definedName name="Print_Area_MI_21_9">"$#REF!.$A$13:$F$158"</definedName>
    <definedName name="Print_Area_MI_29">"$#REF!.$A$13:$F$120"</definedName>
    <definedName name="Print_Area_MI_3">"$#REF!.$A$6:$G$170"</definedName>
    <definedName name="Print_Area_MI_3_1">"$#REF!.$A$6:$G$170"</definedName>
    <definedName name="Print_Area_MI_4">"$#REF!.$A$13:$F$151"</definedName>
    <definedName name="Print_Area_MI_4_1">"$#REF!.$A$13:$F$122"</definedName>
    <definedName name="Print_Area_MI_5">"$#REF!.$A$13:$F$151"</definedName>
    <definedName name="Print_Area_MI_5_1">"$#REF!.$A$13:$F$122"</definedName>
    <definedName name="Print_Area_MI_6">"$#REF!.$A$13:$F$151"</definedName>
    <definedName name="Print_Area_MI_6_1">"$#REF!.$A$13:$F$122"</definedName>
    <definedName name="Print_Area_MI_7">"$#REF!.$A$13:$F$151"</definedName>
    <definedName name="Print_Area_MI_7_1">"$#REF!.$A$13:$F$122"</definedName>
    <definedName name="Print_Area_MI_9">"$#REF!.$A$13:$F$151"</definedName>
    <definedName name="PRINT_TITLES_MI">"$#REF!.$A$5:$IS$12"</definedName>
    <definedName name="PRINT_TITLES_MI_10">"$#REF!.$A$5:$IS$12"</definedName>
    <definedName name="PRINT_TITLES_MI_11">"$#REF!.$A$5:$IS$12"</definedName>
    <definedName name="PRINT_TITLES_MI_12">"$#REF!.$A$5:$IS$12"</definedName>
    <definedName name="PRINT_TITLES_MI_19">"$#REF!.$A$5:$IS$11"</definedName>
    <definedName name="PRINT_TITLES_MI_19_29">"$#REF!.$A$5:$IS$11"</definedName>
    <definedName name="PRINT_TITLES_MI_29">"$#REF!.$A$5:$IS$12"</definedName>
    <definedName name="PRINT_TITLES_MI_3">"$#REF!.$A$1:$IV$5"</definedName>
    <definedName name="PRINT_TITLES_MI_3_1">"$#REF!.$A$1:$IV$5"</definedName>
    <definedName name="PRINT_TITLES_MI_4">"$#REF!.$A$5:$IS$12"</definedName>
    <definedName name="PRINT_TITLES_MI_4_1">"$#REF!.$A$5:$IS$12"</definedName>
    <definedName name="PRINT_TITLES_MI_5">"$#REF!.$A$5:$IS$12"</definedName>
    <definedName name="PRINT_TITLES_MI_5_1">"$#REF!.$A$5:$IS$12"</definedName>
    <definedName name="PRINT_TITLES_MI_6">"$#REF!.$A$5:$IS$12"</definedName>
    <definedName name="PRINT_TITLES_MI_6_1">"$#REF!.$A$5:$IS$12"</definedName>
    <definedName name="PRINT_TITLES_MI_7">"$#REF!.$A$5:$IS$12"</definedName>
    <definedName name="PRINT_TITLES_MI_7_1">"$#REF!.$A$5:$IS$12"</definedName>
    <definedName name="PRINT_TITLES_MI_9">"$#REF!.$A$5:$IS$12"</definedName>
    <definedName name="PROJETO">#REF!</definedName>
    <definedName name="PROJETO_10">#REF!</definedName>
    <definedName name="PROJETO_17">#REF!</definedName>
    <definedName name="PROJETO_6">#REF!</definedName>
    <definedName name="PROJETO_7">#REF!</definedName>
    <definedName name="PROJETO_8">#REF!</definedName>
    <definedName name="PROJETO_9">#REF!</definedName>
    <definedName name="QUANTIDADE">"$#REF!.$E$21:$E$429"</definedName>
    <definedName name="QUANTIDADE_10">"$#REF!.$E$21:$E$429"</definedName>
    <definedName name="QUANTIDADE_10_1">"$#REF!.$E$21:$E$400"</definedName>
    <definedName name="QUANTIDADE_10_10">"$#REF!.$E$21:$E$402"</definedName>
    <definedName name="QUANTIDADE_10_11">"$#REF!.$E$21:$E$431"</definedName>
    <definedName name="QUANTIDADE_10_12">"$#REF!.$E$21:$E$402"</definedName>
    <definedName name="QUANTIDADE_10_19">"$#REF!.$E$21:$E$430"</definedName>
    <definedName name="QUANTIDADE_10_19_29">"$#REF!.$E$21:$E$401"</definedName>
    <definedName name="QUANTIDADE_10_29">"$#REF!.$E$21:$E$402"</definedName>
    <definedName name="QUANTIDADE_10_3">"$#REF!.$E$12:$E$450"</definedName>
    <definedName name="QUANTIDADE_10_3_1">"$#REF!.$E$12:$E$450"</definedName>
    <definedName name="QUANTIDADE_10_4">"$#REF!.$E$21:$E$431"</definedName>
    <definedName name="QUANTIDADE_10_4_1">"$#REF!.$E$21:$E$402"</definedName>
    <definedName name="QUANTIDADE_10_5">"$#REF!.$E$21:$E$431"</definedName>
    <definedName name="QUANTIDADE_10_5_1">"$#REF!.$E$21:$E$402"</definedName>
    <definedName name="QUANTIDADE_10_6">"$#REF!.$E$21:$E$431"</definedName>
    <definedName name="QUANTIDADE_10_6_1">"$#REF!.$E$21:$E$402"</definedName>
    <definedName name="QUANTIDADE_10_7">"$#REF!.$E$21:$E$431"</definedName>
    <definedName name="QUANTIDADE_10_7_1">"$#REF!.$E$21:$E$402"</definedName>
    <definedName name="QUANTIDADE_10_9">"$#REF!.$E$21:$E$431"</definedName>
    <definedName name="QUANTIDADE_11">"$#REF!.$E$21:$E$431"</definedName>
    <definedName name="QUANTIDADE_12">"$#REF!.$E$21:$E$402"</definedName>
    <definedName name="QUANTIDADE_17">"$#REF!.$E$21:$E$429"</definedName>
    <definedName name="QUANTIDADE_17_10">"$#REF!.$E$21:$E$402"</definedName>
    <definedName name="QUANTIDADE_17_11">"$#REF!.$E$21:$E$431"</definedName>
    <definedName name="QUANTIDADE_17_12">"$#REF!.$E$21:$E$402"</definedName>
    <definedName name="QUANTIDADE_17_19">"$#REF!.$E$21:$E$430"</definedName>
    <definedName name="QUANTIDADE_17_19_29">"$#REF!.$E$21:$E$401"</definedName>
    <definedName name="QUANTIDADE_17_29">"$#REF!.$E$21:$E$400"</definedName>
    <definedName name="QUANTIDADE_17_3">"$#REF!.$E$12:$E$450"</definedName>
    <definedName name="QUANTIDADE_17_3_1">"$#REF!.$E$12:$E$450"</definedName>
    <definedName name="QUANTIDADE_17_4">"$#REF!.$E$21:$E$431"</definedName>
    <definedName name="QUANTIDADE_17_4_1">"$#REF!.$E$21:$E$402"</definedName>
    <definedName name="QUANTIDADE_17_5">"$#REF!.$E$21:$E$431"</definedName>
    <definedName name="QUANTIDADE_17_5_1">"$#REF!.$E$21:$E$402"</definedName>
    <definedName name="QUANTIDADE_17_6">"$#REF!.$E$21:$E$431"</definedName>
    <definedName name="QUANTIDADE_17_6_1">"$#REF!.$E$21:$E$402"</definedName>
    <definedName name="QUANTIDADE_17_7">"$#REF!.$E$21:$E$431"</definedName>
    <definedName name="QUANTIDADE_17_7_1">"$#REF!.$E$21:$E$402"</definedName>
    <definedName name="QUANTIDADE_17_9">"$#REF!.$E$21:$E$431"</definedName>
    <definedName name="QUANTIDADE_19">"$#REF!.$E$21:$E$430"</definedName>
    <definedName name="QUANTIDADE_19_29">"$#REF!.$E$21:$E$401"</definedName>
    <definedName name="QUANTIDADE_29">"$#REF!.$E$21:$E$400"</definedName>
    <definedName name="QUANTIDADE_3">"$#REF!.$E$12:$E$450"</definedName>
    <definedName name="QUANTIDADE_3_1">"$#REF!.$E$12:$E$450"</definedName>
    <definedName name="QUANTIDADE_4">"$#REF!.$E$21:$E$431"</definedName>
    <definedName name="QUANTIDADE_4_1">"$#REF!.$E$21:$E$402"</definedName>
    <definedName name="QUANTIDADE_5">"$#REF!.$E$21:$E$431"</definedName>
    <definedName name="QUANTIDADE_5_1">"$#REF!.$E$21:$E$402"</definedName>
    <definedName name="QUANTIDADE_6">"$#REF!.$E$21:$E$431"</definedName>
    <definedName name="QUANTIDADE_6_1">"$#REF!.$E$21:$E$429"</definedName>
    <definedName name="QUANTIDADE_6_1_1">"$#REF!.$E$21:$E$400"</definedName>
    <definedName name="QUANTIDADE_6_10">"$#REF!.$E$21:$E$402"</definedName>
    <definedName name="QUANTIDADE_6_11">"$#REF!.$E$21:$E$431"</definedName>
    <definedName name="QUANTIDADE_6_12">"$#REF!.$E$21:$E$402"</definedName>
    <definedName name="QUANTIDADE_6_19">"$#REF!.$E$21:$E$430"</definedName>
    <definedName name="QUANTIDADE_6_19_29">"$#REF!.$E$21:$E$401"</definedName>
    <definedName name="QUANTIDADE_6_29">"$#REF!.$E$21:$E$402"</definedName>
    <definedName name="QUANTIDADE_6_3">"$#REF!.$E$12:$E$450"</definedName>
    <definedName name="QUANTIDADE_6_3_1">"$#REF!.$E$12:$E$450"</definedName>
    <definedName name="QUANTIDADE_6_4">"$#REF!.$E$21:$E$431"</definedName>
    <definedName name="QUANTIDADE_6_4_1">"$#REF!.$E$21:$E$402"</definedName>
    <definedName name="QUANTIDADE_6_5">"$#REF!.$E$21:$E$431"</definedName>
    <definedName name="QUANTIDADE_6_5_1">"$#REF!.$E$21:$E$402"</definedName>
    <definedName name="QUANTIDADE_6_6">"$#REF!.$E$21:$E$431"</definedName>
    <definedName name="QUANTIDADE_6_6_1">"$#REF!.$E$21:$E$402"</definedName>
    <definedName name="QUANTIDADE_6_7">"$#REF!.$E$21:$E$431"</definedName>
    <definedName name="QUANTIDADE_6_7_1">"$#REF!.$E$21:$E$402"</definedName>
    <definedName name="QUANTIDADE_6_9">"$#REF!.$E$21:$E$431"</definedName>
    <definedName name="QUANTIDADE_7">"$#REF!.$E$21:$E$431"</definedName>
    <definedName name="QUANTIDADE_7_1">"$#REF!.$E$21:$E$429"</definedName>
    <definedName name="QUANTIDADE_7_1_1">"$#REF!.$E$21:$E$400"</definedName>
    <definedName name="QUANTIDADE_7_10">"$#REF!.$E$21:$E$402"</definedName>
    <definedName name="QUANTIDADE_7_11">"$#REF!.$E$21:$E$431"</definedName>
    <definedName name="QUANTIDADE_7_12">"$#REF!.$E$21:$E$402"</definedName>
    <definedName name="QUANTIDADE_7_19">"$#REF!.$E$21:$E$430"</definedName>
    <definedName name="QUANTIDADE_7_19_29">"$#REF!.$E$21:$E$401"</definedName>
    <definedName name="QUANTIDADE_7_29">"$#REF!.$E$21:$E$402"</definedName>
    <definedName name="QUANTIDADE_7_3">"$#REF!.$E$12:$E$450"</definedName>
    <definedName name="QUANTIDADE_7_3_1">"$#REF!.$E$12:$E$450"</definedName>
    <definedName name="QUANTIDADE_7_4">"$#REF!.$E$21:$E$431"</definedName>
    <definedName name="QUANTIDADE_7_4_1">"$#REF!.$E$21:$E$402"</definedName>
    <definedName name="QUANTIDADE_7_5">"$#REF!.$E$21:$E$431"</definedName>
    <definedName name="QUANTIDADE_7_5_1">"$#REF!.$E$21:$E$402"</definedName>
    <definedName name="QUANTIDADE_7_6">"$#REF!.$E$21:$E$431"</definedName>
    <definedName name="QUANTIDADE_7_6_1">"$#REF!.$E$21:$E$402"</definedName>
    <definedName name="QUANTIDADE_7_7">"$#REF!.$E$21:$E$431"</definedName>
    <definedName name="QUANTIDADE_7_7_1">"$#REF!.$E$21:$E$402"</definedName>
    <definedName name="QUANTIDADE_7_9">"$#REF!.$E$21:$E$431"</definedName>
    <definedName name="QUANTIDADE_8">"$#REF!.$E$21:$E$429"</definedName>
    <definedName name="QUANTIDADE_8_10">"$#REF!.$E$21:$E$402"</definedName>
    <definedName name="QUANTIDADE_8_11">"$#REF!.$E$21:$E$431"</definedName>
    <definedName name="QUANTIDADE_8_12">"$#REF!.$E$21:$E$402"</definedName>
    <definedName name="QUANTIDADE_8_19">"$#REF!.$E$21:$E$430"</definedName>
    <definedName name="QUANTIDADE_8_19_29">"$#REF!.$E$21:$E$401"</definedName>
    <definedName name="QUANTIDADE_8_29">"$#REF!.$E$21:$E$400"</definedName>
    <definedName name="QUANTIDADE_8_3">"$#REF!.$E$12:$E$450"</definedName>
    <definedName name="QUANTIDADE_8_3_1">"$#REF!.$E$12:$E$450"</definedName>
    <definedName name="QUANTIDADE_8_4">"$#REF!.$E$21:$E$431"</definedName>
    <definedName name="QUANTIDADE_8_4_1">"$#REF!.$E$21:$E$402"</definedName>
    <definedName name="QUANTIDADE_8_5">"$#REF!.$E$21:$E$431"</definedName>
    <definedName name="QUANTIDADE_8_5_1">"$#REF!.$E$21:$E$402"</definedName>
    <definedName name="QUANTIDADE_8_6">"$#REF!.$E$21:$E$431"</definedName>
    <definedName name="QUANTIDADE_8_6_1">"$#REF!.$E$21:$E$402"</definedName>
    <definedName name="QUANTIDADE_8_7">"$#REF!.$E$21:$E$431"</definedName>
    <definedName name="QUANTIDADE_8_7_1">"$#REF!.$E$21:$E$402"</definedName>
    <definedName name="QUANTIDADE_8_9">"$#REF!.$E$21:$E$431"</definedName>
    <definedName name="QUANTIDADE_9">"$#REF!.$E$21:$E$431"</definedName>
    <definedName name="QUANTIDADE_9_1">"$#REF!.$E$21:$E$429"</definedName>
    <definedName name="QUANTIDADE_9_10">"$#REF!.$E$21:$E$402"</definedName>
    <definedName name="QUANTIDADE_9_11">"$#REF!.$E$21:$E$431"</definedName>
    <definedName name="QUANTIDADE_9_12">"$#REF!.$E$21:$E$402"</definedName>
    <definedName name="QUANTIDADE_9_19">"$#REF!.$E$21:$E$430"</definedName>
    <definedName name="QUANTIDADE_9_19_29">"$#REF!.$E$21:$E$401"</definedName>
    <definedName name="QUANTIDADE_9_29">"$#REF!.$E$21:$E$400"</definedName>
    <definedName name="QUANTIDADE_9_3">"$#REF!.$E$12:$E$450"</definedName>
    <definedName name="QUANTIDADE_9_3_1">"$#REF!.$E$12:$E$450"</definedName>
    <definedName name="QUANTIDADE_9_4">"$#REF!.$E$21:$E$431"</definedName>
    <definedName name="QUANTIDADE_9_4_1">"$#REF!.$E$21:$E$402"</definedName>
    <definedName name="QUANTIDADE_9_5">"$#REF!.$E$21:$E$431"</definedName>
    <definedName name="QUANTIDADE_9_5_1">"$#REF!.$E$21:$E$402"</definedName>
    <definedName name="QUANTIDADE_9_6">"$#REF!.$E$21:$E$431"</definedName>
    <definedName name="QUANTIDADE_9_6_1">"$#REF!.$E$21:$E$402"</definedName>
    <definedName name="QUANTIDADE_9_7">"$#REF!.$E$21:$E$431"</definedName>
    <definedName name="QUANTIDADE_9_7_1">"$#REF!.$E$21:$E$402"</definedName>
    <definedName name="QUANTIDADE_9_9">"$#REF!.$E$21:$E$431"</definedName>
    <definedName name="REFERENCIA.Descricao" localSheetId="3" hidden="1">IF(ISNUMBER(#REF!),OFFSET(INDIRECT('4.MEMÓRIA'!ORÇAMENTO.BancoRef),#REF!-1,3,1),#REF!)</definedName>
    <definedName name="REFERENCIA.Descricao" localSheetId="11" hidden="1">IF(ISNUMBER(#REF!),OFFSET(INDIRECT(ORÇAMENTO.BancoRef),#REF!-1,3,1),#REF!)</definedName>
    <definedName name="REFERENCIA.Descricao" localSheetId="8" hidden="1">IF(ISNUMBER(#REF!),OFFSET(INDIRECT(ORÇAMENTO.BancoRef),#REF!-1,3,1),#REF!)</definedName>
    <definedName name="REFERENCIA.Descricao" localSheetId="0" hidden="1">IF(ISNUMBER(ORÇAMENTO!$AI1),OFFSET(INDIRECT(ORÇAMENTO!ORÇAMENTO.BancoRef),ORÇAMENTO!$AI1-1,3,1),ORÇAMENTO!$AI1)</definedName>
    <definedName name="REFERENCIA.Descricao" hidden="1">IF(ISNUMBER(#REF!),OFFSET(INDIRECT(ORÇAMENTO.BancoRef),#REF!-1,3,1),#REF!)</definedName>
    <definedName name="REFERENCIA.Unidade" localSheetId="3" hidden="1">IF(ISNUMBER(#REF!),OFFSET(INDIRECT('4.MEMÓRIA'!ORÇAMENTO.BancoRef),#REF!-1,4,1),"-")</definedName>
    <definedName name="REFERENCIA.Unidade" localSheetId="11" hidden="1">IF(ISNUMBER(#REF!),OFFSET(INDIRECT(ORÇAMENTO.BancoRef),#REF!-1,4,1),"-")</definedName>
    <definedName name="REFERENCIA.Unidade" localSheetId="8" hidden="1">IF(ISNUMBER(#REF!),OFFSET(INDIRECT(ORÇAMENTO.BancoRef),#REF!-1,4,1),"-")</definedName>
    <definedName name="REFERENCIA.Unidade" localSheetId="0" hidden="1">IF(ISNUMBER(ORÇAMENTO!$AI1),OFFSET(INDIRECT(ORÇAMENTO!ORÇAMENTO.BancoRef),ORÇAMENTO!$AI1-1,4,1),"-")</definedName>
    <definedName name="REFERENCIA.Unidade" hidden="1">IF(ISNUMBER(#REF!),OFFSET(INDIRECT(ORÇAMENTO.BancoRef),#REF!-1,4,1),"-")</definedName>
    <definedName name="SomaAgrup" localSheetId="3" hidden="1">SUMIF(OFFSET(#REF!,1,0,#REF!),"S",OFFSET(#REF!,1,0,#REF!))</definedName>
    <definedName name="SomaAgrup" localSheetId="11" hidden="1">SUMIF(OFFSET(#REF!,1,0,#REF!),"S",OFFSET(#REF!,1,0,#REF!))</definedName>
    <definedName name="SomaAgrup" localSheetId="0" hidden="1">SUMIF(OFFSET(ORÇAMENTO!$D1,1,0,ORÇAMENTO!$E1),"S",OFFSET(ORÇAMENTO!A1,1,0,ORÇAMENTO!$E1))</definedName>
    <definedName name="SomaAgrup" hidden="1">SUMIF(OFFSET(#REF!,1,0,#REF!),"S",OFFSET(#REF!,1,0,#REF!))</definedName>
    <definedName name="TIPOORCAMENTO" localSheetId="8" hidden="1">IF(VALUE(#REF!)=2,"Licitado","Proposto")</definedName>
    <definedName name="TIPOORCAMENTO" hidden="1">IF(VALUE([1]MENU!$O$3)=2,"Licitado","Proposto")</definedName>
    <definedName name="_xlnm.Print_Titles" localSheetId="3">'4.MEMÓRIA'!$1:$8</definedName>
    <definedName name="_xlnm.Print_Titles" localSheetId="10">'5. CPUs'!$1:$6</definedName>
    <definedName name="_xlnm.Print_Titles" localSheetId="8">'CPU.MOBILIZAÇÃO'!$5:$8</definedName>
    <definedName name="_xlnm.Print_Titles" localSheetId="0">ORÇAMENTO!$1:$15</definedName>
    <definedName name="total">"$#REF!.$C$5:$F$178"</definedName>
    <definedName name="total_10">"$#REF!.$C$5:$F$151"</definedName>
    <definedName name="total_11">"$#REF!.$C$5:$F$180"</definedName>
    <definedName name="total_12">"$#REF!.$C$5:$F$151"</definedName>
    <definedName name="total_19">"$#REF!.$C$5:$F$179"</definedName>
    <definedName name="total_19_29">"$#REF!.$C$5:$F$150"</definedName>
    <definedName name="total_29">"$#REF!.$C$5:$F$149"</definedName>
    <definedName name="total_3">"$#REF!.$C$1:$G$199"</definedName>
    <definedName name="total_3_1">"$#REF!.$C$1:$G$199"</definedName>
    <definedName name="total_4">"$#REF!.$C$5:$F$180"</definedName>
    <definedName name="total_4_1">"$#REF!.$C$5:$F$151"</definedName>
    <definedName name="total_5">"$#REF!.$C$5:$F$180"</definedName>
    <definedName name="total_5_1">"$#REF!.$C$5:$F$151"</definedName>
    <definedName name="total_6">"$#REF!.$C$5:$F$180"</definedName>
    <definedName name="total_6_1">"$#REF!.$C$5:$F$151"</definedName>
    <definedName name="total_7">"$#REF!.$C$5:$F$180"</definedName>
    <definedName name="total_7_1">"$#REF!.$C$5:$F$151"</definedName>
    <definedName name="total_9">"$#REF!.$C$5:$F$180"</definedName>
    <definedName name="VTOTAL1" localSheetId="3" hidden="1">ROUND(#REF!*#REF!,15-13*#REF!)</definedName>
    <definedName name="VTOTAL1" localSheetId="0" hidden="1">ROUND(ORÇAMENTO!$W1*ORÇAMENTO!$Z1,15-13*ORÇAMENTO!#REF!)</definedName>
    <definedName name="VTOTAL1" hidden="1">ROUND(#REF!*#REF!,15-13*#REF!)</definedName>
  </definedNames>
  <calcPr calcId="191029"/>
</workbook>
</file>

<file path=xl/calcChain.xml><?xml version="1.0" encoding="utf-8"?>
<calcChain xmlns="http://schemas.openxmlformats.org/spreadsheetml/2006/main">
  <c r="D45" i="41" l="1"/>
  <c r="D47" i="41" s="1"/>
  <c r="C45" i="41"/>
  <c r="D40" i="41"/>
  <c r="C40" i="41"/>
  <c r="C47" i="41" s="1"/>
  <c r="D32" i="41"/>
  <c r="C32" i="41"/>
  <c r="D19" i="41"/>
  <c r="C19" i="41"/>
  <c r="B6" i="41"/>
  <c r="B28" i="17"/>
  <c r="G19" i="2"/>
  <c r="G12" i="2" s="1"/>
  <c r="K167" i="38"/>
  <c r="J167" i="38"/>
  <c r="K164" i="38"/>
  <c r="K87" i="38"/>
  <c r="J87" i="38"/>
  <c r="K84" i="38"/>
  <c r="K121" i="38"/>
  <c r="J121" i="38"/>
  <c r="K118" i="38"/>
  <c r="A4" i="17"/>
  <c r="B142" i="24"/>
  <c r="B93" i="24"/>
  <c r="B86" i="24"/>
  <c r="B70" i="24"/>
  <c r="B63" i="24"/>
  <c r="B44" i="24"/>
  <c r="B37" i="24"/>
  <c r="B22" i="24"/>
  <c r="B14" i="24"/>
  <c r="E17" i="4"/>
  <c r="E16" i="4"/>
  <c r="E15" i="4"/>
  <c r="E14" i="4"/>
  <c r="E13" i="4"/>
  <c r="D10" i="15"/>
  <c r="J242" i="38" l="1"/>
  <c r="J62" i="38"/>
  <c r="K62" i="38"/>
  <c r="K59" i="38"/>
  <c r="J11" i="39"/>
  <c r="J233" i="38"/>
  <c r="I225" i="38" s="1"/>
  <c r="J225" i="38" s="1"/>
  <c r="G42" i="15" s="1"/>
  <c r="J220" i="38"/>
  <c r="I212" i="38" s="1"/>
  <c r="B125" i="24"/>
  <c r="A125" i="24"/>
  <c r="E81" i="40"/>
  <c r="D81" i="40"/>
  <c r="E80" i="40"/>
  <c r="D80" i="40"/>
  <c r="E79" i="40"/>
  <c r="D79" i="40"/>
  <c r="E78" i="40"/>
  <c r="D78" i="40"/>
  <c r="E77" i="40"/>
  <c r="D77" i="40"/>
  <c r="E76" i="40"/>
  <c r="D76" i="40"/>
  <c r="E75" i="40"/>
  <c r="D75" i="40"/>
  <c r="E74" i="40"/>
  <c r="D74" i="40"/>
  <c r="E73" i="40"/>
  <c r="D73" i="40"/>
  <c r="E72" i="40"/>
  <c r="D72" i="40"/>
  <c r="E71" i="40"/>
  <c r="D71" i="40"/>
  <c r="E70" i="40"/>
  <c r="D70" i="40"/>
  <c r="E69" i="40"/>
  <c r="D69" i="40"/>
  <c r="E68" i="40"/>
  <c r="D68" i="40"/>
  <c r="E67" i="40"/>
  <c r="D67" i="40"/>
  <c r="E66" i="40"/>
  <c r="D66" i="40"/>
  <c r="E65" i="40"/>
  <c r="D65" i="40"/>
  <c r="E64" i="40"/>
  <c r="D64" i="40"/>
  <c r="E63" i="40"/>
  <c r="D63" i="40"/>
  <c r="E62" i="40"/>
  <c r="D62" i="40"/>
  <c r="E61" i="40"/>
  <c r="D61" i="40"/>
  <c r="E60" i="40"/>
  <c r="D60" i="40"/>
  <c r="E59" i="40"/>
  <c r="D59" i="40"/>
  <c r="E58" i="40"/>
  <c r="D58" i="40"/>
  <c r="E57" i="40"/>
  <c r="D57" i="40"/>
  <c r="E56" i="40"/>
  <c r="D56" i="40"/>
  <c r="E55" i="40"/>
  <c r="D55" i="40"/>
  <c r="F54" i="40"/>
  <c r="F70" i="40" s="1"/>
  <c r="E54" i="40"/>
  <c r="D54" i="40"/>
  <c r="L49" i="40"/>
  <c r="E49" i="40"/>
  <c r="L48" i="40"/>
  <c r="E48" i="40"/>
  <c r="L47" i="40"/>
  <c r="E47" i="40"/>
  <c r="L46" i="40"/>
  <c r="E46" i="40"/>
  <c r="L45" i="40"/>
  <c r="E45" i="40"/>
  <c r="L44" i="40"/>
  <c r="E44" i="40"/>
  <c r="L43" i="40"/>
  <c r="E43" i="40"/>
  <c r="L42" i="40"/>
  <c r="E42" i="40"/>
  <c r="H41" i="40"/>
  <c r="L41" i="40" s="1"/>
  <c r="E41" i="40"/>
  <c r="L40" i="40"/>
  <c r="E40" i="40"/>
  <c r="L39" i="40"/>
  <c r="E39" i="40"/>
  <c r="L38" i="40"/>
  <c r="E38" i="40"/>
  <c r="L37" i="40"/>
  <c r="E37" i="40"/>
  <c r="L36" i="40"/>
  <c r="E36" i="40"/>
  <c r="L35" i="40"/>
  <c r="E35" i="40"/>
  <c r="L34" i="40"/>
  <c r="E34" i="40"/>
  <c r="L33" i="40"/>
  <c r="E33" i="40"/>
  <c r="D33" i="40"/>
  <c r="E28" i="40"/>
  <c r="D28" i="40"/>
  <c r="D49" i="40" s="1"/>
  <c r="E27" i="40"/>
  <c r="D27" i="40"/>
  <c r="D48" i="40" s="1"/>
  <c r="E26" i="40"/>
  <c r="D26" i="40"/>
  <c r="D47" i="40" s="1"/>
  <c r="F25" i="40"/>
  <c r="D25" i="40"/>
  <c r="D46" i="40" s="1"/>
  <c r="F24" i="40"/>
  <c r="D24" i="40"/>
  <c r="D45" i="40" s="1"/>
  <c r="F23" i="40"/>
  <c r="D23" i="40"/>
  <c r="D44" i="40" s="1"/>
  <c r="F18" i="40"/>
  <c r="D18" i="40"/>
  <c r="D39" i="40" s="1"/>
  <c r="F17" i="40"/>
  <c r="D17" i="40"/>
  <c r="D38" i="40" s="1"/>
  <c r="F16" i="40"/>
  <c r="F22" i="40" s="1"/>
  <c r="D16" i="40"/>
  <c r="D37" i="40" s="1"/>
  <c r="F15" i="40"/>
  <c r="F21" i="40" s="1"/>
  <c r="D15" i="40"/>
  <c r="D36" i="40" s="1"/>
  <c r="F14" i="40"/>
  <c r="F20" i="40" s="1"/>
  <c r="D14" i="40"/>
  <c r="D35" i="40" s="1"/>
  <c r="F13" i="40"/>
  <c r="G13" i="40" s="1"/>
  <c r="L13" i="40" s="1"/>
  <c r="D13" i="40"/>
  <c r="D19" i="40" s="1"/>
  <c r="D40" i="40" s="1"/>
  <c r="G12" i="40"/>
  <c r="G77" i="40" s="1"/>
  <c r="L77" i="40" s="1"/>
  <c r="I256" i="38"/>
  <c r="J256" i="38" s="1"/>
  <c r="J255" i="38"/>
  <c r="J254" i="38"/>
  <c r="J253" i="38"/>
  <c r="J252" i="38"/>
  <c r="J251" i="38"/>
  <c r="J250" i="38"/>
  <c r="J249" i="38"/>
  <c r="J248" i="38"/>
  <c r="J247" i="38"/>
  <c r="J246" i="38"/>
  <c r="J212" i="38" l="1"/>
  <c r="G41" i="15" s="1"/>
  <c r="F68" i="40"/>
  <c r="L12" i="40"/>
  <c r="G68" i="40"/>
  <c r="L68" i="40" s="1"/>
  <c r="G28" i="40"/>
  <c r="L28" i="40" s="1"/>
  <c r="G26" i="40"/>
  <c r="L26" i="40" s="1"/>
  <c r="G75" i="40"/>
  <c r="L75" i="40" s="1"/>
  <c r="G58" i="40"/>
  <c r="L58" i="40" s="1"/>
  <c r="G17" i="40"/>
  <c r="L17" i="40" s="1"/>
  <c r="F73" i="40"/>
  <c r="G14" i="40"/>
  <c r="L14" i="40" s="1"/>
  <c r="F56" i="40"/>
  <c r="G80" i="40"/>
  <c r="L80" i="40" s="1"/>
  <c r="G23" i="40"/>
  <c r="L23" i="40" s="1"/>
  <c r="G56" i="40"/>
  <c r="L56" i="40" s="1"/>
  <c r="F63" i="40"/>
  <c r="F26" i="40"/>
  <c r="G63" i="40"/>
  <c r="L63" i="40" s="1"/>
  <c r="G20" i="40"/>
  <c r="L20" i="40" s="1"/>
  <c r="F80" i="40"/>
  <c r="F28" i="40"/>
  <c r="F33" i="40" s="1"/>
  <c r="F40" i="40" s="1"/>
  <c r="F61" i="40"/>
  <c r="L50" i="40"/>
  <c r="G70" i="40"/>
  <c r="L70" i="40" s="1"/>
  <c r="D21" i="40"/>
  <c r="D42" i="40" s="1"/>
  <c r="G61" i="40"/>
  <c r="L61" i="40" s="1"/>
  <c r="F66" i="40"/>
  <c r="G73" i="40"/>
  <c r="L73" i="40" s="1"/>
  <c r="F78" i="40"/>
  <c r="G54" i="40"/>
  <c r="L54" i="40" s="1"/>
  <c r="F59" i="40"/>
  <c r="G66" i="40"/>
  <c r="L66" i="40" s="1"/>
  <c r="F71" i="40"/>
  <c r="G78" i="40"/>
  <c r="L78" i="40" s="1"/>
  <c r="G15" i="40"/>
  <c r="G18" i="40"/>
  <c r="L18" i="40" s="1"/>
  <c r="G21" i="40"/>
  <c r="L21" i="40" s="1"/>
  <c r="G24" i="40"/>
  <c r="L24" i="40" s="1"/>
  <c r="G59" i="40"/>
  <c r="L59" i="40" s="1"/>
  <c r="F64" i="40"/>
  <c r="G71" i="40"/>
  <c r="L71" i="40" s="1"/>
  <c r="F76" i="40"/>
  <c r="F57" i="40"/>
  <c r="G64" i="40"/>
  <c r="L64" i="40" s="1"/>
  <c r="F69" i="40"/>
  <c r="G76" i="40"/>
  <c r="L76" i="40" s="1"/>
  <c r="F81" i="40"/>
  <c r="G27" i="40"/>
  <c r="L27" i="40" s="1"/>
  <c r="D34" i="40"/>
  <c r="G57" i="40"/>
  <c r="L57" i="40" s="1"/>
  <c r="F62" i="40"/>
  <c r="G69" i="40"/>
  <c r="L69" i="40" s="1"/>
  <c r="F74" i="40"/>
  <c r="G81" i="40"/>
  <c r="L81" i="40" s="1"/>
  <c r="D22" i="40"/>
  <c r="D43" i="40" s="1"/>
  <c r="F19" i="40"/>
  <c r="F55" i="40"/>
  <c r="G62" i="40"/>
  <c r="L62" i="40" s="1"/>
  <c r="F67" i="40"/>
  <c r="G74" i="40"/>
  <c r="L74" i="40" s="1"/>
  <c r="F79" i="40"/>
  <c r="G16" i="40"/>
  <c r="L16" i="40" s="1"/>
  <c r="G19" i="40"/>
  <c r="L19" i="40" s="1"/>
  <c r="G22" i="40"/>
  <c r="L22" i="40" s="1"/>
  <c r="G25" i="40"/>
  <c r="L25" i="40" s="1"/>
  <c r="G55" i="40"/>
  <c r="L55" i="40" s="1"/>
  <c r="F60" i="40"/>
  <c r="G67" i="40"/>
  <c r="L67" i="40" s="1"/>
  <c r="F72" i="40"/>
  <c r="G79" i="40"/>
  <c r="L79" i="40" s="1"/>
  <c r="G60" i="40"/>
  <c r="L60" i="40" s="1"/>
  <c r="F65" i="40"/>
  <c r="G72" i="40"/>
  <c r="L72" i="40" s="1"/>
  <c r="F77" i="40"/>
  <c r="D20" i="40"/>
  <c r="D41" i="40" s="1"/>
  <c r="F58" i="40"/>
  <c r="G65" i="40"/>
  <c r="L65" i="40" s="1"/>
  <c r="I245" i="38"/>
  <c r="B6" i="39"/>
  <c r="C6" i="13"/>
  <c r="B6" i="24"/>
  <c r="F36" i="40" l="1"/>
  <c r="F49" i="40"/>
  <c r="F44" i="40"/>
  <c r="F41" i="40"/>
  <c r="F42" i="40"/>
  <c r="F46" i="40"/>
  <c r="F48" i="40"/>
  <c r="F34" i="40"/>
  <c r="F35" i="40"/>
  <c r="F38" i="40"/>
  <c r="F39" i="40"/>
  <c r="F47" i="40"/>
  <c r="F45" i="40"/>
  <c r="F43" i="40"/>
  <c r="L15" i="40"/>
  <c r="L29" i="40" s="1"/>
  <c r="J245" i="38"/>
  <c r="J258" i="38" s="1"/>
  <c r="G44" i="15"/>
  <c r="F37" i="40"/>
  <c r="F27" i="40"/>
  <c r="F75" i="40"/>
  <c r="L82" i="40"/>
  <c r="C6" i="4"/>
  <c r="O12" i="14"/>
  <c r="Q12" i="14" s="1"/>
  <c r="L83" i="40" l="1"/>
  <c r="L84" i="40" s="1"/>
  <c r="B6" i="38"/>
  <c r="C6" i="14"/>
  <c r="G23" i="15" l="1"/>
  <c r="G43" i="38"/>
  <c r="I36" i="38" s="1"/>
  <c r="S13" i="14"/>
  <c r="S12" i="14"/>
  <c r="M17" i="14"/>
  <c r="M16" i="14"/>
  <c r="M15" i="14"/>
  <c r="M14" i="14"/>
  <c r="M13" i="14"/>
  <c r="M12" i="14"/>
  <c r="F46" i="38" l="1"/>
  <c r="C6" i="2"/>
  <c r="B6" i="17"/>
  <c r="A6" i="17"/>
  <c r="A5" i="17"/>
  <c r="A3" i="17"/>
  <c r="A2" i="17"/>
  <c r="A9" i="24"/>
  <c r="B9" i="24"/>
  <c r="B104" i="24" l="1"/>
  <c r="A104" i="24"/>
  <c r="B56" i="24"/>
  <c r="A56" i="24"/>
  <c r="O17" i="14" l="1"/>
  <c r="Q17" i="14" s="1"/>
  <c r="O16" i="14"/>
  <c r="Q16" i="14" s="1"/>
  <c r="O15" i="14"/>
  <c r="Q15" i="14" s="1"/>
  <c r="O14" i="14"/>
  <c r="Q14" i="14" s="1"/>
  <c r="O13" i="14"/>
  <c r="Q13" i="14" s="1"/>
  <c r="Q18" i="14" l="1"/>
  <c r="B25" i="17"/>
  <c r="B22" i="17"/>
  <c r="B19" i="17"/>
  <c r="B16" i="17"/>
  <c r="B13" i="17"/>
  <c r="B10" i="17"/>
  <c r="E77" i="24" l="1"/>
  <c r="P63" i="24"/>
  <c r="M18" i="14" l="1"/>
  <c r="J43" i="38" l="1"/>
  <c r="J44" i="38" s="1"/>
  <c r="J36" i="38"/>
  <c r="H13" i="1"/>
  <c r="H30" i="1" s="1"/>
  <c r="F13" i="1"/>
  <c r="E100" i="24" l="1"/>
  <c r="Q138" i="24" l="1"/>
  <c r="J27" i="4" l="1"/>
  <c r="J26" i="4"/>
  <c r="G44" i="4" l="1"/>
  <c r="E109" i="24" s="1"/>
  <c r="F30" i="1" l="1"/>
  <c r="E30" i="1" l="1"/>
  <c r="C44" i="4"/>
  <c r="E44" i="4" l="1"/>
  <c r="D50" i="4" s="1"/>
  <c r="C51" i="24"/>
  <c r="C152" i="24"/>
  <c r="C109" i="24"/>
  <c r="C100" i="24"/>
  <c r="C77" i="24"/>
  <c r="E48" i="4"/>
  <c r="J44" i="4" l="1"/>
  <c r="J48" i="4" s="1"/>
  <c r="E14" i="24" s="1"/>
  <c r="I14" i="24" s="1"/>
  <c r="E63" i="24"/>
  <c r="E37" i="24" l="1"/>
  <c r="J23" i="13" l="1"/>
  <c r="J16" i="13" s="1"/>
  <c r="J25" i="13" s="1"/>
  <c r="P44" i="13"/>
  <c r="M21" i="14" l="1"/>
  <c r="J46" i="38" s="1"/>
  <c r="G38" i="4"/>
  <c r="F20" i="15" s="1"/>
  <c r="B81" i="24"/>
  <c r="I20" i="15" l="1"/>
  <c r="D12" i="15"/>
  <c r="G93" i="24"/>
  <c r="B97" i="24"/>
  <c r="A97" i="24"/>
  <c r="B90" i="24"/>
  <c r="A90" i="24"/>
  <c r="B83" i="24"/>
  <c r="A83" i="24"/>
  <c r="A81" i="24"/>
  <c r="B74" i="24"/>
  <c r="A74" i="24"/>
  <c r="A67" i="24"/>
  <c r="B67" i="24"/>
  <c r="B60" i="24"/>
  <c r="A60" i="24"/>
  <c r="B58" i="24"/>
  <c r="A58" i="24"/>
  <c r="B48" i="24" l="1"/>
  <c r="A48" i="24"/>
  <c r="B19" i="24"/>
  <c r="A19" i="24"/>
  <c r="B11" i="24"/>
  <c r="A11" i="24"/>
  <c r="Q32" i="24"/>
  <c r="B7" i="2"/>
  <c r="A7" i="2"/>
  <c r="G21" i="2"/>
  <c r="G14" i="2" s="1"/>
  <c r="I14" i="2" s="1"/>
  <c r="G20" i="2"/>
  <c r="G13" i="2" s="1"/>
  <c r="I13" i="2" s="1"/>
  <c r="I12" i="2"/>
  <c r="I15" i="2" l="1"/>
  <c r="G17" i="15" s="1"/>
  <c r="H17" i="15" s="1"/>
  <c r="I17" i="15" s="1"/>
  <c r="I16" i="15" s="1"/>
  <c r="P10" i="17" l="1"/>
  <c r="F12" i="17" l="1"/>
  <c r="F43" i="17" s="1"/>
  <c r="E12" i="17"/>
  <c r="E43" i="17" s="1"/>
  <c r="D12" i="17"/>
  <c r="F21" i="15"/>
  <c r="E44" i="17" l="1"/>
  <c r="E45" i="17"/>
  <c r="F44" i="17"/>
  <c r="F45" i="17"/>
  <c r="D43" i="17"/>
  <c r="B156" i="24"/>
  <c r="A156" i="24"/>
  <c r="D44" i="17" l="1"/>
  <c r="G44" i="17" s="1"/>
  <c r="D45" i="17"/>
  <c r="G45" i="17" s="1"/>
  <c r="B41" i="24"/>
  <c r="A41" i="24"/>
  <c r="I21" i="15" l="1"/>
  <c r="F152" i="24" l="1"/>
  <c r="D154" i="24" s="1"/>
  <c r="F48" i="15" s="1"/>
  <c r="I48" i="15" l="1"/>
  <c r="I51" i="24"/>
  <c r="C53" i="24" s="1"/>
  <c r="F30" i="15" s="1"/>
  <c r="G159" i="24"/>
  <c r="C161" i="24" s="1"/>
  <c r="F49" i="15" s="1"/>
  <c r="I100" i="24"/>
  <c r="C102" i="24" s="1"/>
  <c r="F39" i="15" s="1"/>
  <c r="I77" i="24"/>
  <c r="C79" i="24" s="1"/>
  <c r="F35" i="15" s="1"/>
  <c r="I37" i="24"/>
  <c r="A137" i="24"/>
  <c r="B137" i="24"/>
  <c r="A138" i="24"/>
  <c r="B138" i="24"/>
  <c r="A148" i="24"/>
  <c r="B148" i="24"/>
  <c r="A149" i="24"/>
  <c r="B149" i="24"/>
  <c r="B129" i="24"/>
  <c r="B105" i="24"/>
  <c r="B113" i="24"/>
  <c r="A105" i="24"/>
  <c r="A113" i="24"/>
  <c r="A129" i="24"/>
  <c r="B35" i="24"/>
  <c r="A35" i="24"/>
  <c r="B27" i="24"/>
  <c r="A27" i="24"/>
  <c r="F44" i="4"/>
  <c r="I39" i="15" l="1"/>
  <c r="I49" i="15"/>
  <c r="I30" i="15"/>
  <c r="I35" i="15"/>
  <c r="C39" i="24"/>
  <c r="C31" i="24"/>
  <c r="C16" i="24"/>
  <c r="F25" i="15" s="1"/>
  <c r="E22" i="24"/>
  <c r="F48" i="4"/>
  <c r="C116" i="24"/>
  <c r="E116" i="24"/>
  <c r="E132" i="24" s="1"/>
  <c r="H44" i="4"/>
  <c r="F28" i="15" l="1"/>
  <c r="I28" i="15" s="1"/>
  <c r="E44" i="24"/>
  <c r="K44" i="24" s="1"/>
  <c r="C46" i="24" s="1"/>
  <c r="F29" i="15" s="1"/>
  <c r="I29" i="15" s="1"/>
  <c r="I25" i="15"/>
  <c r="K22" i="24"/>
  <c r="C24" i="24" s="1"/>
  <c r="C132" i="24"/>
  <c r="I132" i="24" s="1"/>
  <c r="E134" i="24" s="1"/>
  <c r="F44" i="15" s="1"/>
  <c r="I44" i="15" s="1"/>
  <c r="H116" i="24"/>
  <c r="F118" i="24" s="1"/>
  <c r="F42" i="15" s="1"/>
  <c r="I42" i="15" s="1"/>
  <c r="H48" i="4"/>
  <c r="E124" i="24"/>
  <c r="G109" i="24"/>
  <c r="C124" i="24"/>
  <c r="F26" i="15" l="1"/>
  <c r="K124" i="24"/>
  <c r="E86" i="24"/>
  <c r="I86" i="24" s="1"/>
  <c r="C88" i="24" s="1"/>
  <c r="I63" i="24"/>
  <c r="C65" i="24" s="1"/>
  <c r="E142" i="24"/>
  <c r="H142" i="24" s="1"/>
  <c r="G145" i="24" s="1"/>
  <c r="F46" i="15" s="1"/>
  <c r="F111" i="24"/>
  <c r="F41" i="15" s="1"/>
  <c r="I41" i="15" s="1"/>
  <c r="I38" i="4"/>
  <c r="K30" i="4"/>
  <c r="I26" i="15" l="1"/>
  <c r="I46" i="15"/>
  <c r="I45" i="15" s="1"/>
  <c r="P25" i="17" s="1"/>
  <c r="F27" i="17" s="1"/>
  <c r="I47" i="15"/>
  <c r="P28" i="17" s="1"/>
  <c r="C127" i="24"/>
  <c r="G127" i="24" s="1"/>
  <c r="F33" i="15"/>
  <c r="E70" i="24"/>
  <c r="K70" i="24" s="1"/>
  <c r="C72" i="24" s="1"/>
  <c r="F34" i="15" s="1"/>
  <c r="F37" i="15"/>
  <c r="E93" i="24"/>
  <c r="K93" i="24" s="1"/>
  <c r="C95" i="24" s="1"/>
  <c r="F38" i="15" s="1"/>
  <c r="G31" i="24"/>
  <c r="C33" i="24" s="1"/>
  <c r="F30" i="17" l="1"/>
  <c r="E30" i="17"/>
  <c r="F43" i="15"/>
  <c r="I43" i="15" s="1"/>
  <c r="I34" i="15"/>
  <c r="I33" i="15"/>
  <c r="I38" i="15"/>
  <c r="I37" i="15"/>
  <c r="F27" i="15"/>
  <c r="I36" i="15" l="1"/>
  <c r="I40" i="15"/>
  <c r="I27" i="15"/>
  <c r="I24" i="15" s="1"/>
  <c r="C40" i="4"/>
  <c r="C32" i="4"/>
  <c r="C10" i="4"/>
  <c r="B40" i="4"/>
  <c r="B32" i="4"/>
  <c r="B10" i="4"/>
  <c r="C8" i="4"/>
  <c r="B8" i="4"/>
  <c r="P19" i="17" l="1"/>
  <c r="J30" i="4"/>
  <c r="F19" i="15" s="1"/>
  <c r="E21" i="17" l="1"/>
  <c r="D21" i="17"/>
  <c r="I19" i="15"/>
  <c r="I18" i="15" s="1"/>
  <c r="P13" i="17" s="1"/>
  <c r="I32" i="15"/>
  <c r="I31" i="15" s="1"/>
  <c r="F15" i="17" l="1"/>
  <c r="D15" i="17"/>
  <c r="E15" i="17"/>
  <c r="P22" i="17"/>
  <c r="F24" i="17" l="1"/>
  <c r="D24" i="17"/>
  <c r="E24" i="17"/>
  <c r="I23" i="15"/>
  <c r="I22" i="15" s="1"/>
  <c r="I50" i="15" s="1"/>
  <c r="E46" i="17" l="1"/>
  <c r="E31" i="17"/>
  <c r="P16" i="17"/>
  <c r="D18" i="17" l="1"/>
  <c r="F18" i="17"/>
  <c r="E47" i="17"/>
  <c r="E53" i="17" s="1"/>
  <c r="E48" i="17"/>
  <c r="E54" i="17" s="1"/>
  <c r="E50" i="17"/>
  <c r="L19" i="1"/>
  <c r="P31" i="17"/>
  <c r="C16" i="17" s="1"/>
  <c r="F46" i="17" l="1"/>
  <c r="F31" i="17"/>
  <c r="F32" i="17" s="1"/>
  <c r="D46" i="17"/>
  <c r="D31" i="17"/>
  <c r="D33" i="17" s="1"/>
  <c r="E33" i="17" s="1"/>
  <c r="F33" i="17" s="1"/>
  <c r="C10" i="17"/>
  <c r="C28" i="17"/>
  <c r="C13" i="17"/>
  <c r="C19" i="17"/>
  <c r="C25" i="17"/>
  <c r="C22" i="17"/>
  <c r="E32" i="17"/>
  <c r="D32" i="17" l="1"/>
  <c r="D47" i="17"/>
  <c r="D48" i="17"/>
  <c r="D50" i="17"/>
  <c r="F50" i="17"/>
  <c r="F48" i="17"/>
  <c r="F54" i="17" s="1"/>
  <c r="F47" i="17"/>
  <c r="F53" i="17" s="1"/>
  <c r="D34" i="17" l="1"/>
  <c r="E34" i="17" s="1"/>
  <c r="F34" i="17" s="1"/>
  <c r="P32" i="17"/>
  <c r="D54" i="17"/>
  <c r="G48" i="17"/>
  <c r="G47" i="17"/>
  <c r="D53" i="17"/>
  <c r="G50" i="17" l="1"/>
  <c r="G52" i="17" l="1"/>
  <c r="G51" i="17"/>
</calcChain>
</file>

<file path=xl/sharedStrings.xml><?xml version="1.0" encoding="utf-8"?>
<sst xmlns="http://schemas.openxmlformats.org/spreadsheetml/2006/main" count="12601" uniqueCount="1243">
  <si>
    <t>DADOS DE ENTRADA</t>
  </si>
  <si>
    <t>Comprimento</t>
  </si>
  <si>
    <t>Largura</t>
  </si>
  <si>
    <t>Área</t>
  </si>
  <si>
    <t>m</t>
  </si>
  <si>
    <t>km</t>
  </si>
  <si>
    <t>m²</t>
  </si>
  <si>
    <t>TOTAL</t>
  </si>
  <si>
    <t>Distância Média de Transporte (DMT)</t>
  </si>
  <si>
    <t>h/dia</t>
  </si>
  <si>
    <t>dias/mês</t>
  </si>
  <si>
    <t>quant. Meses</t>
  </si>
  <si>
    <t>x</t>
  </si>
  <si>
    <t>H</t>
  </si>
  <si>
    <t>ADMINISTRAÇÃO LOCAL</t>
  </si>
  <si>
    <t>ENGENHEIRO CIVIL DE OBRA PLENO COM ENCARGOS COMPLEMENTARES</t>
  </si>
  <si>
    <t>ENCARREGADO GERAL COM ENCARGOS COMPLEMENTARES</t>
  </si>
  <si>
    <t>SINAPI</t>
  </si>
  <si>
    <t>SERVIÇOS PRELIMINARES</t>
  </si>
  <si>
    <t>SICRO</t>
  </si>
  <si>
    <t>001</t>
  </si>
  <si>
    <t>PAVIMENTAÇÃO</t>
  </si>
  <si>
    <t>SINALIZAÇÃO HORIZONTAL</t>
  </si>
  <si>
    <t>Fonte</t>
  </si>
  <si>
    <t>Código</t>
  </si>
  <si>
    <t>Quantidade</t>
  </si>
  <si>
    <t xml:space="preserve">M2    </t>
  </si>
  <si>
    <t>M2</t>
  </si>
  <si>
    <t>UND</t>
  </si>
  <si>
    <t>M3</t>
  </si>
  <si>
    <t>M3XKM</t>
  </si>
  <si>
    <t xml:space="preserve">M     </t>
  </si>
  <si>
    <t>Comp.</t>
  </si>
  <si>
    <t>Lagura</t>
  </si>
  <si>
    <t>Quant.</t>
  </si>
  <si>
    <t>=</t>
  </si>
  <si>
    <t>largura</t>
  </si>
  <si>
    <t>comp.</t>
  </si>
  <si>
    <t>Espessura</t>
  </si>
  <si>
    <t>Total</t>
  </si>
  <si>
    <t>Volume</t>
  </si>
  <si>
    <t>/</t>
  </si>
  <si>
    <t>Empolamento (25%)</t>
  </si>
  <si>
    <t>ITEM</t>
  </si>
  <si>
    <t>1.1</t>
  </si>
  <si>
    <t>2</t>
  </si>
  <si>
    <t>2.1</t>
  </si>
  <si>
    <t>2.2</t>
  </si>
  <si>
    <t>2.3</t>
  </si>
  <si>
    <t>3</t>
  </si>
  <si>
    <t>3.1</t>
  </si>
  <si>
    <t>4.1</t>
  </si>
  <si>
    <t>5.1</t>
  </si>
  <si>
    <t>5.2</t>
  </si>
  <si>
    <t>5.3</t>
  </si>
  <si>
    <t>6.1</t>
  </si>
  <si>
    <t>6.2</t>
  </si>
  <si>
    <t>6.3</t>
  </si>
  <si>
    <t>6.4</t>
  </si>
  <si>
    <t>7.2</t>
  </si>
  <si>
    <t>Prof. de Escavação</t>
  </si>
  <si>
    <t>Extensão</t>
  </si>
  <si>
    <t>TOTAL SINALIZAÇÃO HORIZONTAL COM TINTA RETRORREFLETIVA =</t>
  </si>
  <si>
    <t>7.1</t>
  </si>
  <si>
    <t>Quant. Lados</t>
  </si>
  <si>
    <t>Total (m)</t>
  </si>
  <si>
    <t>Item</t>
  </si>
  <si>
    <t xml:space="preserve">AC = Taxa de Administração Central </t>
  </si>
  <si>
    <t>S e G = Taxas de Seguro e Garantia</t>
  </si>
  <si>
    <t>R = Taxa de Risco</t>
  </si>
  <si>
    <t>DF = Taxa de Despesas Financeiras</t>
  </si>
  <si>
    <t>L = Taxa de Lucro / Remuneração</t>
  </si>
  <si>
    <t>I = Taxa de incidência de Impostos (PIS, COFINS e ISS)</t>
  </si>
  <si>
    <t xml:space="preserve">Impostos </t>
  </si>
  <si>
    <t>ISS</t>
  </si>
  <si>
    <t>PIS</t>
  </si>
  <si>
    <t>COFINS</t>
  </si>
  <si>
    <t>CPRB</t>
  </si>
  <si>
    <t>Total Impostos =</t>
  </si>
  <si>
    <t>Fórmula para o cálculo de BDI</t>
  </si>
  <si>
    <t>Notas:</t>
  </si>
  <si>
    <t>2) Alíquota máxima de PIS é de até 1,65% conforme Lei nº10.637/02 em consonância com o Regime de Tributação da Empresa</t>
  </si>
  <si>
    <t>3) Alíquota máxima de COFINS é de 3% conforme inciso XX do art. 10 da Lei nº10.833/03.</t>
  </si>
  <si>
    <t>4) Os percentuais dos itens que compõem analiticamente o BDI são so limites referenciais máximos adotados pela Administração consoante com o art.40 inciso X da Lei 8.666/93.</t>
  </si>
  <si>
    <t>5) Antes da aplicação do BDI (Teto Empresa de Lucros Real ) os insumos constantes do art.3º da Lei nº10.637/02 deverão sofrer redução de 1,65%, após 31/12/2008, reduzir também do insumo o percentual de 7,6% da COFINS conforme art. 3º da Lei nº10.833/03 combinado com o inciso XX do art.10 da mesma Lei.</t>
  </si>
  <si>
    <t>1) Alíquota de ISS é determinada pela “Relação de Serviços”  do município onde se prestará o serviço conforme art. 1º e art.8º da Lei Complementar nº116/2001.</t>
  </si>
  <si>
    <t>94267</t>
  </si>
  <si>
    <t>GUIA (MEIO-FIO) E SARJETA CONJUGADOS DE CONCRETO, MOLDADA IN LOCO EM TRECHO RETO COM EXTRUSORA, 45 CM BASE (15 CM BASE DA GUIA + 30 CM BASE DA SARJETA) X 22 CM ALTURA. AF_06/2016</t>
  </si>
  <si>
    <t>FONTE</t>
  </si>
  <si>
    <t>CÓDIGO</t>
  </si>
  <si>
    <t>EQUIPAMENTOS TRANSPORTADORES</t>
  </si>
  <si>
    <t>ORIGEM</t>
  </si>
  <si>
    <t>DESTINO</t>
  </si>
  <si>
    <t>K 
(Nº VIAGENS)</t>
  </si>
  <si>
    <t>DIST.</t>
  </si>
  <si>
    <t>VELOCIDADE  (KM/H)</t>
  </si>
  <si>
    <t>QUANTIDADE DE EQUIPAMENTOS</t>
  </si>
  <si>
    <t>PREÇO UNIT.</t>
  </si>
  <si>
    <t>PREÇO TOTAL</t>
  </si>
  <si>
    <t>E9665</t>
  </si>
  <si>
    <t>CAVALO MECÂNICO COM SEMI-REBOQUE E CAPACIDADE DE 35 T - 210 KW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</si>
  <si>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</si>
  <si>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CAMINHÃO BASCULANTE 6 M3, PESO BRUTO TOTAL 16.000 KG, CARGA ÚTIL MÁXIMA 13.071 KG, DISTÂNCIA ENTRE EIXOS 4,80 M, POTÊNCIA 230 CV INCLUSIVE CAÇAMBA METÁLICA - CHP DIURNO. AF_06/2014</t>
  </si>
  <si>
    <t>CAMINHÃO BASCULANTE 10 M3, TRUCADO CABINE SIMPLES, PESO BRUTO TOTAL 23.000 KG, CARGA ÚTIL MÁXIMA 15.935 KG, DISTÂNCIA ENTRE EIXOS 4,80 M, POTÊNCIA 230 CV INCLUSIVE CAÇAMBA METÁLICA - CHP DIURNO. AF_06/2014</t>
  </si>
  <si>
    <t>CAMINHÃO PIPA 10.000 L TRUCADO, PESO BRUTO TOTAL 23.000 KG, CARGA ÚTIL MÁXIMA 15.935 KG, DISTÂNCIA ENTRE EIXOS 4,8 M, POTÊNCIA 230 CV, INCLUSIVE TANQUE DE AÇO PARA TRANSPORTE DE ÁGUA - CHP DIURNO. AF_06/2014</t>
  </si>
  <si>
    <t>ESPARGIDOR DE ASFALTO PRESSURIZADO, TANQUE 6 M3 COM ISOLAÇÃO TÉRMICA, AQUECIDO COM 2 MAÇARICOS, COM BARRA ESPARGIDORA 3,60 M, MONTADO SOBRE CAMINHÃO TOCO, PBT 14.300 KG, POTÊNCIA 185 CV - CHP DIURNO. AF_08/2015</t>
  </si>
  <si>
    <t>DESCRIÇÃO</t>
  </si>
  <si>
    <t>QUANT.</t>
  </si>
  <si>
    <t>VIAS</t>
  </si>
  <si>
    <t>%</t>
  </si>
  <si>
    <t>1º MÊS</t>
  </si>
  <si>
    <t>2º MÊS</t>
  </si>
  <si>
    <t>3º MÊS</t>
  </si>
  <si>
    <t>TOTAL DO MÊS</t>
  </si>
  <si>
    <t>PERCENTUAL SIMPLES (%)</t>
  </si>
  <si>
    <t>ACUMULADO NO MÊS (R$)</t>
  </si>
  <si>
    <t>PERCENTUAL ACUMULADO</t>
  </si>
  <si>
    <t>4º MÊS</t>
  </si>
  <si>
    <t>PARCELA DO BDI</t>
  </si>
  <si>
    <t>volume</t>
  </si>
  <si>
    <t>DMT</t>
  </si>
  <si>
    <t>Comp. (m)</t>
  </si>
  <si>
    <t>COMP. TOTAL MEIO-FIO E SARJETA =</t>
  </si>
  <si>
    <t>CPU</t>
  </si>
  <si>
    <t>5º MÊS</t>
  </si>
  <si>
    <t>6º MÊS</t>
  </si>
  <si>
    <t>ÁREA DE PINTURA =</t>
  </si>
  <si>
    <t>002</t>
  </si>
  <si>
    <t>003</t>
  </si>
  <si>
    <t>p</t>
  </si>
  <si>
    <t>BELEM</t>
  </si>
  <si>
    <t>REGIONAL</t>
  </si>
  <si>
    <t>X</t>
  </si>
  <si>
    <t>JAZIDA</t>
  </si>
  <si>
    <t>COMPOSIÇÃO</t>
  </si>
  <si>
    <t>UND.</t>
  </si>
  <si>
    <t>PREÇO (R$)</t>
  </si>
  <si>
    <t>UNITÁRIO</t>
  </si>
  <si>
    <t>VIGIA NOTURNO COM ENCARGOS COMPLEMENTARES</t>
  </si>
  <si>
    <t>MEMÓRIA DE CÁLCULO</t>
  </si>
  <si>
    <t>Ref.</t>
  </si>
  <si>
    <t>Engenheiro Civil</t>
  </si>
  <si>
    <t>Encarregado Geral</t>
  </si>
  <si>
    <t>Vigia noturno</t>
  </si>
  <si>
    <t>98525</t>
  </si>
  <si>
    <t>TOTAL=</t>
  </si>
  <si>
    <t>BOTA FORA</t>
  </si>
  <si>
    <t>area</t>
  </si>
  <si>
    <t>REGULARIZAÇÃO DA SUB-BASE</t>
  </si>
  <si>
    <t>REGULARIZAÇÃO DA BASE</t>
  </si>
  <si>
    <t>USINA DE ASFALTO</t>
  </si>
  <si>
    <t>M</t>
  </si>
  <si>
    <t>SEDOP</t>
  </si>
  <si>
    <t>99064</t>
  </si>
  <si>
    <t>LOCAÇÃO DE PAVIMENTAÇÃO. AF_10/2018</t>
  </si>
  <si>
    <t>GOVERNO DO ESTADO DO PARÁ</t>
  </si>
  <si>
    <t>SECRETARIA DE ESTADO DE DESENVOLVIMENTO URBANO E OBRAS PÚBLICAS</t>
  </si>
  <si>
    <t>DIRETORIA DE FISCALIZAÇÃO - DIFIS</t>
  </si>
  <si>
    <t>MÊS</t>
  </si>
  <si>
    <t>QUANTIDADE DE MÊS</t>
  </si>
  <si>
    <t>QUANTIDADE DE CONTAINER</t>
  </si>
  <si>
    <t>BDI CALCULADO DE ACORDO COM AS RECOMENDAÇÕES DO TRIBUNAL DE CONTAS DA UNIÃO
FONTE:
- Acórdão Nº 2622/2013-P.</t>
  </si>
  <si>
    <t>7º MÊS</t>
  </si>
  <si>
    <t>8º MÊS</t>
  </si>
  <si>
    <t>9º MÊS</t>
  </si>
  <si>
    <t>10º MÊS</t>
  </si>
  <si>
    <t>11º MÊS</t>
  </si>
  <si>
    <t>12º MÊS</t>
  </si>
  <si>
    <t>30 dias</t>
  </si>
  <si>
    <t>MOBILIZAÇÃO E DESMOBILIZAÇÃO</t>
  </si>
  <si>
    <t>T</t>
  </si>
  <si>
    <t>011340</t>
  </si>
  <si>
    <t>PLACA DE OBRA EM LONA COM PLOTAGEM DE
GRÁFICA</t>
  </si>
  <si>
    <t xml:space="preserve">PAVIMENTAÇÃO ASFALTICA EM C.B.U.Q NA REGIÃO DO LAGO TUCURUI </t>
  </si>
  <si>
    <t>VIBROACABADORA DE ASFALTO SOBRE ESTEIRAS, LARGURA DE PAVIMENTAÇÃO 1,90 M A 5,30 M, POTÊNCIA 105 HP CAPACIDADE 450 T/H - CHP DIURNO. AF_11/2014</t>
  </si>
  <si>
    <t>CHP</t>
  </si>
  <si>
    <t>VIBROACABADORA DE ASFALTO SOBRE ESTEIRAS, LARGURA DE PAVIMENTAÇÃO 1,90 M A 5,30 M, POTÊNCIA 105 HP CAPACIDADE 450 T/H - CHI DIURNO. AF_11/2014</t>
  </si>
  <si>
    <t>ROLO COMPACTADOR VIBRATORIO TANDEM, ACO LISO, POTENCIA 125 HP, PESO SEM/COM LASTRO 10,20/11,65 T, LARGURA DE TRABALHO 1,73 M - CHI DIURNO. AF_11/2016</t>
  </si>
  <si>
    <t>TRATOR DE PNEUS COM POTÊNCIA DE 85 CV, TRAÇÃO 4X4, COM VASSOURA MECÂNICA ACOPLADA - CHI DIURNO. AF_02/2017</t>
  </si>
  <si>
    <t>CHI</t>
  </si>
  <si>
    <t>TRATOR DE PNEUS COM POTÊNCIA DE 85 CV, TRAÇÃO 4X4, COM VASSOURA MECÂNICA ACOPLADA - CHP DIURNO. AF_03/2017</t>
  </si>
  <si>
    <t>PÁ CARREGADEIRA SOBRE RODAS, POTÊNCIA LÍQUIDA 128 HP, CAPACIDADE DA CAÇAMBA 1,7 A 2,8 M3, PESO OPERACIONAL 11632 KG - CHI DIURNO. AF_06/2014</t>
  </si>
  <si>
    <t>101126</t>
  </si>
  <si>
    <t>Lados</t>
  </si>
  <si>
    <t>MOBILIZAÇÃO E DESMOBILIZAÇÃO  DA OBRA</t>
  </si>
  <si>
    <t>acrescimo</t>
  </si>
  <si>
    <t>+</t>
  </si>
  <si>
    <t>und</t>
  </si>
  <si>
    <t>TOPOGRAFO COM ENCARGOS COMPLEMENTARES</t>
  </si>
  <si>
    <t>AUXILIAR DE ESCRITORIO COM ENCARGOS COMPLEMENTARES</t>
  </si>
  <si>
    <t>DESENHISTA PROJETISTA COM ENCARGOS COMPLEMENTARES</t>
  </si>
  <si>
    <t>AUXILIAR DE TOPÓGRAFO COM ENCARGOS COMPLEMENTARES</t>
  </si>
  <si>
    <t>adicional</t>
  </si>
  <si>
    <t>Área 2</t>
  </si>
  <si>
    <t>VASSOURA MECÂNICA REBOCÁVEL COM ESCOVA CILÍNDRICA, LARGURA ÚTIL DE VARRIMENTO DE 2,44 M - CHP DIURNO. AF_06/2014</t>
  </si>
  <si>
    <t xml:space="preserve"> 5841 </t>
  </si>
  <si>
    <t>VASSOURA MECÂNICA REBOCÁVEL COM ESCOVA CILÍNDRICA, LARGURA ÚTIL DE VARRIMENTO DE 2,44 M - CHI DIURNO. AF_06/2014</t>
  </si>
  <si>
    <t xml:space="preserve"> 88316 </t>
  </si>
  <si>
    <t>SERVENTE COM ENCARGOS COMPLEMENTARES</t>
  </si>
  <si>
    <t xml:space="preserve"> 89035 </t>
  </si>
  <si>
    <t>TRATOR DE PNEUS, POTÊNCIA 85 CV, TRAÇÃO 4X4, PESO COM LASTRO DE 4.675 KG - CHP DIURNO. AF_06/2014</t>
  </si>
  <si>
    <t xml:space="preserve"> 89036 </t>
  </si>
  <si>
    <t>TRATOR DE PNEUS, POTÊNCIA 85 CV, TRAÇÃO 4X4, PESO COM LASTRO DE 4.675 KG - CHI DIURNO. AF_06/2014</t>
  </si>
  <si>
    <t>EXECUÇÃO E COMPACTAÇÃO DE BASE E OU SUB BASE PARA PAVIMENTAÇÃO DE SOLOS DE COMPORTAMENTO LATERÍTICO (ARENOSO) - EXCLUSIVE ESCAVAÇÃO, CARGA E TRANSPORTE</t>
  </si>
  <si>
    <t>CAMINHÃO PIPA 10.000 L TRUCADO, PESO BRUTO TOTAL 23.000 KG, CARGA ÚTIL MÁXIMA 15.935 KG, DISTÂNCIA ENTRE EIXOS 4,8 M, POTÊNCIA 230 CV, INCLUSIVE TANQUE DE AÇO PARA TRANSPORTE DE ÁGUA - CHI DIURNO. AF_06/2014</t>
  </si>
  <si>
    <t>MOTONIVELADORA POTÊNCIA BÁSICA LÍQUIDA (PRIMEIRA MARCHA) 125 HP, PESO BRUTO 13032 KG, LARGURA DA LÂMINA DE 3,7 M - CHP DIURNO. AF_06/2014</t>
  </si>
  <si>
    <t>MOTONIVELADORA POTÊNCIA BÁSICA LÍQUIDA (PRIMEIRA MARCHA) 125 HP, PESO BRUTO 13032 KG, LARGURA DA LÂMINA DE 3,7 M - CHI DIURNO. AF_06/2014</t>
  </si>
  <si>
    <t>PEDREGULHO OU PICARRA DE JAZIDA, AO NATURAL, PARA BASE DE PAVIMENTACAO (RETIRADO NA JAZIDA, SEM TRANSPORTE)</t>
  </si>
  <si>
    <t>102498</t>
  </si>
  <si>
    <t>PINTURA DE MEIO-FIO COM TINTA BRANCA A BASE DE CAL (CAIAÇÃO).</t>
  </si>
  <si>
    <t>KG</t>
  </si>
  <si>
    <t xml:space="preserve"> 95875 </t>
  </si>
  <si>
    <t>TRANSPORTE COM CAMINHÃO BASCULANTE DE 10 M³, EM VIA URBANA PAVIMENTADA, DMT ATÉ 30 KM (UNIDADE: M3XKM). AF_07/2020</t>
  </si>
  <si>
    <t xml:space="preserve"> 105558 </t>
  </si>
  <si>
    <t xml:space="preserve"> 95878 </t>
  </si>
  <si>
    <t xml:space="preserve"> 00001518 </t>
  </si>
  <si>
    <t>CONCRETO BETUMINOSO USINADO A QUENTE (CBUQ) PARA PAVIMENTACAO ASFALTICA, PADRAO DNIT, FAIXA C, COM CAP 50/70 - AQUISICAO POSTO USINA</t>
  </si>
  <si>
    <t>EXECUÇÃO E COMPACTAÇÃO DE CAMADA FINAL DE ATERRO (100% DE ENERGIA DO PROCTOR NORMAL) COM SOLO PREDOMINANTEMENTE ARGILOSO, EM CAMADAS COM ESPESSURA DE 15 CM - EXCLUSIVE ESCAVAÇÃO, CARGA E TRANSPORTE. AF_09/2024</t>
  </si>
  <si>
    <t>95995</t>
  </si>
  <si>
    <t>SINAPI SET/2025</t>
  </si>
  <si>
    <t>SICRO JUL/2025</t>
  </si>
  <si>
    <t>SEDOP OUT/2025</t>
  </si>
  <si>
    <t>102470</t>
  </si>
  <si>
    <t>EXECUÇÃO DE IMPRIMAÇÃO COM ASFALTO DILUÍDO CM-30, PARA OBRAS DE CONSTRUÇÃO DE PAVIMENTOS. AF_09/2024</t>
  </si>
  <si>
    <t>104375</t>
  </si>
  <si>
    <t>EXECUÇÃO DE PINTURA DE LIGAÇÃO COM EMULSÃO ASFÁLTICA RR-2C, PARA OBRAS DE CONSTRUÇÃO DE PAVIMENTOS. AF_09/2024</t>
  </si>
  <si>
    <t>5.1.1</t>
  </si>
  <si>
    <t>5.1.2</t>
  </si>
  <si>
    <t>5.1.3</t>
  </si>
  <si>
    <t>5.3.1</t>
  </si>
  <si>
    <t>5.2.1</t>
  </si>
  <si>
    <t>5.2.2</t>
  </si>
  <si>
    <t>5.2.3</t>
  </si>
  <si>
    <t>5.3.2</t>
  </si>
  <si>
    <t>5.3.3</t>
  </si>
  <si>
    <t>5.3.4</t>
  </si>
  <si>
    <t>REVESTIMENTO ASFÁLTICO</t>
  </si>
  <si>
    <t>ADMINISTRAÇÃO LOCAL DA OBRA PARA REGIONAL</t>
  </si>
  <si>
    <t>OBRA:</t>
  </si>
  <si>
    <t>PLANILHA ORÇAMENTÁRIA</t>
  </si>
  <si>
    <t>BDI:</t>
  </si>
  <si>
    <t>VALOR TOTAL DO ORÇAMENTO</t>
  </si>
  <si>
    <t>REGIONAL:</t>
  </si>
  <si>
    <t>BASE:</t>
  </si>
  <si>
    <t>UNID.</t>
  </si>
  <si>
    <t>QUANTIDADE</t>
  </si>
  <si>
    <t>PREÇO UNIT. (SEM BDI)</t>
  </si>
  <si>
    <t>PREÇO UNIT. (COM BDI)</t>
  </si>
  <si>
    <t>PREÇO TOTAL
(R$)</t>
  </si>
  <si>
    <r>
      <t xml:space="preserve">ESCAVAÇÃO HORIZONTAL, INCLUINDO CARGA E DESCARGA EM SOLO DE 1A CATEGORIA COM TRATOR DE ESTEIRAS (170HP/LÂMINA: 5,20M3). AF_07/2020  </t>
    </r>
    <r>
      <rPr>
        <b/>
        <sz val="11"/>
        <rFont val="Arial"/>
        <family val="2"/>
      </rPr>
      <t>(LIMPEZA CAMADA INSERVIVEL)</t>
    </r>
  </si>
  <si>
    <r>
      <t xml:space="preserve">LIMPEZA MECANIZADA DE CAMADA VEGETAL, VEGETAÇÃO E PEQUENAS ÁRVORES (DIÂMETRO DE TRONCO MENOR QUE 0,20 M), COM TRATOR DE ESTEIRAS.AF_05/2018 </t>
    </r>
    <r>
      <rPr>
        <b/>
        <sz val="11"/>
        <rFont val="Arial"/>
        <family val="2"/>
      </rPr>
      <t>(LIMPEZA DA JAZIDA)</t>
    </r>
  </si>
  <si>
    <r>
      <t xml:space="preserve">ESCAVAÇÃO HORIZONTAL, INCLUINDO CARGA E DESCARGA EM SOLO DE 1A CATEGORIA COM TRATOR DE ESTEIRAS (170HP/LÂMINA: 5,20M3). AF_07/2020 </t>
    </r>
    <r>
      <rPr>
        <b/>
        <sz val="11"/>
        <rFont val="Arial"/>
        <family val="2"/>
      </rPr>
      <t>(MATERIAL DA JAZIDA)</t>
    </r>
  </si>
  <si>
    <t>TOTAL =</t>
  </si>
  <si>
    <t>COMPOSIÇÃO DE PREÇO UNITÁRIO</t>
  </si>
  <si>
    <t>BDI - SEM DESONERAÇÃO</t>
  </si>
  <si>
    <t>CRONOGRAMA FÍSICO - FINANCEIRO</t>
  </si>
  <si>
    <t>Banco</t>
  </si>
  <si>
    <t>Descrição</t>
  </si>
  <si>
    <t>Tipo</t>
  </si>
  <si>
    <t>Und</t>
  </si>
  <si>
    <t>Valor Unit</t>
  </si>
  <si>
    <t>Composição</t>
  </si>
  <si>
    <t>Próprio</t>
  </si>
  <si>
    <t>SERP - SERVIÇOS PRELIMINARES</t>
  </si>
  <si>
    <t>Composição Auxiliar</t>
  </si>
  <si>
    <t xml:space="preserve"> 90776 </t>
  </si>
  <si>
    <t>Livro SINAPI: Cálculos e Parâmetros</t>
  </si>
  <si>
    <t xml:space="preserve"> 90778 </t>
  </si>
  <si>
    <t xml:space="preserve"> 88326 </t>
  </si>
  <si>
    <t>SEDI - SERVIÇOS DIVERSOS</t>
  </si>
  <si>
    <t>MO sem LS =&gt;</t>
  </si>
  <si>
    <t>LS =&gt;</t>
  </si>
  <si>
    <t>MO com LS =&gt;</t>
  </si>
  <si>
    <t>Valor do BDI =&gt;</t>
  </si>
  <si>
    <t>Valor com BDI =&gt;</t>
  </si>
  <si>
    <t xml:space="preserve"> 2.1 </t>
  </si>
  <si>
    <t xml:space="preserve"> 011340 </t>
  </si>
  <si>
    <t>Placa de obra em lona com plotagem de gráfica</t>
  </si>
  <si>
    <t xml:space="preserve"> 280026 </t>
  </si>
  <si>
    <t>h</t>
  </si>
  <si>
    <t xml:space="preserve"> 280013 </t>
  </si>
  <si>
    <t>CARPINTEIRO COM ENCARGOS COMPLEMENTARES</t>
  </si>
  <si>
    <t>Insumo</t>
  </si>
  <si>
    <t xml:space="preserve"> D00475 </t>
  </si>
  <si>
    <t>Lona com plotagem de gráfica</t>
  </si>
  <si>
    <t>Material</t>
  </si>
  <si>
    <t xml:space="preserve"> D00084 </t>
  </si>
  <si>
    <t>Prego 1 1/2"x13</t>
  </si>
  <si>
    <t>kg</t>
  </si>
  <si>
    <t xml:space="preserve"> D00281 </t>
  </si>
  <si>
    <t>Pernamanca 3" x 2" 4 m - madeira branca</t>
  </si>
  <si>
    <t>Dz</t>
  </si>
  <si>
    <t xml:space="preserve"> 2.2 </t>
  </si>
  <si>
    <t>Locação de container para escritório/vestiários e almoxarifado</t>
  </si>
  <si>
    <t>CANT - CANTEIRO DE OBRAS</t>
  </si>
  <si>
    <t>mês</t>
  </si>
  <si>
    <t xml:space="preserve"> 00010777 </t>
  </si>
  <si>
    <t>LOCACAO DE CONTAINER 2,30 X 4,30 M, ALT. 2,50 M, PARA SANITARIO, COM 3 BACIAS, 4 CHUVEIROS, 1 LAVATORIO E 1 MICTORIO (NAO INCLUI MOBILIZACAO/DESMOBILIZACAO)</t>
  </si>
  <si>
    <t>Equipamento</t>
  </si>
  <si>
    <t>MES</t>
  </si>
  <si>
    <t xml:space="preserve"> 00010776 </t>
  </si>
  <si>
    <t>LOCACAO DE CONTAINER 2,30 X 6,00 M, ALT. 2,50 M, PARA ESCRITORIO, SEM DIVISORIAS INTERNAS E SEM SANITARIO (NAO INCLUI MOBILIZACAO/DESMOBILIZACAO)</t>
  </si>
  <si>
    <t xml:space="preserve"> 00010775 </t>
  </si>
  <si>
    <t>LOCACAO DE CONTAINER 2,30 X 6,00 M, ALT. 2,50 M, COM 1 SANITARIO, PARA ESCRITORIO, COMPLETO, SEM DIVISORIAS INTERNAS (NAO INCLUI MOBILIZACAO/DESMOBILIZACAO)</t>
  </si>
  <si>
    <t xml:space="preserve"> 2.3 </t>
  </si>
  <si>
    <t xml:space="preserve"> 105137 </t>
  </si>
  <si>
    <t>LOCAÇÃO DE PAVIMENTAÇÃO. AF_03/2024</t>
  </si>
  <si>
    <t>Locação de Obras</t>
  </si>
  <si>
    <t xml:space="preserve"> 88253 </t>
  </si>
  <si>
    <t xml:space="preserve"> 90781 </t>
  </si>
  <si>
    <t xml:space="preserve"> 00000032 </t>
  </si>
  <si>
    <t>ACO CA-50, 6,3 MM, VERGALHAO</t>
  </si>
  <si>
    <t xml:space="preserve"> 00045153 </t>
  </si>
  <si>
    <t>LOCACAO DE RECEPTOR GNSS, INCLUINDO ACESSORIOS</t>
  </si>
  <si>
    <t xml:space="preserve"> 3.1 </t>
  </si>
  <si>
    <t>Mobilização e desmobilização</t>
  </si>
  <si>
    <t>A</t>
  </si>
  <si>
    <t>Equipamentos</t>
  </si>
  <si>
    <t>Utilização</t>
  </si>
  <si>
    <t>Custo Horário</t>
  </si>
  <si>
    <t>Custo Horário Total</t>
  </si>
  <si>
    <t>Operativa</t>
  </si>
  <si>
    <t>Improdutiva</t>
  </si>
  <si>
    <t>SICRO3</t>
  </si>
  <si>
    <t>Custo horário total de equipamentos</t>
  </si>
  <si>
    <t>Custo horário total de execução</t>
  </si>
  <si>
    <t>Produção de equipe</t>
  </si>
  <si>
    <t>Custo unitário de execução</t>
  </si>
  <si>
    <t>Custo do FIC</t>
  </si>
  <si>
    <t>Custo do FIT</t>
  </si>
  <si>
    <t>D</t>
  </si>
  <si>
    <t>ATIVIDADES AUXILIARES</t>
  </si>
  <si>
    <t>Unidade</t>
  </si>
  <si>
    <t>Preço Unitário</t>
  </si>
  <si>
    <t xml:space="preserve"> 83362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</si>
  <si>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</si>
  <si>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5901 </t>
  </si>
  <si>
    <t xml:space="preserve"> 91386 </t>
  </si>
  <si>
    <t>Custo total de atividades auxiliares</t>
  </si>
  <si>
    <t xml:space="preserve"> 4.1 </t>
  </si>
  <si>
    <t xml:space="preserve"> 101126 </t>
  </si>
  <si>
    <t>ESCAVAÇÃO HORIZONTAL, INCLUINDO CARGA E DESCARGA EM SOLO DE 1A CATEGORIA COM TRATOR DE ESTEIRAS (170HP/LÂMINA: 5,20M3). AF_07/2020</t>
  </si>
  <si>
    <t>MOVT - MOVIMENTO DE TERRA</t>
  </si>
  <si>
    <t>m³</t>
  </si>
  <si>
    <t xml:space="preserve"> 5849 </t>
  </si>
  <si>
    <t>TRATOR DE ESTEIRAS, POTÊNCIA 170 HP, PESO OPERACIONAL 19 T, CAÇAMBA 5,2 M3 - CHI DIURNO. AF_06/2014</t>
  </si>
  <si>
    <t>CHOR - CUSTOS HORÁRIOS DE MÁQUINAS E EQUIPAMENTOS</t>
  </si>
  <si>
    <t xml:space="preserve"> 100974 </t>
  </si>
  <si>
    <t>CARGA, MANOBRA E DESCARGA DE SOLOS E MATERIAIS GRANULARES EM CAMINHÃO BASCULANTE 10 M³ - CARGA COM PÁ CARREGADEIRA (CAÇAMBA DE 1,7 A 2,8 M³ / 128 HP) E DESCARGA LIVRE (UNIDADE: M3). AF_07/2020</t>
  </si>
  <si>
    <t>TRAN - TRANSPORTES, CARGAS E DESCARGAS</t>
  </si>
  <si>
    <t xml:space="preserve"> 5847 </t>
  </si>
  <si>
    <t>TRATOR DE ESTEIRAS, POTÊNCIA 170 HP, PESO OPERACIONAL 19 T, CAÇAMBA 5,2 M3 - CHP DIURNO. AF_06/2014</t>
  </si>
  <si>
    <t xml:space="preserve"> 4.2 </t>
  </si>
  <si>
    <t>Transporte, Carga e Descarga de Materiais</t>
  </si>
  <si>
    <t xml:space="preserve"> 91387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</si>
  <si>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</si>
  <si>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4.3 </t>
  </si>
  <si>
    <t xml:space="preserve"> 98525 </t>
  </si>
  <si>
    <t>LIMPEZA MECANIZADA DE CAMADA VEGETAL, VEGETAÇÃO E PEQUENAS ÁRVORES (DIÂMETRO DE TRONCO MENOR QUE 0,20 M), COM TRATOR DE ESTEIRAS. AF_03/2024</t>
  </si>
  <si>
    <t>URBA - URBANIZAÇÃO</t>
  </si>
  <si>
    <t xml:space="preserve"> 88441 </t>
  </si>
  <si>
    <t>JARDINEIRO COM ENCARGOS COMPLEMENTARES</t>
  </si>
  <si>
    <t xml:space="preserve"> 89032 </t>
  </si>
  <si>
    <t>TRATOR DE ESTEIRAS, POTÊNCIA 100 HP, PESO OPERACIONAL 9,4 T, COM LÂMINA 2,19 M3 - CHP DIURNO. AF_06/2014</t>
  </si>
  <si>
    <t xml:space="preserve"> 89031 </t>
  </si>
  <si>
    <t>TRATOR DE ESTEIRAS, POTÊNCIA 100 HP, PESO OPERACIONAL 9,4 T, COM LÂMINA 2,19 M3 - CHI DIURNO. AF_06/2014</t>
  </si>
  <si>
    <t xml:space="preserve"> 4.6 </t>
  </si>
  <si>
    <t>Aterros, Bases, Sub bases e Imprimações</t>
  </si>
  <si>
    <t xml:space="preserve"> 73436 </t>
  </si>
  <si>
    <t>ROLO COMPACTADOR VIBRATÓRIO PÉ DE CARNEIRO PARA SOLOS, POTÊNCIA 80 HP, PESO OPERACIONAL SEM/COM LASTRO 7,4 / 8,8 T, LARGURA DE TRABALHO 1,68 M - CHP DIURNO. AF_02/2016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</si>
  <si>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</si>
  <si>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</si>
  <si>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5934 </t>
  </si>
  <si>
    <t xml:space="preserve"> 5932 </t>
  </si>
  <si>
    <t xml:space="preserve"> 5903 </t>
  </si>
  <si>
    <t xml:space="preserve"> 00006079 </t>
  </si>
  <si>
    <t>ARGILA, ARGILA VERMELHA OU ARGILA ARENOSA (RETIRADA NA JAZIDA, SEM TRANSPORTE)</t>
  </si>
  <si>
    <t xml:space="preserve"> 5.1.3 </t>
  </si>
  <si>
    <t xml:space="preserve"> 101768 </t>
  </si>
  <si>
    <t xml:space="preserve"> 5921 </t>
  </si>
  <si>
    <t>GRADE DE DISCO REBOCÁVEL COM 20 DISCOS 24" X 6 MM COM PNEUS PARA TRANSPORTE - CHP DIURNO. AF_06/2014</t>
  </si>
  <si>
    <t>Custos Horários Produtivo e Improdutivo dos Equipamentos</t>
  </si>
  <si>
    <t xml:space="preserve"> 5923 </t>
  </si>
  <si>
    <t>GRADE DE DISCO REBOCÁVEL COM 20 DISCOS 24" X 6 MM COM PNEUS PARA TRANSPORTE - CHI DIURNO. AF_06/2014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</si>
  <si>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</si>
  <si>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</si>
  <si>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</si>
  <si>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</si>
  <si>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5.3.1 </t>
  </si>
  <si>
    <t xml:space="preserve"> 102470 </t>
  </si>
  <si>
    <t xml:space="preserve"> 5839 </t>
  </si>
  <si>
    <t xml:space="preserve"> 91486 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</si>
  <si>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</si>
  <si>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00043830 </t>
  </si>
  <si>
    <t xml:space="preserve"> 5.3.2 </t>
  </si>
  <si>
    <t xml:space="preserve"> 104375 </t>
  </si>
  <si>
    <t xml:space="preserve"> 00044952 </t>
  </si>
  <si>
    <t>EMULSAO ASFALTICA CATIONICA RR-2C PARA USO EM PAVIMENTACAO ASFALTICA</t>
  </si>
  <si>
    <t xml:space="preserve"> 95995 </t>
  </si>
  <si>
    <t>EXECUÇÃO DE PAVIMENTO COM APLICAÇÃO DE CONCRETO ASFÁLTICO, CAMADA DE ROLAMENTO - EXCLUSIVE CARGA E TRANSPORTE. AF_11/2019</t>
  </si>
  <si>
    <t>Asfalto</t>
  </si>
  <si>
    <t xml:space="preserve"> 88314 </t>
  </si>
  <si>
    <t>RASTELEIRO COM ENCARGOS COMPLEMENTARES</t>
  </si>
  <si>
    <t xml:space="preserve"> 5837 </t>
  </si>
  <si>
    <t xml:space="preserve"> 95631 </t>
  </si>
  <si>
    <t>ROLO COMPACTADOR VIBRATORIO TANDEM, ACO LISO, POTENCIA 125 HP, PESO SEM/COM LASTRO 10,20/11,65 T, LARGURA DE TRABALHO 1,73 M - CHP DIURNO. AF_11/2016</t>
  </si>
  <si>
    <t xml:space="preserve"> 95632 </t>
  </si>
  <si>
    <t xml:space="preserve"> 5835 </t>
  </si>
  <si>
    <t xml:space="preserve"> 96157 </t>
  </si>
  <si>
    <t xml:space="preserve"> 96155 </t>
  </si>
  <si>
    <t xml:space="preserve"> 6.1 </t>
  </si>
  <si>
    <t xml:space="preserve"> 5213401 </t>
  </si>
  <si>
    <t>Pintura de faixa com tinta acrílica - espessura de 0,6 mm</t>
  </si>
  <si>
    <t/>
  </si>
  <si>
    <t xml:space="preserve"> E9644 </t>
  </si>
  <si>
    <t>Caminhão demarcador de faixas com sistema de pintura a frio - 28 kW/129 kW</t>
  </si>
  <si>
    <t>B</t>
  </si>
  <si>
    <t>Mão de Obra</t>
  </si>
  <si>
    <t xml:space="preserve"> P9824 </t>
  </si>
  <si>
    <t>Servente</t>
  </si>
  <si>
    <t>23,31</t>
  </si>
  <si>
    <t>93,25</t>
  </si>
  <si>
    <t xml:space="preserve"> P9853 </t>
  </si>
  <si>
    <t>Pré-marcador</t>
  </si>
  <si>
    <t>23,69</t>
  </si>
  <si>
    <t>Adicional de Mão de obra (%)</t>
  </si>
  <si>
    <t>Custo horário total de mão de obra</t>
  </si>
  <si>
    <t>C</t>
  </si>
  <si>
    <t>MATERIAL</t>
  </si>
  <si>
    <t xml:space="preserve"> M2034 </t>
  </si>
  <si>
    <t>Solvente para tinta à base de resina acrílica</t>
  </si>
  <si>
    <t>l</t>
  </si>
  <si>
    <t>16,91</t>
  </si>
  <si>
    <t>0,51</t>
  </si>
  <si>
    <t xml:space="preserve"> M2037 </t>
  </si>
  <si>
    <t>Microesferas refletivas de vidro tipo I-B</t>
  </si>
  <si>
    <t>10,21</t>
  </si>
  <si>
    <t>1,23</t>
  </si>
  <si>
    <t xml:space="preserve"> M2044 </t>
  </si>
  <si>
    <t>Tinta à base de resina acrílica emulsionada em água para pré-marcação viária</t>
  </si>
  <si>
    <t>21,95</t>
  </si>
  <si>
    <t>0,02</t>
  </si>
  <si>
    <t xml:space="preserve"> M2038 </t>
  </si>
  <si>
    <t>Microesferas refletivas de vidro tipo II-A</t>
  </si>
  <si>
    <t>9,32</t>
  </si>
  <si>
    <t>3,26</t>
  </si>
  <si>
    <t xml:space="preserve"> M2027 </t>
  </si>
  <si>
    <t>Tinta à base de resina acrílica estirenada para demarcação viária</t>
  </si>
  <si>
    <t>33,91</t>
  </si>
  <si>
    <t>20,34</t>
  </si>
  <si>
    <t>Custo unitário total de material</t>
  </si>
  <si>
    <t>E</t>
  </si>
  <si>
    <t>Tempo Fixo</t>
  </si>
  <si>
    <t>Carga</t>
  </si>
  <si>
    <t xml:space="preserve"> 5914655 </t>
  </si>
  <si>
    <t>Carga, manobra e descarga de materiais diversos em caminhão carroceria de 15 t - carga e descarga manuais</t>
  </si>
  <si>
    <t>M2027</t>
  </si>
  <si>
    <t>t</t>
  </si>
  <si>
    <t>M2038</t>
  </si>
  <si>
    <t>M2034</t>
  </si>
  <si>
    <t>M2037</t>
  </si>
  <si>
    <t>Custo Total dos Tempos Fixos</t>
  </si>
  <si>
    <t>F</t>
  </si>
  <si>
    <t>Momento de Transporte</t>
  </si>
  <si>
    <t>LN</t>
  </si>
  <si>
    <t>RP</t>
  </si>
  <si>
    <t>P</t>
  </si>
  <si>
    <t>FE</t>
  </si>
  <si>
    <t>5914449
0,00
1,16
0,0000</t>
  </si>
  <si>
    <t>5914464
0,00
0,93
0,0000</t>
  </si>
  <si>
    <t>5914479
0,00
0,74
0,0000</t>
  </si>
  <si>
    <t>--</t>
  </si>
  <si>
    <t>Custo total de transporte</t>
  </si>
  <si>
    <t xml:space="preserve"> 7.1 </t>
  </si>
  <si>
    <t xml:space="preserve"> 94267 </t>
  </si>
  <si>
    <t>GUIA (MEIO-FIO) E SARJETA CONJUGADOS DE CONCRETO, MOLDADA IN LOCO EM TRECHO RETO COM EXTRUSORA, 45 CM BASE (15 CM BASE DA GUIA + 30 CM BASE DA SARJETA) X 22 CM ALTURA. AF_01/2024</t>
  </si>
  <si>
    <t>Guias e sarjetas</t>
  </si>
  <si>
    <t xml:space="preserve"> 88243 </t>
  </si>
  <si>
    <t>AJUDANTE ESPECIALIZADO COM ENCARGOS COMPLEMENTARES</t>
  </si>
  <si>
    <t xml:space="preserve"> 88631 </t>
  </si>
  <si>
    <t>ARGAMASSA TRAÇO 1:4 (EM VOLUME DE CIMENTO E AREIA MÉDIA ÚMIDA), PREPARO MANUAL. AF_08/2019</t>
  </si>
  <si>
    <t>Argamassas</t>
  </si>
  <si>
    <t xml:space="preserve"> 92961 </t>
  </si>
  <si>
    <t>MÁQUINA EXTRUSORA DE CONCRETO PARA GUIAS E SARJETAS, MOTOR A DIESEL, POTÊNCIA 14 CV - CHI DIURNO. AF_12/2015</t>
  </si>
  <si>
    <t xml:space="preserve"> 88309 </t>
  </si>
  <si>
    <t>PEDREIRO COM ENCARGOS COMPLEMENTARES</t>
  </si>
  <si>
    <t xml:space="preserve"> 92960 </t>
  </si>
  <si>
    <t>MÁQUINA EXTRUSORA DE CONCRETO PARA GUIAS E SARJETAS, MOTOR A DIESEL, POTÊNCIA 14 CV - CHP DIURNO. AF_12/2015</t>
  </si>
  <si>
    <t xml:space="preserve"> 00034492 </t>
  </si>
  <si>
    <t>CONCRETO USINADO BOMBEAVEL, CLASSE DE RESISTENCIA C20, COM BRITA 0 E 1, SLUMP = 100 +/- 20 MM, EXCLUI SERVICO DE BOMBEAMENTO (NBR 8953)</t>
  </si>
  <si>
    <t xml:space="preserve"> 00000370 </t>
  </si>
  <si>
    <t>AREIA MEDIA - POSTO JAZIDA/FORNECEDOR (RETIRADO NA JAZIDA, SEM TRANSPORTE)</t>
  </si>
  <si>
    <t xml:space="preserve"> 91533 </t>
  </si>
  <si>
    <t>COMPACTADOR DE SOLOS DE PERCUSSÃO (SOQUETE) COM MOTOR A GASOLINA 4 TEMPOS, POTÊNCIA 4 CV - CHP DIURNO. AF_08/2015</t>
  </si>
  <si>
    <t xml:space="preserve"> 91534 </t>
  </si>
  <si>
    <t>COMPACTADOR DE SOLOS DE PERCUSSÃO (SOQUETE) COM MOTOR A GASOLINA 4 TEMPOS, POTÊNCIA 4 CV - CHI DIURNO. AF_08/2015</t>
  </si>
  <si>
    <t xml:space="preserve"> 94964 </t>
  </si>
  <si>
    <t>CONCRETO FCK = 20MPA, TRAÇO 1:2,7:3 (EM MASSA SECA DE CIMENTO/ AREIA MÉDIA/ BRITA 1) - PREPARO MECÂNICO COM BETONEIRA 400 L. AF_05/2021</t>
  </si>
  <si>
    <t>Produção de Concreto</t>
  </si>
  <si>
    <t xml:space="preserve"> 88262 </t>
  </si>
  <si>
    <t>CARPINTEIRO DE FORMAS COM ENCARGOS COMPLEMENTARES</t>
  </si>
  <si>
    <t>L</t>
  </si>
  <si>
    <t xml:space="preserve"> 102498 </t>
  </si>
  <si>
    <t>PINTURA DE MEIO-FIO COM TINTA BRANCA A BASE DE CAL (CAIAÇÃO). AF_05/2021</t>
  </si>
  <si>
    <t>Pintura para Pisos e para Sinalização Horizontal e Vertical</t>
  </si>
  <si>
    <t xml:space="preserve"> 88310 </t>
  </si>
  <si>
    <t>PINTOR COM ENCARGOS COMPLEMENTARES</t>
  </si>
  <si>
    <t xml:space="preserve"> 00011161 </t>
  </si>
  <si>
    <t>CAL HIDRATADA PARA PINTURA</t>
  </si>
  <si>
    <t xml:space="preserve"> 90772 </t>
  </si>
  <si>
    <t xml:space="preserve"> 90775 </t>
  </si>
  <si>
    <t xml:space="preserve"> 95313 </t>
  </si>
  <si>
    <t>CURSO DE CAPACITAÇÃO PARA AJUDANTE ESPECIALIZADO (ENCARGOS COMPLEMENTARES) - HORISTA</t>
  </si>
  <si>
    <t xml:space="preserve"> 00037372 </t>
  </si>
  <si>
    <t>EXAMES - HORISTA (COLETADO CAIXA - ENCARGOS COMPLEMENTARES)</t>
  </si>
  <si>
    <t xml:space="preserve"> 00037373 </t>
  </si>
  <si>
    <t>SEGURO - HORISTA (COLETADO CAIXA - ENCARGOS COMPLEMENTARES)</t>
  </si>
  <si>
    <t>Taxas</t>
  </si>
  <si>
    <t xml:space="preserve"> 00037370 </t>
  </si>
  <si>
    <t>ALIMENTACAO - HORISTA (COLETADO CAIXA - ENCARGOS COMPLEMENTARES)</t>
  </si>
  <si>
    <t xml:space="preserve"> 00000242 </t>
  </si>
  <si>
    <t>AJUDANTE ESPECIALIZADO (HORISTA)</t>
  </si>
  <si>
    <t xml:space="preserve"> 00043491 </t>
  </si>
  <si>
    <t>EPI - FAMILIA SERVENTE - HORISTA (ENCARGOS COMPLEMENTARES - COLETADO CAIXA)</t>
  </si>
  <si>
    <t xml:space="preserve"> 00043467 </t>
  </si>
  <si>
    <t>FERRAMENTAS - FAMILIA SERVENTE - HORISTA (ENCARGOS COMPLEMENTARES - COLETADO CAIXA)</t>
  </si>
  <si>
    <t xml:space="preserve"> 00037371 </t>
  </si>
  <si>
    <t>TRANSPORTE - HORISTA (COLETADO CAIXA - ENCARGOS COMPLEMENTARES)</t>
  </si>
  <si>
    <t>Serviços</t>
  </si>
  <si>
    <t xml:space="preserve"> 00001379 </t>
  </si>
  <si>
    <t>CIMENTO PORTLAND COMPOSTO CP II-32</t>
  </si>
  <si>
    <t xml:space="preserve"> 95398 </t>
  </si>
  <si>
    <t>CURSO DE CAPACITAÇÃO PARA AUXILIAR DE ESCRITÓRIO (ENCARGOS COMPLEMENTARES) - HORISTA</t>
  </si>
  <si>
    <t xml:space="preserve"> 00043458 </t>
  </si>
  <si>
    <t>FERRAMENTAS - FAMILIA ALMOXARIFE - HORISTA (ENCARGOS COMPLEMENTARES - COLETADO CAIXA)</t>
  </si>
  <si>
    <t xml:space="preserve"> 00043482 </t>
  </si>
  <si>
    <t>EPI - FAMILIA ALMOXARIFE - HORISTA (ENCARGOS COMPLEMENTARES - COLETADO CAIXA)</t>
  </si>
  <si>
    <t xml:space="preserve"> 00002350 </t>
  </si>
  <si>
    <t>AUXILIAR DE ESCRITORIO (HORISTA)</t>
  </si>
  <si>
    <t xml:space="preserve"> 95322 </t>
  </si>
  <si>
    <t>CURSO DE CAPACITAÇÃO PARA AUXILIAR DE TOPÓGRAFO (ENCARGOS COMPLEMENTARES) - HORISTA</t>
  </si>
  <si>
    <t xml:space="preserve"> 00000244 </t>
  </si>
  <si>
    <t>AUXILIAR DE TOPOGRAFO (HORISTA)</t>
  </si>
  <si>
    <t xml:space="preserve"> 00043493 </t>
  </si>
  <si>
    <t>EPI - FAMILIA TOPOGRAFO - HORISTA (ENCARGOS COMPLEMENTARES - COLETADO CAIXA)</t>
  </si>
  <si>
    <t xml:space="preserve"> 00043469 </t>
  </si>
  <si>
    <t>FERRAMENTAS - FAMILIA TOPOGRAFO - HORISTA (ENCARGOS COMPLEMENTARES - COLETADO CAIXA)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</si>
  <si>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</si>
  <si>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</si>
  <si>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88826 </t>
  </si>
  <si>
    <t>BETONEIRA CAPACIDADE NOMINAL DE 400 L, CAPACIDADE DE MISTURA 280 L, MOTOR ELÉTRICO TRIFÁSICO POTÊNCIA DE 2 CV, SEM CARREGADOR - DEPRECIAÇÃO. AF_05/2023</t>
  </si>
  <si>
    <t>Depreciação, Juros, Impostos e Seguros, Manutenção e Materiais na Operação dos Equipamentos</t>
  </si>
  <si>
    <t xml:space="preserve"> 88827 </t>
  </si>
  <si>
    <t>BETONEIRA CAPACIDADE NOMINAL DE 400 L, CAPACIDADE DE MISTURA 280 L, MOTOR ELÉTRICO TRIFÁSICO POTÊNCIA DE 2 CV, SEM CARREGADOR - JUROS. AF_05/2023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</si>
  <si>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</si>
  <si>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</si>
  <si>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</si>
  <si>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</si>
  <si>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</si>
  <si>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</si>
  <si>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00010535 </t>
  </si>
  <si>
    <t>BETONEIRA, CAPACIDADE NOMINAL 400 L, CAPACIDADE DE MISTURA 280 L, MOTOR ELETRICO TRIFASICO 220/380 V, POTENCIA 2 CV, SEM CARREGADOR</t>
  </si>
  <si>
    <t>Equipamento para Aquisição Permanente</t>
  </si>
  <si>
    <t>UN</t>
  </si>
  <si>
    <t xml:space="preserve"> 00002705 </t>
  </si>
  <si>
    <t>ENERGIA ELETRICA ATE 2000 KWH INDUSTRIAL, SEM DEMANDA</t>
  </si>
  <si>
    <t>Franquia</t>
  </si>
  <si>
    <t>KWH</t>
  </si>
  <si>
    <t xml:space="preserve"> 91381 </t>
  </si>
  <si>
    <t>CAMINHÃO BASCULANTE 10 M3, TRUCADO CABINE SIMPLES, PESO BRUTO TOTAL 23.000 KG, CARGA ÚTIL MÁXIMA 15.935 KG, DISTÂNCIA ENTRE EIXOS 4,80 M, POTÊNCIA 230 CV INCLUSIVE CAÇAMBA METÁLICA - JUROS. AF_06/2014</t>
  </si>
  <si>
    <t xml:space="preserve"> 91380 </t>
  </si>
  <si>
    <t>CAMINHÃO BASCULANTE 10 M3, TRUCADO CABINE SIMPLES, PESO BRUTO TOTAL 23.000 KG, CARGA ÚTIL MÁXIMA 15.935 KG, DISTÂNCIA ENTRE EIXOS 4,80 M, POTÊNCIA 230 CV INCLUSIVE CAÇAMBA METÁLICA - DEPRECIAÇÃO. AF_06/2014</t>
  </si>
  <si>
    <t xml:space="preserve"> 91382 </t>
  </si>
  <si>
    <t>CAMINHÃO BASCULANTE 10 M3, TRUCADO CABINE SIMPLES, PESO BRUTO TOTAL 23.000 KG, CARGA ÚTIL MÁXIMA 15.935 KG, DISTÂNCIA ENTRE EIXOS 4,80 M, POTÊNCIA 230 CV INCLUSIVE CAÇAMBA METÁLICA - IMPOSTOS E SEGUROS. AF_06/2014</t>
  </si>
  <si>
    <t xml:space="preserve"> 88281 </t>
  </si>
  <si>
    <t>MOTORISTA DE BASCULANTE COM ENCARGOS COMPLEMENTARES</t>
  </si>
  <si>
    <t xml:space="preserve"> 91383 </t>
  </si>
  <si>
    <t>CAMINHÃO BASCULANTE 10 M3, TRUCADO CABINE SIMPLES, PESO BRUTO TOTAL 23.000 KG, CARGA ÚTIL MÁXIMA 15.935 KG, DISTÂNCIA ENTRE EIXOS 4,80 M, POTÊNCIA 230 CV INCLUSIVE CAÇAMBA METÁLICA - MANUTENÇÃO. AF_06/2014</t>
  </si>
  <si>
    <t xml:space="preserve"> 91384 </t>
  </si>
  <si>
    <t>CAMINHÃO BASCULANTE 10 M3, TRUCADO CABINE SIMPLES, PESO BRUTO TOTAL 23.000 KG, CARGA ÚTIL MÁXIMA 15.935 KG, DISTÂNCIA ENTRE EIXOS 4,80 M, POTÊNCIA 230 CV INCLUSIVE CAÇAMBA METÁLICA - MATERIAIS NA OPERAÇÃO. AF_06/2014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</si>
  <si>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</si>
  <si>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</si>
  <si>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00037734 </t>
  </si>
  <si>
    <t>CACAMBA METALICA BASCULANTE COM CAPACIDADE DE 10 M3 (INCLUI MONTAGEM, NAO INCLUI CAMINHAO)</t>
  </si>
  <si>
    <t xml:space="preserve"> 00004221 </t>
  </si>
  <si>
    <t>OLEO DIESEL COMBUSTIVEL COMUM METROPOLITANO S-10 OU S-500</t>
  </si>
  <si>
    <t xml:space="preserve"> 88282 </t>
  </si>
  <si>
    <t>MOTORISTA DE CAMINHÃO COM ENCARGOS COMPLEMENTARES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</si>
  <si>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</si>
  <si>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</si>
  <si>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</si>
  <si>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</si>
  <si>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</si>
  <si>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</si>
  <si>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</si>
  <si>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</si>
  <si>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</si>
  <si>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</si>
  <si>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</si>
  <si>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</si>
  <si>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5942 </t>
  </si>
  <si>
    <t xml:space="preserve"> 5940 </t>
  </si>
  <si>
    <t>PÁ CARREGADEIRA SOBRE RODAS, POTÊNCIA LÍQUIDA 128 HP, CAPACIDADE DA CAÇAMBA 1,7 A 2,8 M3, PESO OPERACIONAL 11632 KG - CHP DIURNO. AF_06/2014</t>
  </si>
  <si>
    <t xml:space="preserve"> 295329 </t>
  </si>
  <si>
    <t>CURSO DE CAPACITAÇÃO PARA CARPINTEIRO (ENCARGOSCOMPLEMENTARES) - HORISTA</t>
  </si>
  <si>
    <t xml:space="preserve"> MO121400 </t>
  </si>
  <si>
    <t>CARPINTEIRO</t>
  </si>
  <si>
    <t xml:space="preserve"> EC434590 </t>
  </si>
  <si>
    <t>FERRAMENTAS - FAMILIA CARPINTEIRO DE FORMAS - HORISTA(ENCARGOS COMPLEMENTARES - COLETADO CAIXA)</t>
  </si>
  <si>
    <t xml:space="preserve"> EC373730 </t>
  </si>
  <si>
    <t>SEGURO - HORISTA (ENCARGOS COMPLEMENTARES) (COLETA CAIXA)</t>
  </si>
  <si>
    <t xml:space="preserve"> EC373720 </t>
  </si>
  <si>
    <t>EXAMES - HORISTA (ENCARGOS COMPLEMENTARES) (COLETA CAIXA)</t>
  </si>
  <si>
    <t xml:space="preserve"> EC373710 </t>
  </si>
  <si>
    <t>TRANSPORTE - HORISTA (ENCARGOS COMPLEMENTARES)(COLETADOCAIXA)</t>
  </si>
  <si>
    <t xml:space="preserve"> EC434830 </t>
  </si>
  <si>
    <t>EPI - FAMILIA CARPINTEIRO DE FORMAS - HORISTA(ENCARGOSCOMPLEMENTARES - COLETADO CAIXA)</t>
  </si>
  <si>
    <t xml:space="preserve"> EC373700 </t>
  </si>
  <si>
    <t>ALIMENTACAO - HORISTA (ENCARGOS COMPLEMENTARES)(COLETADOCAIXA)</t>
  </si>
  <si>
    <t xml:space="preserve"> 95330 </t>
  </si>
  <si>
    <t>CURSO DE CAPACITAÇÃO PARA CARPINTEIRO DE FÔRMAS (ENCARGOS COMPLEMENTARES) - HORISTA</t>
  </si>
  <si>
    <t xml:space="preserve"> 00043459 </t>
  </si>
  <si>
    <t>FERRAMENTAS - FAMILIA CARPINTEIRO DE FORMAS - HORISTA (ENCARGOS COMPLEMENTARES - COLETADO CAIXA)</t>
  </si>
  <si>
    <t xml:space="preserve"> 00001213 </t>
  </si>
  <si>
    <t>CARPINTEIRO DE FORMAS PARA CONCRETO (HORISTA)</t>
  </si>
  <si>
    <t xml:space="preserve"> 00043483 </t>
  </si>
  <si>
    <t>EPI - FAMILIA CARPINTEIRO DE FORMAS - HORISTA (ENCARGOS COMPLEMENTARES - COLETADO CAIXA)</t>
  </si>
  <si>
    <t xml:space="preserve"> 91530 </t>
  </si>
  <si>
    <t>COMPACTADOR DE SOLOS DE PERCUSSÃO (SOQUETE) COM MOTOR A GASOLINA 4 TEMPOS, POTÊNCIA 4 CV - JUROS. AF_08/2015</t>
  </si>
  <si>
    <t xml:space="preserve"> 91529 </t>
  </si>
  <si>
    <t>COMPACTADOR DE SOLOS DE PERCUSSÃO (SOQUETE) COM MOTOR A GASOLINA 4 TEMPOS, POTÊNCIA 4 CV - DEPRECIAÇÃO. AF_08/2015</t>
  </si>
  <si>
    <t xml:space="preserve"> 88297 </t>
  </si>
  <si>
    <t>OPERADOR DE MÁQUINAS E EQUIPAMENTOS COM ENCARGOS COMPLEMENTARES</t>
  </si>
  <si>
    <t xml:space="preserve"> 91531 </t>
  </si>
  <si>
    <t>COMPACTADOR DE SOLOS DE PERCUSSÃO (SOQUETE) COM MOTOR A GASOLINA 4 TEMPOS, POTÊNCIA 4 CV - MANUTENÇÃO. AF_08/2015</t>
  </si>
  <si>
    <t xml:space="preserve"> 91532 </t>
  </si>
  <si>
    <t>COMPACTADOR DE SOLOS DE PERCUSSÃO (SOQUETE) COM MOTOR A GASOLINA 4 TEMPOS, POTÊNCIA 4 CV - MATERIAIS NA OPERAÇÃO. AF_08/2015</t>
  </si>
  <si>
    <t xml:space="preserve"> 00013458 </t>
  </si>
  <si>
    <t>COMPACTADOR DE SOLOS DE PERCURSAO (SOQUETE) COM MOTOR A GASOLINA 4 TEMPOS DE 4 HP (4 CV)</t>
  </si>
  <si>
    <t xml:space="preserve"> 00004222 </t>
  </si>
  <si>
    <t>GASOLINA COMUM</t>
  </si>
  <si>
    <t xml:space="preserve"> 88377 </t>
  </si>
  <si>
    <t>OPERADOR DE BETONEIRA ESTACIONÁRIA/MISTURADOR COM ENCARGOS COMPLEMENTARES</t>
  </si>
  <si>
    <t xml:space="preserve"> 00004721 </t>
  </si>
  <si>
    <t>PEDRA BRITADA N. 1 (9,5 A 19 MM) POSTO PEDREIRA/FORNECEDOR, SEM FRETE</t>
  </si>
  <si>
    <t xml:space="preserve"> 95400 </t>
  </si>
  <si>
    <t>CURSO DE CAPACITAÇÃO PARA DESENHISTA PROJETISTA (ENCARGOS COMPLEMENTARES) - HORISTA</t>
  </si>
  <si>
    <t xml:space="preserve"> 00002358 </t>
  </si>
  <si>
    <t>DESENHISTA PROJETISTA (HORISTA)</t>
  </si>
  <si>
    <t xml:space="preserve"> 95401 </t>
  </si>
  <si>
    <t>CURSO DE CAPACITAÇÃO PARA ENCARREGADO GERAL (ENCARGOS COMPLEMENTARES) - HORISTA</t>
  </si>
  <si>
    <t xml:space="preserve"> 00004083 </t>
  </si>
  <si>
    <t>ENCARREGADO GERAL DE OBRAS (HORISTA)</t>
  </si>
  <si>
    <t xml:space="preserve"> 95403 </t>
  </si>
  <si>
    <t>CURSO DE CAPACITAÇÃO PARA ENGENHEIRO CIVIL DE OBRA PLENO (ENCARGOS COMPLEMENTARES) - HORISTA</t>
  </si>
  <si>
    <t xml:space="preserve"> 00002707 </t>
  </si>
  <si>
    <t>ENGENHEIRO CIVIL DE OBRA PLENO (HORISTA)</t>
  </si>
  <si>
    <t xml:space="preserve"> 95390 </t>
  </si>
  <si>
    <t>CURSO DE CAPACITAÇÃO PARA JARDINEIRO (ENCARGOS COMPLEMENTARES) - HORISTA</t>
  </si>
  <si>
    <t xml:space="preserve"> 00044503 </t>
  </si>
  <si>
    <t>JARDINEIRO (HORISTA)</t>
  </si>
  <si>
    <t xml:space="preserve"> 95346 </t>
  </si>
  <si>
    <t>CURSO DE CAPACITAÇÃO PARA MOTORISTA DE BASCULANTE (ENCARGOS COMPLEMENTARES) - HORISTA</t>
  </si>
  <si>
    <t xml:space="preserve"> 00020020 </t>
  </si>
  <si>
    <t>MOTORISTA DE CAMINHAO-BASCULANTE (HORISTA)</t>
  </si>
  <si>
    <t xml:space="preserve"> 95347 </t>
  </si>
  <si>
    <t>CURSO DE CAPACITAÇÃO PARA MOTORISTA DE CAMINHÃO (ENCARGOS COMPLEMENTARES) - HORISTA</t>
  </si>
  <si>
    <t xml:space="preserve"> 00004093 </t>
  </si>
  <si>
    <t>MOTORISTA DE CAMINHAO (HORISTA)</t>
  </si>
  <si>
    <t xml:space="preserve"> 95389 </t>
  </si>
  <si>
    <t>CURSO DE CAPACITAÇÃO PARA OPERADOR DE BETONEIRA ESTACIONÁRIA/MISTURADOR (ENCARGOS COMPLEMENTARES) - HORISTA</t>
  </si>
  <si>
    <t xml:space="preserve"> 00037666 </t>
  </si>
  <si>
    <t>OPERADOR DE BETONEIRA ESTACIONARIA / MISTURADOR (HORISTA)</t>
  </si>
  <si>
    <t xml:space="preserve"> 95363 </t>
  </si>
  <si>
    <t>CURSO DE CAPACITAÇÃO PARA OPERADOR DE MOTONIVELADORA (ENCARGOS COMPLEMENTARES) - HORISTA</t>
  </si>
  <si>
    <t xml:space="preserve"> 00004239 </t>
  </si>
  <si>
    <t>OPERADOR DE MOTONIVELADORA (HORISTA)</t>
  </si>
  <si>
    <t xml:space="preserve"> 95360 </t>
  </si>
  <si>
    <t>CURSO DE CAPACITAÇÃO PARA OPERADOR DE MÁQUINAS E EQUIPAMENTOS (ENCARGOS COMPLEMENTARES) - HORISTA</t>
  </si>
  <si>
    <t xml:space="preserve"> 00004230 </t>
  </si>
  <si>
    <t>OPERADOR DE MAQUINAS E TRATORES DIVERSOS - TERRAPLANAGEM (HORISTA)</t>
  </si>
  <si>
    <t xml:space="preserve"> 95365 </t>
  </si>
  <si>
    <t>CURSO DE CAPACITAÇÃO PARA OPERADOR DE PAVIMENTADORA (ENCARGOS COMPLEMENTARES) - HORISTA</t>
  </si>
  <si>
    <t xml:space="preserve"> 00044500 </t>
  </si>
  <si>
    <t>OPERADOR DE PAVIMENTADORA / MESA VIBROACABADORA (HORISTA)</t>
  </si>
  <si>
    <t xml:space="preserve"> 95364 </t>
  </si>
  <si>
    <t>CURSO DE CAPACITAÇÃO PARA OPERADOR DE PÁ CARREGADEIRA (ENCARGOS COMPLEMENTARES) - HORISTA</t>
  </si>
  <si>
    <t xml:space="preserve"> 00004248 </t>
  </si>
  <si>
    <t>OPERADOR DE PA CARREGADEIRA (HORISTA)</t>
  </si>
  <si>
    <t xml:space="preserve"> 95366 </t>
  </si>
  <si>
    <t>CURSO DE CAPACITAÇÃO PARA OPERADOR DE ROLO COMPACTADOR (ENCARGOS COMPLEMENTARES) - HORISTA</t>
  </si>
  <si>
    <t xml:space="preserve"> 00004238 </t>
  </si>
  <si>
    <t>OPERADOR DE ROLO COMPACTADOR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</si>
  <si>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</si>
  <si>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</si>
  <si>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</si>
  <si>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</si>
  <si>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</si>
  <si>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</si>
  <si>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</si>
  <si>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</si>
  <si>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95376 </t>
  </si>
  <si>
    <t>CURSO DE CAPACITAÇÃO PARA RASTELEIRO (ENCARGOS COMPLEMENTARES) - HORISTA</t>
  </si>
  <si>
    <t xml:space="preserve"> 00004759 </t>
  </si>
  <si>
    <t>CALCETEIRO / RASTELEIRO (HORISTA)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</si>
  <si>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</si>
  <si>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</si>
  <si>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</si>
  <si>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</si>
  <si>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295378 </t>
  </si>
  <si>
    <t>CURSO DE CAPACITAÇÃO PARA SERVENTE (ENCARGOSCOMPLEMENTARES) - HORISTA</t>
  </si>
  <si>
    <t xml:space="preserve"> MO611100 </t>
  </si>
  <si>
    <t>SERVENTE</t>
  </si>
  <si>
    <t xml:space="preserve"> 95406 </t>
  </si>
  <si>
    <t>CURSO DE CAPACITAÇÃO PARA TOPÓGRAFO (ENCARGOS COMPLEMENTARES) - HORISTA</t>
  </si>
  <si>
    <t xml:space="preserve"> 00007592 </t>
  </si>
  <si>
    <t>TOPOGRAFO (HORISTA)</t>
  </si>
  <si>
    <t xml:space="preserve"> 95386 </t>
  </si>
  <si>
    <t>CURSO DE CAPACITAÇÃO PARA TRATORISTA (ENCARGOS COMPLEMENTARES) - HORISTA</t>
  </si>
  <si>
    <t xml:space="preserve"> 95388 </t>
  </si>
  <si>
    <t>CURSO DE CAPACITAÇÃO PARA VIGIA NOTURNO (ENCARGOS COMPLEMENTARES) - HORISTA</t>
  </si>
  <si>
    <t xml:space="preserve"> 00041776 </t>
  </si>
  <si>
    <t>VIGIA NOTURNO, HORA EFETIVAMENTE TRABALHADA DE 22 H AS 5 H (COM ADICIONAL NOTURNO)</t>
  </si>
  <si>
    <t xml:space="preserve"> E9592 </t>
  </si>
  <si>
    <t>Caminhão carroceria com capacidade de 15 t - 188 kW</t>
  </si>
  <si>
    <t>139,88</t>
  </si>
  <si>
    <t xml:space="preserve"> 00043463 </t>
  </si>
  <si>
    <t>FERRAMENTAS - FAMILIA ENCARREGADO GERAL - HORISTA (ENCARGOS COMPLEMENTARES - COLETADO CAIXA)</t>
  </si>
  <si>
    <t xml:space="preserve"> 00043487 </t>
  </si>
  <si>
    <t>EPI - FAMILIA ENCARREGADO GERAL - HORISTA (ENCARGOS COMPLEMENTARES - COLETADO CAIXA)</t>
  </si>
  <si>
    <t xml:space="preserve"> 00043486 </t>
  </si>
  <si>
    <t>EPI - FAMILIA ENGENHEIRO CIVIL - HORISTA (ENCARGOS COMPLEMENTARES - COLETADO CAIXA)</t>
  </si>
  <si>
    <t xml:space="preserve"> 00043462 </t>
  </si>
  <si>
    <t>FERRAMENTAS - FAMILIA ENGENHEIRO CIVIL - HORISTA (ENCARGOS COMPLEMENTARES - COLETADO CAIXA)</t>
  </si>
  <si>
    <t xml:space="preserve"> 91484 </t>
  </si>
  <si>
    <t>ESPARGIDOR DE ASFALTO PRESSURIZADO, TANQUE 6 M3 COM ISOLAÇÃO TÉRMICA, AQUECIDO COM 2 MAÇARICOS, COM BARRA ESPARGIDORA 3,60 M, MONTADO SOBRE CAMINHÃO TOCO, PBT 14.300 KG, POTÊNCIA 185 CV - IMPOSTOS E SEGUROS. AF_05/2023</t>
  </si>
  <si>
    <t xml:space="preserve"> 91469 </t>
  </si>
  <si>
    <t>ESPARGIDOR DE ASFALTO PRESSURIZADO, TANQUE 6 M3 COM ISOLAÇÃO TÉRMICA, AQUECIDO COM 2 MAÇARICOS, COM BARRA ESPARGIDORA 3,60 M, MONTADO SOBRE CAMINHÃO TOCO, PBT 14.300 KG, POTÊNCIA 185 CV - JUROS. AF_05/2023</t>
  </si>
  <si>
    <t xml:space="preserve"> 91468 </t>
  </si>
  <si>
    <t>ESPARGIDOR DE ASFALTO PRESSURIZADO, TANQUE 6 M3 COM ISOLAÇÃO TÉRMICA, AQUECIDO COM 2 MAÇARICOS, COM BARRA ESPARGIDORA 3,60 M, MONTADO SOBRE CAMINHÃO TOCO, PBT 14.300 KG, POTÊNCIA 185 CV - DEPRECIAÇÃO. AF_05/2023</t>
  </si>
  <si>
    <t xml:space="preserve"> 91485 </t>
  </si>
  <si>
    <t>ESPARGIDOR DE ASFALTO PRESSURIZADO, TANQUE 6 M3 COM ISOLAÇÃO TÉRMICA, AQUECIDO COM 2 MAÇARICOS, COM BARRA ESPARGIDORA 3,60 M, MONTADO SOBRE CAMINHÃO TOCO, PBT 14.300 KG, POTÊNCIA 185 CV - MATERIAIS NA OPERAÇÃO. AF_05/2023</t>
  </si>
  <si>
    <t xml:space="preserve"> 83361 </t>
  </si>
  <si>
    <t>ESPARGIDOR DE ASFALTO PRESSURIZADO, TANQUE 6 M3 COM ISOLAÇÃO TÉRMICA, AQUECIDO COM 2 MAÇARICOS, COM BARRA ESPARGIDORA 3,60 M, MONTADO SOBRE CAMINHÃO TOCO, PBT 14.300 KG, POTÊNCIA 185 CV - MANUTENÇÃO. AF_08/2015</t>
  </si>
  <si>
    <t xml:space="preserve"> 00036484 </t>
  </si>
  <si>
    <t>ESPARGIDOR DE ASFALTO PRESSURIZADO, TANQUE 6 M3 COM ISOLACAO TERMICA, AQUECIDO COM 2 MACARICOS, COM BARRA ESPARGIDORA 3,60 M, A SER MONTADO SOBRE CAMINHAO</t>
  </si>
  <si>
    <t xml:space="preserve"> 00037754 </t>
  </si>
  <si>
    <t>CAMINHAO TOCO, PESO BRUTO TOTAL 14300 KG, CARGA UTIL MAXIMA 9480 KG, DISTANCIA ENTRE EIXOS 4,80 M, POTENCIA 185 CV (INCLUI CABINE E CHASSI, NAO INCLUI CARROCERIA)</t>
  </si>
  <si>
    <t xml:space="preserve"> 87026 </t>
  </si>
  <si>
    <t>GRADE DE DISCO REBOCÁVEL COM 20 DISCOS 24" X 6 MM COM PNEUS PARA TRANSPORTE - JUROS. AF_06/2014</t>
  </si>
  <si>
    <t xml:space="preserve"> 53840 </t>
  </si>
  <si>
    <t>GRADE DE DISCO REBOCÁVEL COM 20 DISCOS 24" X 6 MM COM PNEUS PARA TRANSPORTE - DEPRECIAÇÃO. AF_06/2014</t>
  </si>
  <si>
    <t xml:space="preserve"> 53841 </t>
  </si>
  <si>
    <t>GRADE DE DISCO REBOCÁVEL COM 20 DISCOS 24" X 6 MM COM PNEUS PARA TRANSPORTE - MANUTENÇÃO. AF_06/2014</t>
  </si>
  <si>
    <t xml:space="preserve"> 00003318 </t>
  </si>
  <si>
    <t>GRADE DE DISCOS MECANICA 20X24" COM 20 DISCOS 24" X 6MM COM PNEUS PARA TRANSPORTE</t>
  </si>
  <si>
    <t xml:space="preserve"> 00043465 </t>
  </si>
  <si>
    <t>FERRAMENTAS - FAMILIA PEDREIRO - HORISTA (ENCARGOS COMPLEMENTARES - COLETADO CAIXA)</t>
  </si>
  <si>
    <t xml:space="preserve"> 00043489 </t>
  </si>
  <si>
    <t>EPI - FAMILIA PEDREIRO - HORISTA (ENCARGOS COMPLEMENTARES - COLETADO CAIXA)</t>
  </si>
  <si>
    <t xml:space="preserve"> 89228 </t>
  </si>
  <si>
    <t>MOTONIVELADORA POTÊNCIA BÁSICA LÍQUIDA (PRIMEIRA MARCHA) 125 HP, PESO BRUTO 13032 KG, LARGURA DA LÂMINA DE 3,7 M - DEPRECIAÇÃO. AF_06/2014</t>
  </si>
  <si>
    <t xml:space="preserve"> 89229 </t>
  </si>
  <si>
    <t>MOTONIVELADORA POTÊNCIA BÁSICA LÍQUIDA (PRIMEIRA MARCHA) 125 HP, PESO BRUTO 13032 KG, LARGURA DA LÂMINA DE 3,7 M - JUROS. AF_06/2014</t>
  </si>
  <si>
    <t xml:space="preserve"> 88300 </t>
  </si>
  <si>
    <t>OPERADOR DE MOTONIVELADORA COM ENCARGOS COMPLEMENTARES</t>
  </si>
  <si>
    <t xml:space="preserve"> 53849 </t>
  </si>
  <si>
    <t>MOTONIVELADORA POTÊNCIA BÁSICA LÍQUIDA (PRIMEIRA MARCHA) 125 HP, PESO BRUTO 13032 KG, LARGURA DA LÂMINA DE 3,7 M - MATERIAIS NA OPERAÇÃO. AF_06/2014</t>
  </si>
  <si>
    <t xml:space="preserve"> 5779 </t>
  </si>
  <si>
    <t>MOTONIVELADORA POTÊNCIA BÁSICA LÍQUIDA (PRIMEIRA MARCHA) 125 HP, PESO BRUTO 13032 KG, LARGURA DA LÂMINA DE 3,7 M - MANUTENÇÃO. AF_06/2014</t>
  </si>
  <si>
    <t xml:space="preserve"> 00004090 </t>
  </si>
  <si>
    <t>MOTONIVELADORA POTENCIA BASICA LIQUIDA (PRIMEIRA MARCHA) 125 HP, PESO BRUTO 13843 KG, LARGURA DA LAMINA DE 3,7 M</t>
  </si>
  <si>
    <t xml:space="preserve"> 00043488 </t>
  </si>
  <si>
    <t>EPI - FAMILIA OPERADOR ESCAVADEIRA - HORISTA (ENCARGOS COMPLEMENTARES - COLETADO CAIXA)</t>
  </si>
  <si>
    <t xml:space="preserve"> 00043464 </t>
  </si>
  <si>
    <t>FERRAMENTAS - FAMILIA OPERADOR ESCAVADEIRA - HORISTA (ENCARGOS COMPLEMENTARES - COLETADO CAIXA)</t>
  </si>
  <si>
    <t xml:space="preserve"> 92957 </t>
  </si>
  <si>
    <t>MÁQUINA EXTRUSORA DE CONCRETO PARA GUIAS E SARJETAS, MOTOR A DIESEL, POTÊNCIA 14 CV - JUROS. AF_12/2015</t>
  </si>
  <si>
    <t xml:space="preserve"> 92956 </t>
  </si>
  <si>
    <t>MÁQUINA EXTRUSORA DE CONCRETO PARA GUIAS E SARJETAS, MOTOR A DIESEL, POTÊNCIA 14 CV - DEPRECIAÇÃO. AF_12/2015</t>
  </si>
  <si>
    <t xml:space="preserve"> 92959 </t>
  </si>
  <si>
    <t>MÁQUINA EXTRUSORA DE CONCRETO PARA GUIAS E SARJETAS, MOTOR A DIESEL, POTÊNCIA 14 CV - MATERIAIS NA OPERAÇÃO. AF_12/2015</t>
  </si>
  <si>
    <t xml:space="preserve"> 92958 </t>
  </si>
  <si>
    <t>MÁQUINA EXTRUSORA DE CONCRETO PARA GUIAS E SARJETAS, MOTOR A DIESEL, POTÊNCIA 14 CV - MANUTENÇÃO. AF_12/2015</t>
  </si>
  <si>
    <t xml:space="preserve"> 00013836 </t>
  </si>
  <si>
    <t>MAQUINA EXTRUSORA DE CONCRETO PARA GUIAS E SARJETAS, COM MOTOR A DIESEL E POTENCIA DE 14 CV</t>
  </si>
  <si>
    <t xml:space="preserve"> 88302 </t>
  </si>
  <si>
    <t>OPERADOR DE PAVIMENTADORA COM ENCARGOS COMPLEMENTARES</t>
  </si>
  <si>
    <t xml:space="preserve"> 88301 </t>
  </si>
  <si>
    <t>OPERADOR DE PÁ CARREGADEIRA COM ENCARGOS COMPLEMENTARES</t>
  </si>
  <si>
    <t xml:space="preserve"> 88303 </t>
  </si>
  <si>
    <t>OPERADOR DE ROLO COMPACTADOR COM ENCARGOS COMPLEMENTARES</t>
  </si>
  <si>
    <t xml:space="preserve"> 00043466 </t>
  </si>
  <si>
    <t>FERRAMENTAS - FAMILIA PINTOR - HORISTA (ENCARGOS COMPLEMENTARES - COLETADO CAIXA)</t>
  </si>
  <si>
    <t xml:space="preserve"> 00043490 </t>
  </si>
  <si>
    <t>EPI - FAMILIA PINTOR - HORISTA (ENCARGOS COMPLEMENTARES - COLETADO CAIXA)</t>
  </si>
  <si>
    <t xml:space="preserve"> 89128 </t>
  </si>
  <si>
    <t>PÁ CARREGADEIRA SOBRE RODAS, POTÊNCIA LÍQUIDA 128 HP, CAPACIDADE DA CAÇAMBA 1,7 A 2,8 M3, PESO OPERACIONAL 11632 KG - DEPRECIAÇÃO. AF_06/2014</t>
  </si>
  <si>
    <t xml:space="preserve"> 89129 </t>
  </si>
  <si>
    <t>PÁ CARREGADEIRA SOBRE RODAS, POTÊNCIA LÍQUIDA 128 HP, CAPACIDADE DA CAÇAMBA 1,7 A 2,8 M3, PESO OPERACIONAL 11632 KG - JUROS. AF_06/2014</t>
  </si>
  <si>
    <t xml:space="preserve"> 53858 </t>
  </si>
  <si>
    <t>PÁ CARREGADEIRA SOBRE RODAS, POTÊNCIA LÍQUIDA 128 HP, CAPACIDADE DA CAÇAMBA 1,7 A 2,8 M3, PESO OPERACIONAL 11632 KG - MATERIAIS NA OPERAÇÃO. AF_06/2014</t>
  </si>
  <si>
    <t xml:space="preserve"> 53857 </t>
  </si>
  <si>
    <t>PÁ CARREGADEIRA SOBRE RODAS, POTÊNCIA LÍQUIDA 128 HP, CAPACIDADE DA CAÇAMBA 1,7 A 2,8 M3, PESO OPERACIONAL 11632 KG - MANUTENÇÃO. AF_06/2014</t>
  </si>
  <si>
    <t xml:space="preserve"> 00004262 </t>
  </si>
  <si>
    <t>PA CARREGADEIRA SOBRE RODAS, POTENCIA LIQUIDA 128 HP, CAPACIDADE DA CACAMBA DE 1,7 A 2,8 M3, PESO OPERACIONAL MAXIMO DE 11632 KG</t>
  </si>
  <si>
    <t xml:space="preserve"> 96459 </t>
  </si>
  <si>
    <t>ROLO COMPACTADOR DE PNEUS, ESTÁTICO, PRESSÃO VARIÁVEL, POTÊNCIA 110 HP, PESO SEM/COM LASTRO 10,8/27 T, LARGURA DE ROLAGEM 2,30 M - JUROS. AF_06/2017</t>
  </si>
  <si>
    <t xml:space="preserve"> 96460 </t>
  </si>
  <si>
    <t>ROLO COMPACTADOR DE PNEUS, ESTÁTICO, PRESSÃO VARIÁVEL, POTÊNCIA 110 HP, PESO SEM/COM LASTRO 10,8/27 T, LARGURA DE ROLAGEM 2,30 M - DEPRECIAÇÃO. AF_06/2017</t>
  </si>
  <si>
    <t xml:space="preserve"> 96457 </t>
  </si>
  <si>
    <t>ROLO COMPACTADOR DE PNEUS, ESTÁTICO, PRESSÃO VARIÁVEL, POTÊNCIA 110 HP, PESO SEM/COM LASTRO 10,8/27 T, LARGURA DE ROLAGEM 2,30 M - MATERIAIS NA OPERAÇÃO. AF_06/2017</t>
  </si>
  <si>
    <t xml:space="preserve"> 96458 </t>
  </si>
  <si>
    <t>ROLO COMPACTADOR DE PNEUS, ESTÁTICO, PRESSÃO VARIÁVEL, POTÊNCIA 110 HP, PESO SEM/COM LASTRO 10,8/27 T, LARGURA DE ROLAGEM 2,30 M - MANUTENÇÃO. AF_06/2017</t>
  </si>
  <si>
    <t xml:space="preserve"> 00014511 </t>
  </si>
  <si>
    <t>ROLO COMPACTADOR DE PNEUS, ESTATICO, PRESSAO VARIAVEL, POTENCIA 110 HP, PESO SEM/COM LASTRO 10,8/27 T, LARGURA DE ROLAGEM 2,30 M</t>
  </si>
  <si>
    <t xml:space="preserve"> 95628 </t>
  </si>
  <si>
    <t>ROLO COMPACTADOR VIBRATORIO TANDEM, ACO LISO, POTENCIA 125 HP, PESO SEM/COM LASTRO 10,20/11,65 T, LARGURA DE TRABALHO 1,73 M - JUROS. AF_11/2016</t>
  </si>
  <si>
    <t xml:space="preserve"> 95627 </t>
  </si>
  <si>
    <t>ROLO COMPACTADOR VIBRATORIO TANDEM, ACO LISO, POTENCIA 125 HP, PESO SEM/COM LASTRO 10,20/11,65 T, LARGURA DE TRABALHO 1,73 M - DEPRECIAÇÃO. AF_11/2016</t>
  </si>
  <si>
    <t xml:space="preserve"> 95629 </t>
  </si>
  <si>
    <t>ROLO COMPACTADOR VIBRATORIO TANDEM, ACO LISO, POTENCIA 125 HP, PESO SEM/COM LASTRO 10,20/11,65 T, LARGURA DE TRABALHO 1,73 M - MANUTENÇÃO. AF_11/2016</t>
  </si>
  <si>
    <t xml:space="preserve"> 95630 </t>
  </si>
  <si>
    <t>ROLO COMPACTADOR VIBRATORIO TANDEM, ACO LISO, POTENCIA 125 HP, PESO SEM/COM LASTRO 10,20/11,65 T, LARGURA DE TRABALHO 1,73 M - MATERIAIS NA OPERAÇÃO. AF_11/2016</t>
  </si>
  <si>
    <t xml:space="preserve"> 00014626 </t>
  </si>
  <si>
    <t>ROLO COMPACTADOR VIBRATORIO TANDEM, ACO LISO, POTENCIA 125 HP, PESO SEM/COM LASTRO 10,20/11,65 T, LARGURA DE TRABALHO 1,73 M</t>
  </si>
  <si>
    <t xml:space="preserve"> 73309 </t>
  </si>
  <si>
    <t>ROLO COMPACTADOR VIBRATÓRIO PÉ DE CARNEIRO PARA SOLOS, POTÊNCIA 80 HP, PESO OPERACIONAL SEM/COM LASTRO 7,4 / 8,8 T, LARGURA DE TRABALHO 1,68 M - DEPRECIAÇÃO. AF_02/2016</t>
  </si>
  <si>
    <t xml:space="preserve"> 73313 </t>
  </si>
  <si>
    <t>ROLO COMPACTADOR VIBRATÓRIO PÉ DE CARNEIRO PARA SOLOS, POTÊNCIA 80 HP, PESO OPERACIONAL SEM/COM LASTRO 7,4 / 8,8 T, LARGURA DE TRABALHO 1,68 M - JUROS. AF_02/2016</t>
  </si>
  <si>
    <t xml:space="preserve"> 73315 </t>
  </si>
  <si>
    <t>ROLO COMPACTADOR VIBRATÓRIO PÉ DE CARNEIRO PARA SOLOS, POTÊNCIA 80 HP, PESO OPERACIONAL SEM/COM LASTRO 7,4 / 8,8 T, LARGURA DE TRABALHO 1,68 M - MATERIAIS NA OPERAÇÃO. AF_02/2016</t>
  </si>
  <si>
    <t xml:space="preserve"> 5089 </t>
  </si>
  <si>
    <t>ROLO COMPACTADOR VIBRATÓRIO PÉ DE CARNEIRO PARA SOLOS, POTÊNCIA 80 HP, PESO OPERACIONAL SEM/COM LASTRO 7,4 / 8,8 T, LARGURA DE TRABALHO 1,68 M - MANUTENÇÃO. AF_02/2016</t>
  </si>
  <si>
    <t xml:space="preserve"> 00014513 </t>
  </si>
  <si>
    <t>ROLO COMPACTADOR PE DE CARNEIRO VIBRATORIO, POTENCIA 80 HP, PESO OPERACIONAL SEM/COM LASTRO 7,4/8,8 T, LARGURA DE TRABALHO 1,68 M</t>
  </si>
  <si>
    <t xml:space="preserve"> EC434910 </t>
  </si>
  <si>
    <t>EPI - FAMILIA SERVENTE - HORISTA (ENCARGOS COMPLEMENTARES -COLETADO CAIXA)</t>
  </si>
  <si>
    <t xml:space="preserve"> EC434670 </t>
  </si>
  <si>
    <t>FERRAMENTAS - FAMILIA SERVENTE - HORISTA (ENCARGOSCOMPLEMENTARES - COLETADO CAIXA)</t>
  </si>
  <si>
    <t xml:space="preserve"> 89029 </t>
  </si>
  <si>
    <t>TRATOR DE ESTEIRAS, POTÊNCIA 100 HP, PESO OPERACIONAL 9,4 T, COM LÂMINA 2,19 M3 - DEPRECIAÇÃO. AF_06/2014</t>
  </si>
  <si>
    <t xml:space="preserve"> 88324 </t>
  </si>
  <si>
    <t>TRATORISTA COM ENCARGOS COMPLEMENTARES</t>
  </si>
  <si>
    <t xml:space="preserve"> 89030 </t>
  </si>
  <si>
    <t>TRATOR DE ESTEIRAS, POTÊNCIA 100 HP, PESO OPERACIONAL 9,4 T, COM LÂMINA 2,19 M3 - JUROS. AF_06/2014</t>
  </si>
  <si>
    <t xml:space="preserve"> 5724 </t>
  </si>
  <si>
    <t>TRATOR DE ESTEIRAS, POTÊNCIA 100 HP, PESO OPERACIONAL 9,4 T, COM LÂMINA 2,19 M3 - MANUTENÇÃO. AF_06/2014</t>
  </si>
  <si>
    <t xml:space="preserve"> 53817 </t>
  </si>
  <si>
    <t>TRATOR DE ESTEIRAS, POTÊNCIA 100 HP, PESO OPERACIONAL 9,4 T, COM LÂMINA 2,19 M3 - MATERIAIS NA OPERAÇÃO. AF_06/2014</t>
  </si>
  <si>
    <t xml:space="preserve"> 00007622 </t>
  </si>
  <si>
    <t>TRATOR DE ESTEIRAS, POTENCIA DE 100 HP, PESO OPERACIONAL DE 9,4 T, COM LAMINA COM CAPACIDADE DE 2,19 M3</t>
  </si>
  <si>
    <t xml:space="preserve"> 89017 </t>
  </si>
  <si>
    <t>TRATOR DE ESTEIRAS, POTÊNCIA 170 HP, PESO OPERACIONAL 19 T, CAÇAMBA 5,2 M3 - DEPRECIAÇÃO. AF_06/2014</t>
  </si>
  <si>
    <t xml:space="preserve"> 89018 </t>
  </si>
  <si>
    <t>TRATOR DE ESTEIRAS, POTÊNCIA 170 HP, PESO OPERACIONAL 19 T, CAÇAMBA 5,2 M3 - JUROS. AF_06/2014</t>
  </si>
  <si>
    <t xml:space="preserve"> 5718 </t>
  </si>
  <si>
    <t>TRATOR DE ESTEIRAS, POTÊNCIA 170 HP, PESO OPERACIONAL 19 T, CAÇAMBA 5,2 M3 - MATERIAIS NA OPERAÇÃO. AF_06/2014</t>
  </si>
  <si>
    <t xml:space="preserve"> 53806 </t>
  </si>
  <si>
    <t>TRATOR DE ESTEIRAS, POTÊNCIA 170 HP, PESO OPERACIONAL 19 T, CAÇAMBA 5,2 M3 - MANUTENÇÃO. AF_06/2014</t>
  </si>
  <si>
    <t xml:space="preserve"> 00007625 </t>
  </si>
  <si>
    <t>TRATOR DE ESTEIRAS, POTENCIA DE 170 HP, PESO OPERACIONAL DE 19 T, COM LAMINA COM CAPACIDADE DE 5,2 M3</t>
  </si>
  <si>
    <t xml:space="preserve"> 96055 </t>
  </si>
  <si>
    <t>TRATOR DE PNEUS COM POTÊNCIA DE 85 CV, TRAÇÃO 4X4, COM VASSOURA MECÂNICA ACOPLADA - JUROS. AF_03/2017</t>
  </si>
  <si>
    <t xml:space="preserve"> 96053 </t>
  </si>
  <si>
    <t>TRATOR DE PNEUS COM POTÊNCIA DE 85 CV, TRAÇÃO 4X4, COM VASSOURA MECÂNICA ACOPLADA - DEPRECIAÇÃO. AF_03/2017</t>
  </si>
  <si>
    <t xml:space="preserve"> 96057 </t>
  </si>
  <si>
    <t>TRATOR DE PNEUS COM POTÊNCIA DE 85 CV, TRAÇÃO 4X4, COM VASSOURA MECÂNICA ACOPLADA - MATERIAIS NA OPERAÇÃO. AF_03/2017</t>
  </si>
  <si>
    <t xml:space="preserve"> 96056 </t>
  </si>
  <si>
    <t>TRATOR DE PNEUS COM POTÊNCIA DE 85 CV, TRAÇÃO 4X4, COM VASSOURA MECÂNICA ACOPLADA - MANUTENÇÃO. AF_03/2017</t>
  </si>
  <si>
    <t xml:space="preserve"> 00007640 </t>
  </si>
  <si>
    <t>TRATOR DE PNEUS COM POTENCIA DE 85 CV, TRACAO 4 X 4, PESO COM LASTRO DE 4675 KG</t>
  </si>
  <si>
    <t xml:space="preserve"> 00013726 </t>
  </si>
  <si>
    <t>VASSOURA MECANICA REBOCAVEL COM ESCOVA CILINDRICA LARGURA UTIL DE VARRIMENTO = 2,44M</t>
  </si>
  <si>
    <t xml:space="preserve"> 89034 </t>
  </si>
  <si>
    <t>TRATOR DE PNEUS, POTÊNCIA 85 CV, TRAÇÃO 4X4, PESO COM LASTRO DE 4.675 KG - JUROS. AF_06/2014</t>
  </si>
  <si>
    <t xml:space="preserve"> 89033 </t>
  </si>
  <si>
    <t>TRATOR DE PNEUS, POTÊNCIA 85 CV, TRAÇÃO 4X4, PESO COM LASTRO DE 4.675 KG - DEPRECIAÇÃO. AF_06/2014</t>
  </si>
  <si>
    <t xml:space="preserve"> 5714 </t>
  </si>
  <si>
    <t>TRATOR DE PNEUS, POTÊNCIA 85 CV, TRAÇÃO 4X4, PESO COM LASTRO DE 4.675 KG - MANUTENÇÃO. AF_06/2014</t>
  </si>
  <si>
    <t xml:space="preserve"> 5715 </t>
  </si>
  <si>
    <t>TRATOR DE PNEUS, POTÊNCIA 85 CV, TRAÇÃO 4X4, PESO COM LASTRO DE 4.675 KG - MATERIAIS NA OPERAÇÃO. AF_06/2014</t>
  </si>
  <si>
    <t xml:space="preserve"> 5914449 </t>
  </si>
  <si>
    <t>Transporte com caminhão carroceria de 15 t - rodovia em leito natural</t>
  </si>
  <si>
    <t>tkm</t>
  </si>
  <si>
    <t xml:space="preserve"> 5914464 </t>
  </si>
  <si>
    <t>Transporte com caminhão carroceria de 15 t - rodovia em revestimento primário</t>
  </si>
  <si>
    <t xml:space="preserve"> 5914479 </t>
  </si>
  <si>
    <t>Transporte com caminhão carroceria de 15 t - rodovia pavimentada</t>
  </si>
  <si>
    <t xml:space="preserve"> 89015 </t>
  </si>
  <si>
    <t>VASSOURA MECÂNICA REBOCÁVEL COM ESCOVA CILÍNDRICA, LARGURA ÚTIL DE VARRIMENTO DE 2,44 M - DEPRECIAÇÃO. AF_06/2014</t>
  </si>
  <si>
    <t xml:space="preserve"> 89016 </t>
  </si>
  <si>
    <t>VASSOURA MECÂNICA REBOCÁVEL COM ESCOVA CILÍNDRICA, LARGURA ÚTIL DE VARRIMENTO DE 2,44 M - JUROS. AF_06/2014</t>
  </si>
  <si>
    <t xml:space="preserve"> 53804 </t>
  </si>
  <si>
    <t>VASSOURA MECÂNICA REBOCÁVEL COM ESCOVA CILÍNDRICA, LARGURA ÚTIL DE VARRIMENTO DE 2,44 M - MANUTENÇÃO. AF_06/2014</t>
  </si>
  <si>
    <t xml:space="preserve"> 89240 </t>
  </si>
  <si>
    <t>VIBROACABADORA DE ASFALTO SOBRE ESTEIRAS, LARGURA DE PAVIMENTAÇÃO 1,90 M A 5,30 M, POTÊNCIA 105 HP CAPACIDADE 450 T/H - DEPRECIAÇÃO. AF_11/2014</t>
  </si>
  <si>
    <t xml:space="preserve"> 89241 </t>
  </si>
  <si>
    <t>VIBROACABADORA DE ASFALTO SOBRE ESTEIRAS, LARGURA DE PAVIMENTAÇÃO 1,90 M A 5,30 M, POTÊNCIA 105 HP CAPACIDADE 450 T/H - JUROS. AF_11/2014</t>
  </si>
  <si>
    <t xml:space="preserve"> 5711 </t>
  </si>
  <si>
    <t>VIBROACABADORA DE ASFALTO SOBRE ESTEIRAS, LARGURA DE PAVIMENTAÇÃO 1,90 M A 5,30 M, POTÊNCIA 105 HP CAPACIDADE 450 T/H - MATERIAIS NA OPERAÇÃO. AF_11/2014</t>
  </si>
  <si>
    <t xml:space="preserve"> 5710 </t>
  </si>
  <si>
    <t>VIBROACABADORA DE ASFALTO SOBRE ESTEIRAS, LARGURA DE PAVIMENTAÇÃO 1,90 M A 5,30 M, POTÊNCIA 105 HP CAPACIDADE 450 T/H - MANUTENÇÃO. AF_11/2014</t>
  </si>
  <si>
    <t xml:space="preserve"> 00010488 </t>
  </si>
  <si>
    <t>VIBROACABADORA DE ASFALTO SOBRE ESTEIRAS, LARG. PAVIMENT. 1,90 A 5,3 M, POT. 78 KW/105 HP, CAP. 450 T/H</t>
  </si>
  <si>
    <t xml:space="preserve"> 00000054 </t>
  </si>
  <si>
    <t>TERRAPLENAGEM (PREPARAÇÃO DA PLATAFORMA)</t>
  </si>
  <si>
    <t>4.2</t>
  </si>
  <si>
    <t>4.3</t>
  </si>
  <si>
    <t>4.4</t>
  </si>
  <si>
    <t>4.5</t>
  </si>
  <si>
    <t>4.6</t>
  </si>
  <si>
    <t>BDI</t>
  </si>
  <si>
    <t>MARAJÓ</t>
  </si>
  <si>
    <t>AFUÁ</t>
  </si>
  <si>
    <t>ANAJÁS</t>
  </si>
  <si>
    <t>BAGRE</t>
  </si>
  <si>
    <t>BREVES</t>
  </si>
  <si>
    <t>CACHOEIRA DO ARARI</t>
  </si>
  <si>
    <t>CHAVES</t>
  </si>
  <si>
    <t>CURRALINHO</t>
  </si>
  <si>
    <t>GURUPÁ</t>
  </si>
  <si>
    <t>MELGAÇO</t>
  </si>
  <si>
    <t>MUANÁ</t>
  </si>
  <si>
    <t>PONTA DE PEDRAS</t>
  </si>
  <si>
    <t>PORTEL</t>
  </si>
  <si>
    <t>SALVATERRA</t>
  </si>
  <si>
    <t>SANTA CRUZ DO ARARI</t>
  </si>
  <si>
    <t>SÃO SEBASTIÃO DA BOA VISTA</t>
  </si>
  <si>
    <t>SOURE</t>
  </si>
  <si>
    <t>95875</t>
  </si>
  <si>
    <t>101768</t>
  </si>
  <si>
    <t>5213401</t>
  </si>
  <si>
    <t>PINTURA DE FAIXA COM TINTA ACRÍLICA - ESPESSURA DE 0,6 MM</t>
  </si>
  <si>
    <t>COTAÇÃO DE PREÇOS</t>
  </si>
  <si>
    <t>ESPECIFICAÇÃO</t>
  </si>
  <si>
    <t>PREÇO POR TON</t>
  </si>
  <si>
    <t>CONCRETO BETUMINOSO USINADO A QUENTE (CBUQ) PARA PAVIMENTACAO ASFALTICA</t>
  </si>
  <si>
    <t>PADRAO DNIT, FAIXA C, COM CAP 50/70 - AQUISICAO POSTO USINA</t>
  </si>
  <si>
    <t>CONSTRUÇÃO DE BASE E SUB-BASE PARA PAVIMENTAÇÃO DE SOLO ESTABILIZADO GRANULOMETRICAMENTE SEM MISTURA DE SOLOS - EXCLUSIVE ESCAVAÇÃO, CARGA E TRANSPORTE. AF_09/2024</t>
  </si>
  <si>
    <t xml:space="preserve"> 5.3.3</t>
  </si>
  <si>
    <t>MOBILIZAÇÃO E DESMOBILIZAÇÃO DE EQUIPAMENTOS E PESSOAL</t>
  </si>
  <si>
    <t>EXTENSÃO:</t>
  </si>
  <si>
    <t>DATA:</t>
  </si>
  <si>
    <t>Mobilização e Desmobilização</t>
  </si>
  <si>
    <t>Cód (Sicro 9)</t>
  </si>
  <si>
    <t>Origem</t>
  </si>
  <si>
    <t>Destino</t>
  </si>
  <si>
    <t xml:space="preserve">Distancia </t>
  </si>
  <si>
    <t>Tempo de Viagem (horas)</t>
  </si>
  <si>
    <t xml:space="preserve">Quantidade </t>
  </si>
  <si>
    <t>Peso (t)</t>
  </si>
  <si>
    <t>Preço Transporte</t>
  </si>
  <si>
    <t>Preço Total</t>
  </si>
  <si>
    <t>Fonte de Preço</t>
  </si>
  <si>
    <t>Terrestre</t>
  </si>
  <si>
    <t>Fluvial</t>
  </si>
  <si>
    <t>Equipamentos de Grande Porte</t>
  </si>
  <si>
    <t>E9584</t>
  </si>
  <si>
    <t>Carregadeira de pneus com capacidade de 1,72 m³ - 113 kw</t>
  </si>
  <si>
    <t>Belém</t>
  </si>
  <si>
    <t xml:space="preserve">SICRO PA - 07/25 </t>
  </si>
  <si>
    <t>A9324</t>
  </si>
  <si>
    <t>Cavalo mecânico estradeiro 6 x 4, PBT 23.000 kg - 364 kW</t>
  </si>
  <si>
    <t>1.2</t>
  </si>
  <si>
    <t>E9511</t>
  </si>
  <si>
    <t>Carregadeira de pneus com capacidade de 3,40 m³ - 195 kw</t>
  </si>
  <si>
    <t>1.3</t>
  </si>
  <si>
    <t>E9576</t>
  </si>
  <si>
    <t>Escavadeira hidráulica de longo alcance sobre esteiras - 103 kw</t>
  </si>
  <si>
    <t>1.4</t>
  </si>
  <si>
    <t>E9515</t>
  </si>
  <si>
    <t>Escavadeira hidráulica sobre esteiras com caçamba com capacidade de 1,56 m³ - 118 kw</t>
  </si>
  <si>
    <t>1.5</t>
  </si>
  <si>
    <t>E9700</t>
  </si>
  <si>
    <t>Fresadora a frio - 155 kw</t>
  </si>
  <si>
    <t>1.6</t>
  </si>
  <si>
    <t>E9524</t>
  </si>
  <si>
    <t>Motoniveladora - 93 kw</t>
  </si>
  <si>
    <t>1.7</t>
  </si>
  <si>
    <t>E9526</t>
  </si>
  <si>
    <t>Retroescavadeira de pneus com capacidade de 0,76 m³ - 58 kw</t>
  </si>
  <si>
    <t>1.8</t>
  </si>
  <si>
    <t>E9762</t>
  </si>
  <si>
    <t>Rolo compactador de pneus autopropelido de 27 t - 85 kw</t>
  </si>
  <si>
    <t>1.9</t>
  </si>
  <si>
    <t>E9681</t>
  </si>
  <si>
    <t>Rolo compactador liso tandem vibratório autopropelido de 10,4 t - 82 kw</t>
  </si>
  <si>
    <t>1.10</t>
  </si>
  <si>
    <t>E9577</t>
  </si>
  <si>
    <t>Trator agrícola sobre pneus - 77 kw</t>
  </si>
  <si>
    <t>1.11</t>
  </si>
  <si>
    <t>E9540</t>
  </si>
  <si>
    <t>Trator sobre esteiras com lâmina - 127 kw</t>
  </si>
  <si>
    <t>1.12</t>
  </si>
  <si>
    <t>E9541</t>
  </si>
  <si>
    <t>Trator sobre esteiras com lâmina - 259 kw</t>
  </si>
  <si>
    <t>1.13</t>
  </si>
  <si>
    <t>E9689</t>
  </si>
  <si>
    <t>Usina de asfalto a quente gravimétrica com capacidade de 100/140 t/h - 260 kw</t>
  </si>
  <si>
    <t>1.14</t>
  </si>
  <si>
    <t>E9545</t>
  </si>
  <si>
    <t>Vibroacabadora de asfalto sobre esteiras - 82 kw</t>
  </si>
  <si>
    <t>3.11</t>
  </si>
  <si>
    <t>E9082</t>
  </si>
  <si>
    <t>Bate-estaca hidráulico para defensas montado em caminhão guindauto com capacidade de 20 t.m e carroceria de 4 t - 136 kw</t>
  </si>
  <si>
    <t>Bate-estaca hidráulico para defensas montado em caminhão</t>
  </si>
  <si>
    <t>3.26</t>
  </si>
  <si>
    <t>E9697</t>
  </si>
  <si>
    <t>Minicarregadeira de pneus com vassoura de 1,8 m - 45,50 kw</t>
  </si>
  <si>
    <t xml:space="preserve">Cavalo mecânico com semirreboque com capacidade de 20 t </t>
  </si>
  <si>
    <t>3.29</t>
  </si>
  <si>
    <t>E9558</t>
  </si>
  <si>
    <t>Tanque de estocagem de asfalto com capacidade de 30.000 l</t>
  </si>
  <si>
    <t>Subtotal (Equip. de Grande porte)</t>
  </si>
  <si>
    <t>Distancia (Ida e Volta)</t>
  </si>
  <si>
    <t>Mobilização e Desmobilização de Pessoal</t>
  </si>
  <si>
    <t>Viações Ouro e Prata</t>
  </si>
  <si>
    <t>Engenheiro de Segurança do Trabalho</t>
  </si>
  <si>
    <t>Encarregado de Terraplenagem</t>
  </si>
  <si>
    <t>2.4</t>
  </si>
  <si>
    <t>Encarregado de Pavimentação</t>
  </si>
  <si>
    <t>2.5</t>
  </si>
  <si>
    <t>Encarregado de Lubrificação</t>
  </si>
  <si>
    <t>2.6</t>
  </si>
  <si>
    <t>Apontador</t>
  </si>
  <si>
    <t>2.7</t>
  </si>
  <si>
    <t>Mecânico de Viaturas</t>
  </si>
  <si>
    <t>2.8</t>
  </si>
  <si>
    <t>Mecânico de Máquinas Pesadas</t>
  </si>
  <si>
    <t>2.9</t>
  </si>
  <si>
    <t>Motoristas</t>
  </si>
  <si>
    <t>2.10</t>
  </si>
  <si>
    <t>Borracheiro</t>
  </si>
  <si>
    <t>2.11</t>
  </si>
  <si>
    <t>Serventes</t>
  </si>
  <si>
    <t>2.12</t>
  </si>
  <si>
    <t>Operador de Trator de Esteira</t>
  </si>
  <si>
    <t>2.13</t>
  </si>
  <si>
    <t>Operador de Trator Agrícola</t>
  </si>
  <si>
    <t>2.14</t>
  </si>
  <si>
    <t>Operador de Motoniveladora</t>
  </si>
  <si>
    <t>2.15</t>
  </si>
  <si>
    <t>Operador de Carregadeira de PNEUS</t>
  </si>
  <si>
    <t>2.17</t>
  </si>
  <si>
    <t>Operador de Retroescavadeira</t>
  </si>
  <si>
    <t>2.18</t>
  </si>
  <si>
    <t>Operador de Rolo</t>
  </si>
  <si>
    <t>Subtotal (Pessoal)</t>
  </si>
  <si>
    <t>Equipamentos / Veiculos Leves (ida e volta)</t>
  </si>
  <si>
    <t>Cavalo mecânico estradeiro 6 x 4, PBT 23.000 kg - 323 Kw</t>
  </si>
  <si>
    <t>3.2</t>
  </si>
  <si>
    <t>E9579</t>
  </si>
  <si>
    <t>Caminhão basculante com capacidade de 10 m³ - 210 kw</t>
  </si>
  <si>
    <t>Caminhão basculante com capacidade de 10 m³ - 210 kW</t>
  </si>
  <si>
    <t>3.3</t>
  </si>
  <si>
    <t>E9667</t>
  </si>
  <si>
    <t>Caminhão basculante com capacidade de 14 m³ - 210 kw</t>
  </si>
  <si>
    <t>Caminhão basculante com capacidade de 14 m³ - 210 kW</t>
  </si>
  <si>
    <t>3.4</t>
  </si>
  <si>
    <t>E9592</t>
  </si>
  <si>
    <t>Caminhão carroceria com capacidade de 15 t - 188 kw</t>
  </si>
  <si>
    <t>3.5</t>
  </si>
  <si>
    <t>E9687</t>
  </si>
  <si>
    <t>Caminhão carroceria com capacidade de 5 t - 115 kw</t>
  </si>
  <si>
    <t>Caminhão carroceria com capacidade de 5 t - 120 kW</t>
  </si>
  <si>
    <t>3.6</t>
  </si>
  <si>
    <t>E9686</t>
  </si>
  <si>
    <t>Caminhão carroceria com guindauto com capacidade de 20 t.m - 136 kw</t>
  </si>
  <si>
    <t>Caminhão guindauto com capacidade de elevação de 6,2 t e</t>
  </si>
  <si>
    <t>3.7</t>
  </si>
  <si>
    <t>E9571</t>
  </si>
  <si>
    <t>Caminhão tanque com capacidade de 10.000 l - 188 kw</t>
  </si>
  <si>
    <t>Caminhão tanque com capacidade de 10.000 l - 188 kW</t>
  </si>
  <si>
    <t>3.8</t>
  </si>
  <si>
    <t>E9509</t>
  </si>
  <si>
    <t>Caminhão tanque distribuidor de asfalto com capacidade de 6.000 l - 7 kw/136 kw</t>
  </si>
  <si>
    <t>Caminhão tanque distribuidor de asfalto com capacidade d</t>
  </si>
  <si>
    <t>3.9</t>
  </si>
  <si>
    <t>E9559</t>
  </si>
  <si>
    <t>Aquecedor de fluido térmico - 12 kw</t>
  </si>
  <si>
    <t>3.10</t>
  </si>
  <si>
    <t>E9010</t>
  </si>
  <si>
    <t>Balança plataforma digital, à bateria com mesa de 75 x 75 cm com capacidade de 500 kg</t>
  </si>
  <si>
    <t>3.12</t>
  </si>
  <si>
    <t>E9519</t>
  </si>
  <si>
    <t>Betoneira com motor a gasolina com capacidade de 600 l - 10 kw</t>
  </si>
  <si>
    <t>3.13</t>
  </si>
  <si>
    <t>E9647</t>
  </si>
  <si>
    <t>Compactador manual com soquete vibratório - 4,10 kw</t>
  </si>
  <si>
    <t>3.14</t>
  </si>
  <si>
    <t>E9103</t>
  </si>
  <si>
    <t>Extrusora para meio-fio de concreto - 10,44 kw</t>
  </si>
  <si>
    <t>3.15</t>
  </si>
  <si>
    <t>E9703</t>
  </si>
  <si>
    <t>Fábrica de pré-moldado de concreto para mourão - 2,20 kw</t>
  </si>
  <si>
    <t>3.16</t>
  </si>
  <si>
    <t>E9568</t>
  </si>
  <si>
    <t>Furadeira de impacto de 12,5 mm - 0,80 kw</t>
  </si>
  <si>
    <t>3.17</t>
  </si>
  <si>
    <t>E9518</t>
  </si>
  <si>
    <t>Grade de 24 discos rebocável de d = 60 cm (24”)</t>
  </si>
  <si>
    <t>3.18</t>
  </si>
  <si>
    <t>E9066</t>
  </si>
  <si>
    <t>Grupo gerador - 13/14 kva</t>
  </si>
  <si>
    <t>3.19</t>
  </si>
  <si>
    <t>E9521</t>
  </si>
  <si>
    <t>Grupo gerador - 2,5/3 kva</t>
  </si>
  <si>
    <t>3.20</t>
  </si>
  <si>
    <t>E9763</t>
  </si>
  <si>
    <t>Grupo gerador - 36/40 kva</t>
  </si>
  <si>
    <t>3.21</t>
  </si>
  <si>
    <t>E9021</t>
  </si>
  <si>
    <t>Grupo gerador - 456 kva</t>
  </si>
  <si>
    <t>E9508</t>
  </si>
  <si>
    <t>Caminhão carroceria com capacidade de 9 t - 136 kW</t>
  </si>
  <si>
    <t>3.22</t>
  </si>
  <si>
    <t>E9623</t>
  </si>
  <si>
    <t>Máquina de bancada guilhotina - 4,00 kw</t>
  </si>
  <si>
    <t>SICRO PA - 07/24 c/ desoneração</t>
  </si>
  <si>
    <t>3.23</t>
  </si>
  <si>
    <t>E9622</t>
  </si>
  <si>
    <t>Máquina de bancada universal para corte de chapa - 1,50 kw</t>
  </si>
  <si>
    <t>3.24</t>
  </si>
  <si>
    <t>E9547</t>
  </si>
  <si>
    <t>Máquina de solda elétrica transformadora 250 a - 9,20 kw</t>
  </si>
  <si>
    <t>3.25</t>
  </si>
  <si>
    <t>E9675</t>
  </si>
  <si>
    <t>Martelete perfurador/rompedor elétrico - 1,50 kw</t>
  </si>
  <si>
    <t>3.27</t>
  </si>
  <si>
    <t>E9156</t>
  </si>
  <si>
    <t>Soprador de ar costal - 2,6 kw</t>
  </si>
  <si>
    <t>3.28</t>
  </si>
  <si>
    <t>E9719</t>
  </si>
  <si>
    <t>Talha manual com capacidade de 3 t</t>
  </si>
  <si>
    <t>3.30</t>
  </si>
  <si>
    <t>E9071</t>
  </si>
  <si>
    <t>Transportador manual carrinho de mão com capacidade de 80 l</t>
  </si>
  <si>
    <t>3.31</t>
  </si>
  <si>
    <t>E9064</t>
  </si>
  <si>
    <t>Transportador manual gerica com capacidade de 180 l</t>
  </si>
  <si>
    <t>Subtotal (equipamentos /veiculo leves)</t>
  </si>
  <si>
    <t>Total Mobilização e Desmobilização</t>
  </si>
  <si>
    <t>Total Mobilização e Desmobilização + BDI de 22,00 %</t>
  </si>
  <si>
    <t>TRANSPORTE COM CAMINHÃO BASCULANTE DE 10 M³, EM VIA URBANA PAVIMENTADA</t>
  </si>
  <si>
    <t>Canteiro (Soure)</t>
  </si>
  <si>
    <t>CONSTRUÇÃO DE PAVIMENTO COM APLICAÇÃO DE CONCRETO BETUMINOSO USINADO A QUENTE (CBUQ), CAMADA DE ROLAMENTO, COM ESPESSURA DE 3,0 CM - EXCLUSIVE TRANSPORTE. AF_11/2020</t>
  </si>
  <si>
    <t>ECO IMPRIMA</t>
  </si>
  <si>
    <t>ESTADO DO PARÁ</t>
  </si>
  <si>
    <t>MUNICÍPIO DE SALVATERRA</t>
  </si>
  <si>
    <t>PREFEITURA MUNICIPAL DE SALVATERRA</t>
  </si>
  <si>
    <t>SERVIÇOS DE PAVIMENTAÇÃO ASFÁLTICA DE 3,0 KM (TRÊS QUILÔMETROS) DE VIAS, LOCALIZADAS NA ZONA URBANA DO MUNICÍPIO DE SALVATERRA.</t>
  </si>
  <si>
    <t>MUNICÍPIO</t>
  </si>
  <si>
    <t>Vias</t>
  </si>
  <si>
    <t>VIAS DO MUNICÍPIO</t>
  </si>
  <si>
    <t>Jazida Aterro</t>
  </si>
  <si>
    <t xml:space="preserve"> 5.1.1 </t>
  </si>
  <si>
    <t xml:space="preserve"> 5.1.2</t>
  </si>
  <si>
    <t xml:space="preserve"> 4.4</t>
  </si>
  <si>
    <t xml:space="preserve"> 4.5</t>
  </si>
  <si>
    <t xml:space="preserve"> 5.2.1 </t>
  </si>
  <si>
    <t xml:space="preserve"> 5.2.2</t>
  </si>
  <si>
    <t xml:space="preserve"> 5.2.3 </t>
  </si>
  <si>
    <t xml:space="preserve"> 7.2</t>
  </si>
  <si>
    <t>DIMENSÕES</t>
  </si>
  <si>
    <t>COMPRIMENTO</t>
  </si>
  <si>
    <t>LARGURA</t>
  </si>
  <si>
    <t>ÁREA</t>
  </si>
  <si>
    <t xml:space="preserve"> 3 KM</t>
  </si>
  <si>
    <t>SEINFRA</t>
  </si>
  <si>
    <t>PMS</t>
  </si>
  <si>
    <t>IMPORTA O PRESENTE ORÇAMENTO NO VALOR DE R$ 4.679.489,66 (QUATRO MILHÕES, SEISCENTOS E SETENTA E NOVE MIL, QUATROCENTOS E OITENTA E NOVE REAIS E SESSENTA E SEIS CENTAVOS)</t>
  </si>
  <si>
    <t>LOCAÇÃO DE CONTAINER PARA ESCRITÓRIO / VESTIÁRIOS E ALMOXARIFADO</t>
  </si>
  <si>
    <t>TRAV. PROF. JOÃO MARCELINO</t>
  </si>
  <si>
    <t>RUA DÉCIMA PRIMEIRA</t>
  </si>
  <si>
    <t>RUA 10 DE MARÇO</t>
  </si>
  <si>
    <t>RUA SEXTA</t>
  </si>
  <si>
    <t>RUA CARLOS CARNEIRO</t>
  </si>
  <si>
    <t>MEIO FIO E SARJETA</t>
  </si>
  <si>
    <t>ENCARGOS SOCIAIS</t>
  </si>
  <si>
    <t>HORISTA</t>
  </si>
  <si>
    <t>MENSALISTA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</si>
  <si>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</si>
  <si>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</si>
  <si>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</si>
  <si>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</si>
  <si>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</si>
  <si>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</si>
  <si>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</si>
  <si>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</si>
  <si>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</si>
  <si>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</si>
  <si>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</si>
  <si>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</si>
  <si>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Salário-educação</t>
  </si>
  <si>
    <t>A7</t>
  </si>
  <si>
    <t>Seguro contra acidentes de trabalho</t>
  </si>
  <si>
    <t>A8</t>
  </si>
  <si>
    <t>FGTS</t>
  </si>
  <si>
    <t>A9</t>
  </si>
  <si>
    <t>SECONCI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</si>
  <si>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</si>
  <si>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</si>
  <si>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</si>
  <si>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</si>
  <si>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</si>
  <si>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</si>
  <si>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</si>
  <si>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</si>
  <si>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</si>
  <si>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</si>
  <si>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</si>
  <si>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</si>
  <si>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</si>
  <si>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</si>
  <si>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</si>
  <si>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</si>
  <si>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</si>
  <si>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</si>
  <si>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</si>
  <si>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</si>
  <si>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</si>
  <si>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</si>
  <si>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</si>
  <si>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</si>
  <si>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</si>
  <si>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</si>
  <si>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</si>
  <si>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</si>
  <si>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</si>
  <si>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</si>
  <si>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</si>
  <si>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</si>
  <si>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</si>
  <si>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</si>
  <si>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</si>
  <si>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</si>
  <si>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</si>
  <si>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</si>
  <si>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TOTAL DOS ENCARGOS SOCIAIS:</t>
  </si>
  <si>
    <t>ENCARGOS SOCIAIS E TRABALHISTAS</t>
  </si>
  <si>
    <t>Composições de Custos Auxiliares</t>
  </si>
  <si>
    <t>LORENA FARIAS GOMES
Engenheira Civil
CREA-PA 1519048920
Portaria 068/2025 GPMS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</si>
</sst>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&quot;R$&quot;#,##0.00_);[Red]\(&quot;R$&quot;#,##0.00\)"/>
    <numFmt numFmtId="166" formatCode="_(&quot;R$&quot;* #,##0.00_);_(&quot;R$&quot;* \(#,##0.00\);_(&quot;R$&quot;* &quot;-&quot;??_);_(@_)"/>
    <numFmt numFmtId="167" formatCode="_(* #,##0.00_);_(* \(#,##0.00\);_(* &quot;-&quot;??_);_(@_)"/>
    <numFmt numFmtId="168" formatCode="_([$€]* #,##0.00_);_([$€]* \(#,##0.00\);_([$€]* &quot;-&quot;??_);_(@_)"/>
    <numFmt numFmtId="169" formatCode="###0;###0"/>
    <numFmt numFmtId="170" formatCode="###0.0;###0.0"/>
    <numFmt numFmtId="171" formatCode="#,##0.00;#,##0.00"/>
    <numFmt numFmtId="172" formatCode="&quot;R$&quot;\ #,##0.00"/>
    <numFmt numFmtId="173" formatCode="_(&quot;R$ &quot;* #,##0.00_);_(&quot;R$ &quot;* \(#,##0.00\);_(&quot;R$ &quot;* &quot;-&quot;??_);_(@_)"/>
    <numFmt numFmtId="174" formatCode="_([$€-2]* #,##0.00_);_([$€-2]* \(#,##0.00\);_([$€-2]* &quot;-&quot;??_)"/>
    <numFmt numFmtId="175" formatCode="#,"/>
    <numFmt numFmtId="176" formatCode="#,#00"/>
    <numFmt numFmtId="177" formatCode="%#,#00"/>
    <numFmt numFmtId="178" formatCode="#.##000"/>
    <numFmt numFmtId="179" formatCode="_-[$R$-416]\ * #,##0.00_-;\-[$R$-416]\ * #,##0.00_-;_-[$R$-416]\ * &quot;-&quot;??_-;_-@_-"/>
    <numFmt numFmtId="180" formatCode="00000"/>
    <numFmt numFmtId="181" formatCode="_(* #,##0.00_);_(* \(#,##0.00\);_(* \-??_);_(@_)"/>
    <numFmt numFmtId="182" formatCode="d&quot;.&quot;"/>
    <numFmt numFmtId="183" formatCode="#,##0.0000"/>
    <numFmt numFmtId="184" formatCode="0.000"/>
    <numFmt numFmtId="185" formatCode="&quot;R$&quot;\ #,##0.000"/>
    <numFmt numFmtId="186" formatCode="&quot;R$&quot;\ #,##0.0000"/>
    <numFmt numFmtId="187" formatCode="#,##0.000"/>
    <numFmt numFmtId="188" formatCode="#,##0.0000000"/>
    <numFmt numFmtId="189" formatCode="0;[Red]0"/>
    <numFmt numFmtId="190" formatCode="0.00;[Red]0.00"/>
    <numFmt numFmtId="191" formatCode="#,##0.00;[Red]#,##0.00"/>
    <numFmt numFmtId="192" formatCode="#,##0;[Red]#,##0"/>
    <numFmt numFmtId="193" formatCode="&quot;R$&quot;\ #,##0.00;[Red]&quot;R$&quot;\ #,##0.00"/>
  </numFmts>
  <fonts count="10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rgb="FF000000"/>
      <name val="Times New Roman"/>
      <family val="1"/>
    </font>
    <font>
      <b/>
      <sz val="12"/>
      <color rgb="FF0000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8"/>
      <color theme="3"/>
      <name val="Calibri Light"/>
      <family val="2"/>
      <scheme val="major"/>
    </font>
    <font>
      <sz val="12"/>
      <name val="Times New Roman"/>
      <family val="1"/>
    </font>
    <font>
      <sz val="11"/>
      <name val="Century Gothic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b/>
      <sz val="1"/>
      <color indexed="16"/>
      <name val="Courier"/>
      <family val="3"/>
    </font>
    <font>
      <sz val="1"/>
      <color indexed="18"/>
      <name val="Courier"/>
      <family val="3"/>
    </font>
    <font>
      <vertAlign val="superscript"/>
      <sz val="9"/>
      <name val="Courier New"/>
      <family val="3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  <scheme val="minor"/>
    </font>
    <font>
      <b/>
      <sz val="1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name val="Arial"/>
      <family val="2"/>
      <charset val="1"/>
    </font>
    <font>
      <b/>
      <sz val="16"/>
      <name val="Arial"/>
      <family val="2"/>
    </font>
    <font>
      <sz val="10"/>
      <color theme="1"/>
      <name val="Calibri"/>
      <family val="2"/>
      <scheme val="minor"/>
    </font>
    <font>
      <sz val="11"/>
      <color rgb="FFFF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theme="1"/>
      <name val="Arial"/>
      <family val="2"/>
    </font>
    <font>
      <sz val="11"/>
      <color rgb="FF0070C0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sz val="11"/>
      <name val="Arial"/>
      <family val="1"/>
    </font>
    <font>
      <sz val="10"/>
      <color rgb="FF000000"/>
      <name val="Arial"/>
      <family val="1"/>
    </font>
    <font>
      <sz val="14"/>
      <name val="Arial"/>
      <family val="2"/>
    </font>
    <font>
      <b/>
      <sz val="14"/>
      <name val="Arial"/>
      <family val="1"/>
    </font>
    <font>
      <sz val="14"/>
      <color rgb="FF000000"/>
      <name val="Arial"/>
      <family val="1"/>
    </font>
    <font>
      <sz val="14"/>
      <name val="Arial"/>
      <family val="1"/>
    </font>
    <font>
      <b/>
      <sz val="18"/>
      <name val="Arial"/>
      <family val="2"/>
    </font>
    <font>
      <sz val="10"/>
      <color indexed="8"/>
      <name val="Arial"/>
      <family val="2"/>
    </font>
    <font>
      <sz val="18"/>
      <name val="Arial"/>
      <family val="1"/>
    </font>
    <font>
      <sz val="20"/>
      <name val="Arial"/>
      <family val="1"/>
    </font>
    <font>
      <sz val="22"/>
      <name val="Arial"/>
      <family val="1"/>
    </font>
    <font>
      <sz val="14"/>
      <color theme="1"/>
      <name val="Arial"/>
      <family val="2"/>
    </font>
    <font>
      <sz val="13"/>
      <color rgb="FF000000"/>
      <name val="Arial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6"/>
      <color theme="1"/>
      <name val="Arial"/>
      <family val="2"/>
    </font>
  </fonts>
  <fills count="8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DFDFDF"/>
      </patternFill>
    </fill>
    <fill>
      <patternFill patternType="solid">
        <fgColor theme="0"/>
        <bgColor rgb="FFFFFFCC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0.59999389629810485"/>
        <bgColor rgb="FFFFFFCC"/>
      </patternFill>
    </fill>
    <fill>
      <patternFill patternType="solid">
        <fgColor theme="3" tint="0.79998168889431442"/>
        <bgColor rgb="FFFFFFCC"/>
      </patternFill>
    </fill>
    <fill>
      <patternFill patternType="solid">
        <fgColor theme="0" tint="-0.249977111117893"/>
        <bgColor rgb="FFFFFFC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rgb="FFDFDFDF"/>
      </patternFill>
    </fill>
    <fill>
      <patternFill patternType="solid">
        <fgColor rgb="FFBFBFBF"/>
        <bgColor rgb="FF000000"/>
      </patternFill>
    </fill>
    <fill>
      <patternFill patternType="solid">
        <fgColor rgb="FFFFFF00"/>
        <bgColor rgb="FFDFDFDF"/>
      </patternFill>
    </fill>
    <fill>
      <patternFill patternType="solid">
        <fgColor rgb="FFFFFF00"/>
        <bgColor rgb="FFFFFFCC"/>
      </patternFill>
    </fill>
    <fill>
      <patternFill patternType="solid">
        <fgColor theme="7" tint="0.59999389629810485"/>
        <bgColor rgb="FFDFDFDF"/>
      </patternFill>
    </fill>
    <fill>
      <patternFill patternType="solid">
        <fgColor theme="7" tint="0.59999389629810485"/>
        <bgColor rgb="FFFFFFCC"/>
      </patternFill>
    </fill>
    <fill>
      <patternFill patternType="solid">
        <fgColor theme="0" tint="-0.14999847407452621"/>
        <bgColor rgb="FFDFDFDF"/>
      </patternFill>
    </fill>
    <fill>
      <patternFill patternType="solid">
        <fgColor theme="0" tint="-4.9989318521683403E-2"/>
        <bgColor rgb="FFDFDFD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FD1D1"/>
      </patternFill>
    </fill>
  </fills>
  <borders count="1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ck">
        <color rgb="FF000000"/>
      </top>
      <bottom/>
      <diagonal/>
    </border>
    <border>
      <left/>
      <right style="thin">
        <color indexed="64"/>
      </right>
      <top style="thick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D4D4F"/>
      </left>
      <right/>
      <top style="thin">
        <color rgb="FF4D4D4F"/>
      </top>
      <bottom style="thin">
        <color rgb="FF4D4D4F"/>
      </bottom>
      <diagonal/>
    </border>
    <border>
      <left/>
      <right/>
      <top style="thin">
        <color rgb="FF4D4D4F"/>
      </top>
      <bottom style="thin">
        <color rgb="FF4D4D4F"/>
      </bottom>
      <diagonal/>
    </border>
    <border>
      <left/>
      <right style="thin">
        <color rgb="FF4D4D4F"/>
      </right>
      <top style="thin">
        <color rgb="FF4D4D4F"/>
      </top>
      <bottom style="thin">
        <color rgb="FF4D4D4F"/>
      </bottom>
      <diagonal/>
    </border>
    <border>
      <left style="thin">
        <color rgb="FF4D4D4F"/>
      </left>
      <right style="thin">
        <color rgb="FF4D4D4F"/>
      </right>
      <top style="thin">
        <color rgb="FF4D4D4F"/>
      </top>
      <bottom/>
      <diagonal/>
    </border>
    <border>
      <left style="thin">
        <color rgb="FF4D4D4F"/>
      </left>
      <right style="thin">
        <color rgb="FF4D4D4F"/>
      </right>
      <top style="thin">
        <color rgb="FF4D4D4F"/>
      </top>
      <bottom style="thin">
        <color rgb="FF4D4D4F"/>
      </bottom>
      <diagonal/>
    </border>
    <border>
      <left style="thin">
        <color rgb="FF4D4D4F"/>
      </left>
      <right/>
      <top style="thin">
        <color rgb="FF4D4D4F"/>
      </top>
      <bottom/>
      <diagonal/>
    </border>
    <border>
      <left/>
      <right style="thin">
        <color rgb="FF4D4D4F"/>
      </right>
      <top style="thin">
        <color rgb="FF4D4D4F"/>
      </top>
      <bottom/>
      <diagonal/>
    </border>
    <border>
      <left style="thin">
        <color rgb="FF4D4D4F"/>
      </left>
      <right style="thin">
        <color rgb="FF4D4D4F"/>
      </right>
      <top/>
      <bottom/>
      <diagonal/>
    </border>
    <border>
      <left style="thin">
        <color rgb="FF4D4D4F"/>
      </left>
      <right/>
      <top/>
      <bottom/>
      <diagonal/>
    </border>
    <border>
      <left/>
      <right style="thin">
        <color rgb="FF4D4D4F"/>
      </right>
      <top/>
      <bottom/>
      <diagonal/>
    </border>
    <border>
      <left style="thin">
        <color rgb="FF4D4D4F"/>
      </left>
      <right/>
      <top/>
      <bottom style="thin">
        <color rgb="FF4D4D4F"/>
      </bottom>
      <diagonal/>
    </border>
    <border>
      <left/>
      <right style="thin">
        <color rgb="FF4D4D4F"/>
      </right>
      <top/>
      <bottom style="thin">
        <color rgb="FF4D4D4F"/>
      </bottom>
      <diagonal/>
    </border>
    <border>
      <left style="thin">
        <color rgb="FF4D4D4F"/>
      </left>
      <right style="thin">
        <color rgb="FF4D4D4F"/>
      </right>
      <top/>
      <bottom style="thin">
        <color rgb="FF4D4D4F"/>
      </bottom>
      <diagonal/>
    </border>
    <border>
      <left/>
      <right style="thin">
        <color indexed="64"/>
      </right>
      <top style="thin">
        <color rgb="FF4D4D4F"/>
      </top>
      <bottom style="thin">
        <color rgb="FF4D4D4F"/>
      </bottom>
      <diagonal/>
    </border>
  </borders>
  <cellStyleXfs count="391">
    <xf numFmtId="0" fontId="0" fillId="0" borderId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4" fillId="0" borderId="0"/>
    <xf numFmtId="0" fontId="4" fillId="0" borderId="0"/>
    <xf numFmtId="168" fontId="4" fillId="0" borderId="0"/>
    <xf numFmtId="0" fontId="4" fillId="0" borderId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31" fillId="0" borderId="0"/>
    <xf numFmtId="166" fontId="31" fillId="0" borderId="0" applyFont="0" applyFill="0" applyBorder="0" applyAlignment="0" applyProtection="0"/>
    <xf numFmtId="0" fontId="31" fillId="0" borderId="0"/>
    <xf numFmtId="0" fontId="4" fillId="0" borderId="0"/>
    <xf numFmtId="9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0" fontId="33" fillId="0" borderId="0"/>
    <xf numFmtId="0" fontId="42" fillId="41" borderId="0" applyNumberFormat="0" applyBorder="0" applyAlignment="0" applyProtection="0"/>
    <xf numFmtId="0" fontId="42" fillId="42" borderId="0" applyNumberFormat="0" applyBorder="0" applyAlignment="0" applyProtection="0"/>
    <xf numFmtId="0" fontId="42" fillId="43" borderId="0" applyNumberFormat="0" applyBorder="0" applyAlignment="0" applyProtection="0"/>
    <xf numFmtId="0" fontId="42" fillId="44" borderId="0" applyNumberFormat="0" applyBorder="0" applyAlignment="0" applyProtection="0"/>
    <xf numFmtId="0" fontId="42" fillId="45" borderId="0" applyNumberFormat="0" applyBorder="0" applyAlignment="0" applyProtection="0"/>
    <xf numFmtId="0" fontId="42" fillId="46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4" fontId="34" fillId="0" borderId="9" applyNumberFormat="0" applyBorder="0" applyAlignment="0"/>
    <xf numFmtId="0" fontId="42" fillId="47" borderId="0" applyNumberFormat="0" applyBorder="0" applyAlignment="0" applyProtection="0"/>
    <xf numFmtId="0" fontId="42" fillId="48" borderId="0" applyNumberFormat="0" applyBorder="0" applyAlignment="0" applyProtection="0"/>
    <xf numFmtId="0" fontId="42" fillId="49" borderId="0" applyNumberFormat="0" applyBorder="0" applyAlignment="0" applyProtection="0"/>
    <xf numFmtId="0" fontId="42" fillId="44" borderId="0" applyNumberFormat="0" applyBorder="0" applyAlignment="0" applyProtection="0"/>
    <xf numFmtId="0" fontId="42" fillId="47" borderId="0" applyNumberFormat="0" applyBorder="0" applyAlignment="0" applyProtection="0"/>
    <xf numFmtId="0" fontId="42" fillId="50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43" fillId="51" borderId="0" applyNumberFormat="0" applyBorder="0" applyAlignment="0" applyProtection="0"/>
    <xf numFmtId="0" fontId="43" fillId="48" borderId="0" applyNumberFormat="0" applyBorder="0" applyAlignment="0" applyProtection="0"/>
    <xf numFmtId="0" fontId="43" fillId="49" borderId="0" applyNumberFormat="0" applyBorder="0" applyAlignment="0" applyProtection="0"/>
    <xf numFmtId="0" fontId="43" fillId="52" borderId="0" applyNumberFormat="0" applyBorder="0" applyAlignment="0" applyProtection="0"/>
    <xf numFmtId="0" fontId="43" fillId="53" borderId="0" applyNumberFormat="0" applyBorder="0" applyAlignment="0" applyProtection="0"/>
    <xf numFmtId="0" fontId="43" fillId="54" borderId="0" applyNumberFormat="0" applyBorder="0" applyAlignment="0" applyProtection="0"/>
    <xf numFmtId="0" fontId="30" fillId="20" borderId="0" applyNumberFormat="0" applyBorder="0" applyAlignment="0" applyProtection="0"/>
    <xf numFmtId="0" fontId="30" fillId="24" borderId="0" applyNumberFormat="0" applyBorder="0" applyAlignment="0" applyProtection="0"/>
    <xf numFmtId="0" fontId="30" fillId="28" borderId="0" applyNumberFormat="0" applyBorder="0" applyAlignment="0" applyProtection="0"/>
    <xf numFmtId="0" fontId="30" fillId="32" borderId="0" applyNumberFormat="0" applyBorder="0" applyAlignment="0" applyProtection="0"/>
    <xf numFmtId="0" fontId="30" fillId="36" borderId="0" applyNumberFormat="0" applyBorder="0" applyAlignment="0" applyProtection="0"/>
    <xf numFmtId="0" fontId="30" fillId="40" borderId="0" applyNumberFormat="0" applyBorder="0" applyAlignment="0" applyProtection="0"/>
    <xf numFmtId="0" fontId="43" fillId="55" borderId="0" applyNumberFormat="0" applyBorder="0" applyAlignment="0" applyProtection="0"/>
    <xf numFmtId="0" fontId="43" fillId="56" borderId="0" applyNumberFormat="0" applyBorder="0" applyAlignment="0" applyProtection="0"/>
    <xf numFmtId="0" fontId="43" fillId="57" borderId="0" applyNumberFormat="0" applyBorder="0" applyAlignment="0" applyProtection="0"/>
    <xf numFmtId="0" fontId="43" fillId="52" borderId="0" applyNumberFormat="0" applyBorder="0" applyAlignment="0" applyProtection="0"/>
    <xf numFmtId="0" fontId="43" fillId="53" borderId="0" applyNumberFormat="0" applyBorder="0" applyAlignment="0" applyProtection="0"/>
    <xf numFmtId="0" fontId="43" fillId="58" borderId="0" applyNumberFormat="0" applyBorder="0" applyAlignment="0" applyProtection="0"/>
    <xf numFmtId="0" fontId="44" fillId="42" borderId="0" applyNumberFormat="0" applyBorder="0" applyAlignment="0" applyProtection="0"/>
    <xf numFmtId="0" fontId="20" fillId="10" borderId="0" applyNumberFormat="0" applyBorder="0" applyAlignment="0" applyProtection="0"/>
    <xf numFmtId="0" fontId="45" fillId="59" borderId="47" applyNumberFormat="0" applyAlignment="0" applyProtection="0"/>
    <xf numFmtId="0" fontId="25" fillId="14" borderId="41" applyNumberFormat="0" applyAlignment="0" applyProtection="0"/>
    <xf numFmtId="0" fontId="27" fillId="15" borderId="44" applyNumberFormat="0" applyAlignment="0" applyProtection="0"/>
    <xf numFmtId="0" fontId="26" fillId="0" borderId="43" applyNumberFormat="0" applyFill="0" applyAlignment="0" applyProtection="0"/>
    <xf numFmtId="0" fontId="46" fillId="60" borderId="48" applyNumberFormat="0" applyAlignment="0" applyProtection="0"/>
    <xf numFmtId="175" fontId="35" fillId="0" borderId="0">
      <protection locked="0"/>
    </xf>
    <xf numFmtId="175" fontId="35" fillId="0" borderId="0">
      <protection locked="0"/>
    </xf>
    <xf numFmtId="175" fontId="35" fillId="0" borderId="0">
      <protection locked="0"/>
    </xf>
    <xf numFmtId="175" fontId="35" fillId="0" borderId="0">
      <protection locked="0"/>
    </xf>
    <xf numFmtId="0" fontId="36" fillId="0" borderId="0">
      <protection locked="0"/>
    </xf>
    <xf numFmtId="175" fontId="35" fillId="0" borderId="0">
      <protection locked="0"/>
    </xf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0" fillId="37" borderId="0" applyNumberFormat="0" applyBorder="0" applyAlignment="0" applyProtection="0"/>
    <xf numFmtId="0" fontId="23" fillId="13" borderId="41" applyNumberFormat="0" applyAlignment="0" applyProtection="0"/>
    <xf numFmtId="174" fontId="4" fillId="0" borderId="0" applyFont="0" applyFill="0" applyBorder="0" applyAlignment="0" applyProtection="0"/>
    <xf numFmtId="0" fontId="47" fillId="0" borderId="0" applyNumberFormat="0" applyFill="0" applyBorder="0" applyAlignment="0" applyProtection="0"/>
    <xf numFmtId="175" fontId="35" fillId="0" borderId="0">
      <protection locked="0"/>
    </xf>
    <xf numFmtId="176" fontId="36" fillId="0" borderId="0">
      <protection locked="0"/>
    </xf>
    <xf numFmtId="0" fontId="48" fillId="43" borderId="0" applyNumberFormat="0" applyBorder="0" applyAlignment="0" applyProtection="0"/>
    <xf numFmtId="175" fontId="37" fillId="0" borderId="0">
      <protection locked="0"/>
    </xf>
    <xf numFmtId="175" fontId="37" fillId="0" borderId="0">
      <protection locked="0"/>
    </xf>
    <xf numFmtId="0" fontId="49" fillId="0" borderId="50" applyNumberFormat="0" applyFill="0" applyAlignment="0" applyProtection="0"/>
    <xf numFmtId="0" fontId="49" fillId="0" borderId="0" applyNumberFormat="0" applyFill="0" applyBorder="0" applyAlignment="0" applyProtection="0"/>
    <xf numFmtId="0" fontId="21" fillId="11" borderId="0" applyNumberFormat="0" applyBorder="0" applyAlignment="0" applyProtection="0"/>
    <xf numFmtId="0" fontId="50" fillId="0" borderId="0"/>
    <xf numFmtId="0" fontId="51" fillId="46" borderId="47" applyNumberFormat="0" applyAlignment="0" applyProtection="0"/>
    <xf numFmtId="0" fontId="52" fillId="0" borderId="49" applyNumberFormat="0" applyFill="0" applyAlignment="0" applyProtection="0"/>
    <xf numFmtId="17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22" fillId="12" borderId="0" applyNumberFormat="0" applyBorder="0" applyAlignment="0" applyProtection="0"/>
    <xf numFmtId="0" fontId="53" fillId="6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5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16" borderId="45" applyNumberFormat="0" applyFont="0" applyAlignment="0" applyProtection="0"/>
    <xf numFmtId="0" fontId="4" fillId="62" borderId="51" applyNumberFormat="0" applyFont="0" applyAlignment="0" applyProtection="0"/>
    <xf numFmtId="0" fontId="54" fillId="59" borderId="52" applyNumberFormat="0" applyAlignment="0" applyProtection="0"/>
    <xf numFmtId="175" fontId="35" fillId="0" borderId="0">
      <protection locked="0"/>
    </xf>
    <xf numFmtId="177" fontId="36" fillId="0" borderId="0">
      <protection locked="0"/>
    </xf>
    <xf numFmtId="178" fontId="36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4" fillId="14" borderId="42" applyNumberFormat="0" applyAlignment="0" applyProtection="0"/>
    <xf numFmtId="175" fontId="38" fillId="0" borderId="0">
      <protection locked="0"/>
    </xf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39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0" fillId="0" borderId="53" applyNumberFormat="0" applyFill="0" applyAlignment="0" applyProtection="0"/>
    <xf numFmtId="0" fontId="17" fillId="0" borderId="38" applyNumberFormat="0" applyFill="0" applyAlignment="0" applyProtection="0"/>
    <xf numFmtId="0" fontId="18" fillId="0" borderId="39" applyNumberFormat="0" applyFill="0" applyAlignment="0" applyProtection="0"/>
    <xf numFmtId="0" fontId="19" fillId="0" borderId="40" applyNumberFormat="0" applyFill="0" applyAlignment="0" applyProtection="0"/>
    <xf numFmtId="0" fontId="1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75" fontId="41" fillId="0" borderId="0">
      <protection locked="0"/>
    </xf>
    <xf numFmtId="175" fontId="41" fillId="0" borderId="0">
      <protection locked="0"/>
    </xf>
    <xf numFmtId="0" fontId="13" fillId="0" borderId="46" applyNumberFormat="0" applyFill="0" applyAlignment="0" applyProtection="0"/>
    <xf numFmtId="167" fontId="4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42" fillId="47" borderId="0" applyNumberFormat="0" applyBorder="0" applyAlignment="0" applyProtection="0"/>
    <xf numFmtId="0" fontId="42" fillId="48" borderId="0" applyNumberFormat="0" applyBorder="0" applyAlignment="0" applyProtection="0"/>
    <xf numFmtId="0" fontId="42" fillId="62" borderId="0" applyNumberFormat="0" applyBorder="0" applyAlignment="0" applyProtection="0"/>
    <xf numFmtId="0" fontId="42" fillId="46" borderId="0" applyNumberFormat="0" applyBorder="0" applyAlignment="0" applyProtection="0"/>
    <xf numFmtId="0" fontId="42" fillId="45" borderId="0" applyNumberFormat="0" applyBorder="0" applyAlignment="0" applyProtection="0"/>
    <xf numFmtId="0" fontId="42" fillId="62" borderId="0" applyNumberFormat="0" applyBorder="0" applyAlignment="0" applyProtection="0"/>
    <xf numFmtId="0" fontId="42" fillId="45" borderId="0" applyNumberFormat="0" applyBorder="0" applyAlignment="0" applyProtection="0"/>
    <xf numFmtId="0" fontId="42" fillId="48" borderId="0" applyNumberFormat="0" applyBorder="0" applyAlignment="0" applyProtection="0"/>
    <xf numFmtId="0" fontId="42" fillId="61" borderId="0" applyNumberFormat="0" applyBorder="0" applyAlignment="0" applyProtection="0"/>
    <xf numFmtId="0" fontId="42" fillId="42" borderId="0" applyNumberFormat="0" applyBorder="0" applyAlignment="0" applyProtection="0"/>
    <xf numFmtId="0" fontId="42" fillId="45" borderId="0" applyNumberFormat="0" applyBorder="0" applyAlignment="0" applyProtection="0"/>
    <xf numFmtId="0" fontId="42" fillId="62" borderId="0" applyNumberFormat="0" applyBorder="0" applyAlignment="0" applyProtection="0"/>
    <xf numFmtId="0" fontId="43" fillId="45" borderId="0" applyNumberFormat="0" applyBorder="0" applyAlignment="0" applyProtection="0"/>
    <xf numFmtId="0" fontId="43" fillId="58" borderId="0" applyNumberFormat="0" applyBorder="0" applyAlignment="0" applyProtection="0"/>
    <xf numFmtId="0" fontId="43" fillId="50" borderId="0" applyNumberFormat="0" applyBorder="0" applyAlignment="0" applyProtection="0"/>
    <xf numFmtId="0" fontId="43" fillId="42" borderId="0" applyNumberFormat="0" applyBorder="0" applyAlignment="0" applyProtection="0"/>
    <xf numFmtId="0" fontId="43" fillId="45" borderId="0" applyNumberFormat="0" applyBorder="0" applyAlignment="0" applyProtection="0"/>
    <xf numFmtId="0" fontId="43" fillId="48" borderId="0" applyNumberFormat="0" applyBorder="0" applyAlignment="0" applyProtection="0"/>
    <xf numFmtId="0" fontId="48" fillId="45" borderId="0" applyNumberFormat="0" applyBorder="0" applyAlignment="0" applyProtection="0"/>
    <xf numFmtId="0" fontId="62" fillId="63" borderId="47" applyNumberFormat="0" applyAlignment="0" applyProtection="0"/>
    <xf numFmtId="0" fontId="46" fillId="60" borderId="48" applyNumberFormat="0" applyAlignment="0" applyProtection="0"/>
    <xf numFmtId="0" fontId="56" fillId="0" borderId="54" applyNumberFormat="0" applyFill="0" applyAlignment="0" applyProtection="0"/>
    <xf numFmtId="0" fontId="43" fillId="64" borderId="0" applyNumberFormat="0" applyBorder="0" applyAlignment="0" applyProtection="0"/>
    <xf numFmtId="0" fontId="43" fillId="58" borderId="0" applyNumberFormat="0" applyBorder="0" applyAlignment="0" applyProtection="0"/>
    <xf numFmtId="0" fontId="43" fillId="50" borderId="0" applyNumberFormat="0" applyBorder="0" applyAlignment="0" applyProtection="0"/>
    <xf numFmtId="0" fontId="43" fillId="65" borderId="0" applyNumberFormat="0" applyBorder="0" applyAlignment="0" applyProtection="0"/>
    <xf numFmtId="0" fontId="43" fillId="53" borderId="0" applyNumberFormat="0" applyBorder="0" applyAlignment="0" applyProtection="0"/>
    <xf numFmtId="0" fontId="43" fillId="56" borderId="0" applyNumberFormat="0" applyBorder="0" applyAlignment="0" applyProtection="0"/>
    <xf numFmtId="0" fontId="51" fillId="61" borderId="47" applyNumberFormat="0" applyAlignment="0" applyProtection="0"/>
    <xf numFmtId="0" fontId="59" fillId="0" borderId="55" applyNumberFormat="0" applyFill="0" applyAlignment="0" applyProtection="0"/>
    <xf numFmtId="0" fontId="60" fillId="0" borderId="56" applyNumberFormat="0" applyFill="0" applyAlignment="0" applyProtection="0"/>
    <xf numFmtId="0" fontId="44" fillId="44" borderId="0" applyNumberFormat="0" applyBorder="0" applyAlignment="0" applyProtection="0"/>
    <xf numFmtId="0" fontId="63" fillId="61" borderId="0" applyNumberFormat="0" applyBorder="0" applyAlignment="0" applyProtection="0"/>
    <xf numFmtId="0" fontId="4" fillId="62" borderId="51" applyNumberFormat="0" applyFont="0" applyAlignment="0" applyProtection="0"/>
    <xf numFmtId="0" fontId="42" fillId="62" borderId="51" applyNumberFormat="0" applyFont="0" applyAlignment="0" applyProtection="0"/>
    <xf numFmtId="0" fontId="54" fillId="63" borderId="52" applyNumberFormat="0" applyAlignment="0" applyProtection="0"/>
    <xf numFmtId="0" fontId="5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40" fillId="0" borderId="57" applyNumberFormat="0" applyFill="0" applyAlignment="0" applyProtection="0"/>
    <xf numFmtId="0" fontId="65" fillId="0" borderId="58" applyNumberFormat="0" applyFill="0" applyAlignment="0" applyProtection="0"/>
    <xf numFmtId="0" fontId="66" fillId="0" borderId="59" applyNumberFormat="0" applyFill="0" applyAlignment="0" applyProtection="0"/>
    <xf numFmtId="0" fontId="66" fillId="0" borderId="0" applyNumberFormat="0" applyFill="0" applyBorder="0" applyAlignment="0" applyProtection="0"/>
    <xf numFmtId="0" fontId="61" fillId="0" borderId="60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71" fillId="0" borderId="0"/>
    <xf numFmtId="0" fontId="1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44" fontId="3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43" fontId="31" fillId="0" borderId="0" applyFont="0" applyFill="0" applyBorder="0" applyAlignment="0" applyProtection="0"/>
    <xf numFmtId="0" fontId="1" fillId="39" borderId="0" applyNumberFormat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2" fillId="0" borderId="0"/>
    <xf numFmtId="0" fontId="42" fillId="0" borderId="0"/>
    <xf numFmtId="182" fontId="73" fillId="0" borderId="0" applyBorder="0" applyProtection="0">
      <alignment horizontal="right" vertical="top"/>
    </xf>
    <xf numFmtId="3" fontId="4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2" fillId="0" borderId="0"/>
    <xf numFmtId="0" fontId="57" fillId="0" borderId="0"/>
    <xf numFmtId="0" fontId="4" fillId="0" borderId="0"/>
    <xf numFmtId="0" fontId="4" fillId="0" borderId="0"/>
    <xf numFmtId="0" fontId="1" fillId="0" borderId="0"/>
    <xf numFmtId="0" fontId="42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" fillId="16" borderId="45" applyNumberFormat="0" applyFont="0" applyAlignment="0" applyProtection="0"/>
    <xf numFmtId="9" fontId="4" fillId="0" borderId="0" applyFont="0" applyFill="0" applyBorder="0" applyAlignment="0" applyProtection="0"/>
    <xf numFmtId="9" fontId="42" fillId="0" borderId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72" fillId="0" borderId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4" fillId="0" borderId="0"/>
    <xf numFmtId="168" fontId="4" fillId="0" borderId="0"/>
    <xf numFmtId="179" fontId="4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4" fillId="0" borderId="0"/>
    <xf numFmtId="0" fontId="91" fillId="0" borderId="0"/>
    <xf numFmtId="167" fontId="4" fillId="0" borderId="0" applyFont="0" applyFill="0" applyBorder="0" applyAlignment="0" applyProtection="0"/>
    <xf numFmtId="0" fontId="91" fillId="0" borderId="0"/>
  </cellStyleXfs>
  <cellXfs count="969">
    <xf numFmtId="0" fontId="0" fillId="0" borderId="0" xfId="0"/>
    <xf numFmtId="4" fontId="2" fillId="0" borderId="1" xfId="5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9" fontId="9" fillId="3" borderId="8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171" fontId="9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0" xfId="0" applyAlignment="1">
      <alignment vertical="center"/>
    </xf>
    <xf numFmtId="3" fontId="0" fillId="0" borderId="20" xfId="9" applyNumberFormat="1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23" xfId="0" applyBorder="1" applyAlignment="1">
      <alignment vertical="center"/>
    </xf>
    <xf numFmtId="3" fontId="0" fillId="0" borderId="24" xfId="9" applyNumberFormat="1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14" fillId="0" borderId="0" xfId="0" applyFont="1"/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172" fontId="9" fillId="0" borderId="1" xfId="0" applyNumberFormat="1" applyFont="1" applyBorder="1" applyAlignment="1">
      <alignment horizontal="center" vertical="center"/>
    </xf>
    <xf numFmtId="0" fontId="0" fillId="3" borderId="0" xfId="0" applyFill="1" applyAlignment="1">
      <alignment horizontal="left" vertical="top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10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4" borderId="0" xfId="0" applyFont="1" applyFill="1" applyAlignment="1">
      <alignment horizontal="left" vertical="top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/>
    </xf>
    <xf numFmtId="49" fontId="4" fillId="5" borderId="36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37" xfId="0" applyNumberFormat="1" applyFont="1" applyFill="1" applyBorder="1" applyAlignment="1" applyProtection="1">
      <alignment horizontal="center" vertical="center" wrapText="1"/>
      <protection locked="0"/>
    </xf>
    <xf numFmtId="0" fontId="8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40" fontId="7" fillId="0" borderId="0" xfId="0" applyNumberFormat="1" applyFont="1" applyAlignment="1">
      <alignment wrapText="1"/>
    </xf>
    <xf numFmtId="0" fontId="4" fillId="0" borderId="0" xfId="0" applyFont="1"/>
    <xf numFmtId="40" fontId="7" fillId="0" borderId="0" xfId="0" applyNumberFormat="1" applyFont="1"/>
    <xf numFmtId="0" fontId="7" fillId="0" borderId="0" xfId="0" applyFont="1" applyAlignment="1">
      <alignment horizontal="center" vertical="center"/>
    </xf>
    <xf numFmtId="0" fontId="2" fillId="0" borderId="0" xfId="5" applyFont="1" applyAlignment="1">
      <alignment horizontal="left" vertical="center"/>
    </xf>
    <xf numFmtId="4" fontId="2" fillId="0" borderId="0" xfId="5" applyNumberFormat="1" applyFont="1" applyAlignment="1">
      <alignment horizontal="left" vertical="center"/>
    </xf>
    <xf numFmtId="3" fontId="2" fillId="0" borderId="0" xfId="0" applyNumberFormat="1" applyFont="1" applyAlignment="1">
      <alignment horizontal="left" vertical="center"/>
    </xf>
    <xf numFmtId="3" fontId="2" fillId="0" borderId="0" xfId="0" applyNumberFormat="1" applyFont="1" applyAlignment="1">
      <alignment horizontal="center" vertical="center"/>
    </xf>
    <xf numFmtId="0" fontId="7" fillId="3" borderId="63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2" fontId="0" fillId="0" borderId="34" xfId="0" applyNumberForma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32" xfId="0" applyBorder="1" applyAlignment="1">
      <alignment vertical="center"/>
    </xf>
    <xf numFmtId="17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69" fontId="8" fillId="0" borderId="0" xfId="0" applyNumberFormat="1" applyFont="1" applyAlignment="1">
      <alignment horizontal="center" vertical="center" wrapText="1"/>
    </xf>
    <xf numFmtId="3" fontId="68" fillId="0" borderId="2" xfId="0" applyNumberFormat="1" applyFont="1" applyBorder="1" applyAlignment="1">
      <alignment horizontal="center" vertical="center"/>
    </xf>
    <xf numFmtId="0" fontId="68" fillId="0" borderId="0" xfId="0" applyFont="1" applyAlignment="1">
      <alignment horizontal="center" vertical="center"/>
    </xf>
    <xf numFmtId="4" fontId="68" fillId="0" borderId="1" xfId="0" applyNumberFormat="1" applyFont="1" applyBorder="1" applyAlignment="1">
      <alignment horizontal="center" vertical="center"/>
    </xf>
    <xf numFmtId="0" fontId="68" fillId="0" borderId="0" xfId="0" applyFont="1" applyAlignment="1">
      <alignment horizontal="left"/>
    </xf>
    <xf numFmtId="0" fontId="68" fillId="0" borderId="0" xfId="0" applyFont="1" applyAlignment="1">
      <alignment horizontal="left" vertical="top"/>
    </xf>
    <xf numFmtId="0" fontId="68" fillId="0" borderId="0" xfId="0" applyFont="1"/>
    <xf numFmtId="167" fontId="4" fillId="0" borderId="1" xfId="1" applyFont="1" applyFill="1" applyBorder="1" applyAlignment="1">
      <alignment horizontal="center" vertical="center"/>
    </xf>
    <xf numFmtId="0" fontId="68" fillId="0" borderId="0" xfId="0" applyFont="1" applyAlignment="1">
      <alignment horizontal="left" vertical="center"/>
    </xf>
    <xf numFmtId="0" fontId="68" fillId="0" borderId="0" xfId="0" applyFont="1" applyAlignment="1">
      <alignment horizontal="center" vertical="top"/>
    </xf>
    <xf numFmtId="0" fontId="69" fillId="0" borderId="0" xfId="0" applyFont="1" applyAlignment="1">
      <alignment horizontal="left"/>
    </xf>
    <xf numFmtId="0" fontId="68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left" vertical="center"/>
    </xf>
    <xf numFmtId="4" fontId="9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169" fontId="9" fillId="0" borderId="0" xfId="0" applyNumberFormat="1" applyFont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4" fontId="4" fillId="0" borderId="1" xfId="6" applyNumberFormat="1" applyBorder="1" applyAlignment="1">
      <alignment horizontal="center" vertical="center"/>
    </xf>
    <xf numFmtId="167" fontId="9" fillId="0" borderId="1" xfId="1" applyFont="1" applyFill="1" applyBorder="1" applyAlignment="1">
      <alignment horizontal="center" vertical="center" wrapText="1"/>
    </xf>
    <xf numFmtId="169" fontId="8" fillId="0" borderId="0" xfId="0" applyNumberFormat="1" applyFont="1" applyAlignment="1">
      <alignment vertical="center" wrapText="1"/>
    </xf>
    <xf numFmtId="4" fontId="4" fillId="0" borderId="0" xfId="6" applyNumberFormat="1" applyAlignment="1">
      <alignment horizontal="center" vertical="center"/>
    </xf>
    <xf numFmtId="170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vertical="center"/>
    </xf>
    <xf numFmtId="171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167" fontId="9" fillId="0" borderId="0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4" fontId="8" fillId="0" borderId="0" xfId="0" applyNumberFormat="1" applyFont="1" applyAlignment="1">
      <alignment horizontal="right" vertical="center"/>
    </xf>
    <xf numFmtId="10" fontId="0" fillId="0" borderId="0" xfId="0" applyNumberFormat="1"/>
    <xf numFmtId="0" fontId="7" fillId="3" borderId="0" xfId="0" applyFont="1" applyFill="1" applyAlignment="1">
      <alignment horizontal="center" vertical="center" wrapText="1"/>
    </xf>
    <xf numFmtId="164" fontId="7" fillId="8" borderId="0" xfId="2" applyFont="1" applyFill="1" applyBorder="1" applyAlignment="1" applyProtection="1">
      <alignment vertical="center" wrapText="1"/>
      <protection locked="0"/>
    </xf>
    <xf numFmtId="164" fontId="4" fillId="6" borderId="0" xfId="2" applyFont="1" applyFill="1" applyBorder="1" applyAlignment="1" applyProtection="1">
      <alignment vertical="center" wrapText="1"/>
      <protection locked="0"/>
    </xf>
    <xf numFmtId="164" fontId="7" fillId="6" borderId="0" xfId="2" applyFont="1" applyFill="1" applyBorder="1" applyAlignment="1" applyProtection="1">
      <alignment vertical="center" wrapText="1"/>
      <protection locked="0"/>
    </xf>
    <xf numFmtId="164" fontId="4" fillId="66" borderId="0" xfId="2" applyFont="1" applyFill="1" applyBorder="1" applyAlignment="1" applyProtection="1">
      <alignment vertical="center" wrapText="1"/>
      <protection locked="0"/>
    </xf>
    <xf numFmtId="164" fontId="4" fillId="67" borderId="0" xfId="2" applyFont="1" applyFill="1" applyBorder="1" applyAlignment="1" applyProtection="1">
      <alignment vertical="center" wrapText="1"/>
      <protection locked="0"/>
    </xf>
    <xf numFmtId="2" fontId="0" fillId="3" borderId="0" xfId="0" applyNumberFormat="1" applyFill="1" applyAlignment="1">
      <alignment horizontal="left" vertical="top"/>
    </xf>
    <xf numFmtId="4" fontId="3" fillId="3" borderId="1" xfId="5" applyNumberFormat="1" applyFont="1" applyFill="1" applyBorder="1" applyAlignment="1">
      <alignment horizontal="center" vertical="center"/>
    </xf>
    <xf numFmtId="169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2" applyFont="1" applyBorder="1" applyAlignment="1">
      <alignment horizontal="center" vertical="center" wrapText="1"/>
    </xf>
    <xf numFmtId="164" fontId="5" fillId="0" borderId="1" xfId="2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0" xfId="0" applyFont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2" fillId="0" borderId="0" xfId="5" applyFont="1" applyAlignment="1">
      <alignment horizontal="center" vertical="center"/>
    </xf>
    <xf numFmtId="0" fontId="2" fillId="0" borderId="0" xfId="5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64" fontId="4" fillId="68" borderId="0" xfId="2" applyFont="1" applyFill="1" applyBorder="1" applyAlignment="1" applyProtection="1">
      <alignment vertical="center" wrapText="1"/>
      <protection locked="0"/>
    </xf>
    <xf numFmtId="164" fontId="0" fillId="0" borderId="0" xfId="0" applyNumberFormat="1"/>
    <xf numFmtId="10" fontId="4" fillId="3" borderId="1" xfId="12" applyNumberFormat="1" applyFont="1" applyFill="1" applyBorder="1" applyAlignment="1">
      <alignment horizontal="center" vertical="center"/>
    </xf>
    <xf numFmtId="10" fontId="31" fillId="0" borderId="0" xfId="12" applyNumberFormat="1" applyAlignment="1">
      <alignment horizontal="left" vertical="top"/>
    </xf>
    <xf numFmtId="165" fontId="4" fillId="2" borderId="1" xfId="12" applyNumberFormat="1" applyFont="1" applyFill="1" applyBorder="1" applyAlignment="1">
      <alignment horizontal="center" vertical="center"/>
    </xf>
    <xf numFmtId="165" fontId="31" fillId="0" borderId="0" xfId="12" applyNumberFormat="1" applyAlignment="1">
      <alignment horizontal="left" vertical="top"/>
    </xf>
    <xf numFmtId="165" fontId="9" fillId="2" borderId="1" xfId="1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0" fontId="14" fillId="0" borderId="9" xfId="0" applyFont="1" applyBorder="1"/>
    <xf numFmtId="0" fontId="14" fillId="0" borderId="8" xfId="0" applyFont="1" applyBorder="1"/>
    <xf numFmtId="9" fontId="4" fillId="3" borderId="1" xfId="12" applyNumberFormat="1" applyFont="1" applyFill="1" applyBorder="1" applyAlignment="1">
      <alignment horizontal="center" vertical="center"/>
    </xf>
    <xf numFmtId="165" fontId="9" fillId="0" borderId="1" xfId="12" applyNumberFormat="1" applyFont="1" applyBorder="1" applyAlignment="1">
      <alignment vertical="center"/>
    </xf>
    <xf numFmtId="10" fontId="4" fillId="0" borderId="1" xfId="123" applyNumberFormat="1" applyFont="1" applyFill="1" applyBorder="1" applyAlignment="1">
      <alignment horizontal="center" vertical="center"/>
    </xf>
    <xf numFmtId="165" fontId="4" fillId="0" borderId="1" xfId="12" applyNumberFormat="1" applyFont="1" applyBorder="1" applyAlignment="1">
      <alignment horizontal="center" vertical="center"/>
    </xf>
    <xf numFmtId="9" fontId="4" fillId="0" borderId="1" xfId="12" applyNumberFormat="1" applyFont="1" applyBorder="1" applyAlignment="1">
      <alignment horizontal="center" vertical="center"/>
    </xf>
    <xf numFmtId="165" fontId="9" fillId="2" borderId="1" xfId="12" applyNumberFormat="1" applyFont="1" applyFill="1" applyBorder="1" applyAlignment="1">
      <alignment vertical="center"/>
    </xf>
    <xf numFmtId="0" fontId="4" fillId="3" borderId="1" xfId="12" applyFont="1" applyFill="1" applyBorder="1" applyAlignment="1">
      <alignment horizontal="center" vertical="center"/>
    </xf>
    <xf numFmtId="0" fontId="74" fillId="3" borderId="0" xfId="0" applyFont="1" applyFill="1"/>
    <xf numFmtId="0" fontId="4" fillId="2" borderId="1" xfId="12" applyFont="1" applyFill="1" applyBorder="1" applyAlignment="1">
      <alignment horizontal="center" vertical="center"/>
    </xf>
    <xf numFmtId="172" fontId="7" fillId="2" borderId="1" xfId="12" applyNumberFormat="1" applyFont="1" applyFill="1" applyBorder="1" applyAlignment="1">
      <alignment horizontal="center" vertical="center"/>
    </xf>
    <xf numFmtId="10" fontId="7" fillId="0" borderId="1" xfId="12" applyNumberFormat="1" applyFont="1" applyBorder="1" applyAlignment="1">
      <alignment horizontal="center" vertical="center"/>
    </xf>
    <xf numFmtId="165" fontId="4" fillId="3" borderId="1" xfId="12" applyNumberFormat="1" applyFont="1" applyFill="1" applyBorder="1" applyAlignment="1">
      <alignment horizontal="center" vertical="center"/>
    </xf>
    <xf numFmtId="0" fontId="31" fillId="0" borderId="0" xfId="12" applyAlignment="1">
      <alignment horizontal="left" vertical="top"/>
    </xf>
    <xf numFmtId="0" fontId="9" fillId="2" borderId="1" xfId="12" applyFont="1" applyFill="1" applyBorder="1" applyAlignment="1">
      <alignment horizontal="center" vertical="center"/>
    </xf>
    <xf numFmtId="0" fontId="7" fillId="2" borderId="1" xfId="12" applyFont="1" applyFill="1" applyBorder="1" applyAlignment="1">
      <alignment horizontal="center" vertical="center"/>
    </xf>
    <xf numFmtId="0" fontId="4" fillId="0" borderId="1" xfId="12" applyFont="1" applyBorder="1" applyAlignment="1">
      <alignment horizontal="center" vertical="center"/>
    </xf>
    <xf numFmtId="0" fontId="7" fillId="0" borderId="1" xfId="12" applyFont="1" applyBorder="1" applyAlignment="1">
      <alignment horizontal="center" vertical="center"/>
    </xf>
    <xf numFmtId="0" fontId="31" fillId="0" borderId="0" xfId="12" applyAlignment="1">
      <alignment horizontal="center" vertical="top"/>
    </xf>
    <xf numFmtId="0" fontId="7" fillId="71" borderId="61" xfId="0" applyFont="1" applyFill="1" applyBorder="1" applyAlignment="1">
      <alignment horizontal="center" vertical="center" wrapText="1"/>
    </xf>
    <xf numFmtId="0" fontId="7" fillId="71" borderId="62" xfId="0" applyFont="1" applyFill="1" applyBorder="1" applyAlignment="1">
      <alignment horizontal="center" vertical="center" wrapText="1"/>
    </xf>
    <xf numFmtId="49" fontId="7" fillId="72" borderId="2" xfId="0" applyNumberFormat="1" applyFont="1" applyFill="1" applyBorder="1" applyAlignment="1" applyProtection="1">
      <alignment vertical="center" wrapText="1"/>
      <protection locked="0"/>
    </xf>
    <xf numFmtId="49" fontId="7" fillId="72" borderId="3" xfId="0" applyNumberFormat="1" applyFont="1" applyFill="1" applyBorder="1" applyAlignment="1" applyProtection="1">
      <alignment vertical="center" wrapText="1"/>
      <protection locked="0"/>
    </xf>
    <xf numFmtId="169" fontId="5" fillId="69" borderId="2" xfId="5" applyNumberFormat="1" applyFont="1" applyFill="1" applyBorder="1" applyAlignment="1">
      <alignment horizontal="center" vertical="top" wrapText="1"/>
    </xf>
    <xf numFmtId="44" fontId="0" fillId="0" borderId="0" xfId="0" applyNumberFormat="1"/>
    <xf numFmtId="4" fontId="3" fillId="0" borderId="0" xfId="0" applyNumberFormat="1" applyFont="1" applyAlignment="1">
      <alignment horizontal="center" vertical="center"/>
    </xf>
    <xf numFmtId="4" fontId="3" fillId="0" borderId="1" xfId="0" quotePrefix="1" applyNumberFormat="1" applyFont="1" applyBorder="1" applyAlignment="1">
      <alignment horizontal="center" vertical="center"/>
    </xf>
    <xf numFmtId="164" fontId="4" fillId="6" borderId="0" xfId="2" applyFont="1" applyFill="1" applyBorder="1" applyAlignment="1" applyProtection="1">
      <alignment horizontal="center" vertical="center" wrapText="1"/>
      <protection locked="0"/>
    </xf>
    <xf numFmtId="40" fontId="4" fillId="0" borderId="0" xfId="0" applyNumberFormat="1" applyFont="1" applyAlignment="1">
      <alignment horizontal="left"/>
    </xf>
    <xf numFmtId="40" fontId="7" fillId="0" borderId="0" xfId="0" applyNumberFormat="1" applyFont="1" applyAlignment="1">
      <alignment horizontal="left"/>
    </xf>
    <xf numFmtId="1" fontId="3" fillId="0" borderId="1" xfId="0" applyNumberFormat="1" applyFont="1" applyBorder="1" applyAlignment="1">
      <alignment horizontal="center"/>
    </xf>
    <xf numFmtId="10" fontId="0" fillId="0" borderId="0" xfId="3" applyNumberFormat="1" applyFont="1"/>
    <xf numFmtId="4" fontId="3" fillId="0" borderId="1" xfId="5" applyNumberFormat="1" applyFont="1" applyBorder="1" applyAlignment="1">
      <alignment horizontal="center" vertical="center"/>
    </xf>
    <xf numFmtId="10" fontId="0" fillId="0" borderId="22" xfId="8" applyNumberFormat="1" applyFont="1" applyFill="1" applyBorder="1" applyAlignment="1" applyProtection="1">
      <alignment horizontal="center" vertical="center"/>
    </xf>
    <xf numFmtId="10" fontId="4" fillId="0" borderId="22" xfId="8" applyNumberFormat="1" applyFont="1" applyFill="1" applyBorder="1" applyAlignment="1" applyProtection="1">
      <alignment horizontal="center" vertical="center"/>
    </xf>
    <xf numFmtId="10" fontId="0" fillId="0" borderId="34" xfId="0" applyNumberFormat="1" applyBorder="1" applyAlignment="1">
      <alignment vertical="center"/>
    </xf>
    <xf numFmtId="10" fontId="0" fillId="0" borderId="35" xfId="0" applyNumberFormat="1" applyBorder="1" applyAlignment="1">
      <alignment vertical="center"/>
    </xf>
    <xf numFmtId="164" fontId="0" fillId="0" borderId="0" xfId="2" applyFont="1"/>
    <xf numFmtId="0" fontId="4" fillId="0" borderId="0" xfId="0" applyFont="1" applyAlignment="1">
      <alignment horizontal="left" vertical="center" wrapText="1"/>
    </xf>
    <xf numFmtId="0" fontId="14" fillId="3" borderId="0" xfId="0" applyFont="1" applyFill="1"/>
    <xf numFmtId="4" fontId="3" fillId="0" borderId="1" xfId="5" applyNumberFormat="1" applyFont="1" applyBorder="1" applyAlignment="1">
      <alignment vertical="center"/>
    </xf>
    <xf numFmtId="164" fontId="14" fillId="0" borderId="0" xfId="2" applyFont="1"/>
    <xf numFmtId="44" fontId="14" fillId="0" borderId="0" xfId="0" applyNumberFormat="1" applyFont="1"/>
    <xf numFmtId="0" fontId="0" fillId="0" borderId="1" xfId="0" applyBorder="1"/>
    <xf numFmtId="16" fontId="10" fillId="0" borderId="0" xfId="0" applyNumberFormat="1" applyFont="1" applyAlignment="1">
      <alignment horizontal="left" vertical="top" wrapText="1"/>
    </xf>
    <xf numFmtId="0" fontId="16" fillId="3" borderId="0" xfId="198" applyFont="1" applyFill="1"/>
    <xf numFmtId="164" fontId="6" fillId="0" borderId="1" xfId="2" applyFont="1" applyFill="1" applyBorder="1" applyAlignment="1">
      <alignment horizontal="center" vertical="center" wrapText="1"/>
    </xf>
    <xf numFmtId="0" fontId="68" fillId="0" borderId="4" xfId="0" applyFont="1" applyBorder="1"/>
    <xf numFmtId="0" fontId="4" fillId="0" borderId="1" xfId="0" quotePrefix="1" applyFont="1" applyBorder="1" applyAlignment="1">
      <alignment horizontal="center" vertical="center"/>
    </xf>
    <xf numFmtId="4" fontId="4" fillId="0" borderId="4" xfId="0" quotePrefix="1" applyNumberFormat="1" applyFont="1" applyBorder="1" applyAlignment="1">
      <alignment horizontal="center" vertical="center"/>
    </xf>
    <xf numFmtId="0" fontId="3" fillId="3" borderId="1" xfId="5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3" fontId="3" fillId="3" borderId="2" xfId="0" applyNumberFormat="1" applyFont="1" applyFill="1" applyBorder="1" applyAlignment="1">
      <alignment vertical="center"/>
    </xf>
    <xf numFmtId="3" fontId="3" fillId="3" borderId="3" xfId="0" applyNumberFormat="1" applyFont="1" applyFill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vertical="center"/>
    </xf>
    <xf numFmtId="167" fontId="8" fillId="0" borderId="0" xfId="0" applyNumberFormat="1" applyFont="1" applyAlignment="1">
      <alignment horizontal="center" vertical="top"/>
    </xf>
    <xf numFmtId="164" fontId="31" fillId="0" borderId="0" xfId="2" applyFont="1" applyFill="1" applyBorder="1" applyAlignment="1">
      <alignment horizontal="left" vertical="top"/>
    </xf>
    <xf numFmtId="172" fontId="14" fillId="0" borderId="0" xfId="0" applyNumberFormat="1" applyFont="1" applyAlignment="1">
      <alignment horizontal="center" vertical="center"/>
    </xf>
    <xf numFmtId="172" fontId="4" fillId="0" borderId="1" xfId="0" applyNumberFormat="1" applyFont="1" applyBorder="1" applyAlignment="1">
      <alignment horizontal="center" vertical="center"/>
    </xf>
    <xf numFmtId="172" fontId="14" fillId="0" borderId="1" xfId="0" applyNumberFormat="1" applyFont="1" applyBorder="1" applyAlignment="1">
      <alignment horizontal="center" vertical="center"/>
    </xf>
    <xf numFmtId="184" fontId="9" fillId="0" borderId="1" xfId="0" applyNumberFormat="1" applyFont="1" applyBorder="1" applyAlignment="1">
      <alignment horizontal="center" vertical="center"/>
    </xf>
    <xf numFmtId="172" fontId="31" fillId="0" borderId="0" xfId="0" applyNumberFormat="1" applyFont="1" applyAlignment="1">
      <alignment horizontal="center" vertical="center"/>
    </xf>
    <xf numFmtId="172" fontId="75" fillId="0" borderId="0" xfId="0" applyNumberFormat="1" applyFont="1" applyAlignment="1">
      <alignment horizontal="center" vertical="center"/>
    </xf>
    <xf numFmtId="185" fontId="31" fillId="0" borderId="0" xfId="0" applyNumberFormat="1" applyFont="1" applyAlignment="1">
      <alignment horizontal="center" vertical="center"/>
    </xf>
    <xf numFmtId="186" fontId="31" fillId="0" borderId="0" xfId="0" applyNumberFormat="1" applyFont="1" applyAlignment="1">
      <alignment horizontal="center" vertical="center"/>
    </xf>
    <xf numFmtId="172" fontId="14" fillId="0" borderId="0" xfId="0" applyNumberFormat="1" applyFont="1"/>
    <xf numFmtId="49" fontId="4" fillId="74" borderId="36" xfId="0" applyNumberFormat="1" applyFont="1" applyFill="1" applyBorder="1" applyAlignment="1" applyProtection="1">
      <alignment horizontal="center" vertical="center" wrapText="1"/>
      <protection locked="0"/>
    </xf>
    <xf numFmtId="49" fontId="4" fillId="76" borderId="36" xfId="0" applyNumberFormat="1" applyFont="1" applyFill="1" applyBorder="1" applyAlignment="1" applyProtection="1">
      <alignment horizontal="center" vertical="center" wrapText="1"/>
      <protection locked="0"/>
    </xf>
    <xf numFmtId="49" fontId="4" fillId="76" borderId="37" xfId="0" applyNumberFormat="1" applyFont="1" applyFill="1" applyBorder="1" applyAlignment="1" applyProtection="1">
      <alignment horizontal="center" vertical="center" wrapText="1"/>
      <protection locked="0"/>
    </xf>
    <xf numFmtId="0" fontId="58" fillId="0" borderId="0" xfId="12" applyFont="1" applyAlignment="1">
      <alignment horizontal="center" vertical="center" wrapText="1"/>
    </xf>
    <xf numFmtId="0" fontId="68" fillId="0" borderId="1" xfId="0" applyFont="1" applyBorder="1" applyAlignment="1">
      <alignment horizontal="center" vertical="center"/>
    </xf>
    <xf numFmtId="0" fontId="69" fillId="0" borderId="0" xfId="0" applyFont="1" applyAlignment="1">
      <alignment horizontal="left" wrapText="1"/>
    </xf>
    <xf numFmtId="0" fontId="68" fillId="0" borderId="0" xfId="0" applyFont="1" applyAlignment="1">
      <alignment horizontal="left" wrapText="1"/>
    </xf>
    <xf numFmtId="4" fontId="9" fillId="0" borderId="1" xfId="0" applyNumberFormat="1" applyFont="1" applyBorder="1" applyAlignment="1">
      <alignment horizontal="center" vertical="center"/>
    </xf>
    <xf numFmtId="0" fontId="68" fillId="0" borderId="1" xfId="0" applyFont="1" applyBorder="1" applyAlignment="1">
      <alignment horizontal="center"/>
    </xf>
    <xf numFmtId="187" fontId="31" fillId="0" borderId="0" xfId="0" applyNumberFormat="1" applyFont="1" applyAlignment="1">
      <alignment horizontal="center" vertical="center"/>
    </xf>
    <xf numFmtId="187" fontId="3" fillId="0" borderId="0" xfId="0" applyNumberFormat="1" applyFont="1" applyAlignment="1">
      <alignment horizontal="center" vertical="center"/>
    </xf>
    <xf numFmtId="185" fontId="15" fillId="0" borderId="0" xfId="0" applyNumberFormat="1" applyFont="1" applyAlignment="1">
      <alignment horizontal="left" vertical="top"/>
    </xf>
    <xf numFmtId="185" fontId="14" fillId="0" borderId="0" xfId="0" applyNumberFormat="1" applyFont="1"/>
    <xf numFmtId="0" fontId="76" fillId="3" borderId="0" xfId="0" applyFont="1" applyFill="1"/>
    <xf numFmtId="0" fontId="77" fillId="3" borderId="0" xfId="198" applyFont="1" applyFill="1"/>
    <xf numFmtId="0" fontId="67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10" fontId="67" fillId="7" borderId="0" xfId="0" applyNumberFormat="1" applyFont="1" applyFill="1" applyAlignment="1">
      <alignment horizontal="center"/>
    </xf>
    <xf numFmtId="0" fontId="67" fillId="7" borderId="0" xfId="0" applyFont="1" applyFill="1" applyAlignment="1">
      <alignment horizontal="center"/>
    </xf>
    <xf numFmtId="164" fontId="14" fillId="7" borderId="0" xfId="0" applyNumberFormat="1" applyFont="1" applyFill="1"/>
    <xf numFmtId="0" fontId="14" fillId="7" borderId="0" xfId="0" applyFont="1" applyFill="1"/>
    <xf numFmtId="44" fontId="14" fillId="3" borderId="0" xfId="0" applyNumberFormat="1" applyFont="1" applyFill="1"/>
    <xf numFmtId="164" fontId="14" fillId="3" borderId="0" xfId="2" applyFont="1" applyFill="1"/>
    <xf numFmtId="0" fontId="14" fillId="2" borderId="0" xfId="0" applyFont="1" applyFill="1"/>
    <xf numFmtId="164" fontId="80" fillId="3" borderId="0" xfId="2" applyFont="1" applyFill="1"/>
    <xf numFmtId="44" fontId="75" fillId="3" borderId="0" xfId="0" applyNumberFormat="1" applyFont="1" applyFill="1"/>
    <xf numFmtId="0" fontId="67" fillId="3" borderId="0" xfId="0" applyFont="1" applyFill="1" applyAlignment="1">
      <alignment horizontal="right" vertical="center"/>
    </xf>
    <xf numFmtId="164" fontId="79" fillId="3" borderId="0" xfId="0" applyNumberFormat="1" applyFont="1" applyFill="1"/>
    <xf numFmtId="164" fontId="67" fillId="3" borderId="0" xfId="2" applyFont="1" applyFill="1" applyAlignment="1">
      <alignment horizontal="center"/>
    </xf>
    <xf numFmtId="44" fontId="81" fillId="3" borderId="0" xfId="0" applyNumberFormat="1" applyFont="1" applyFill="1"/>
    <xf numFmtId="44" fontId="14" fillId="3" borderId="0" xfId="0" applyNumberFormat="1" applyFont="1" applyFill="1" applyAlignment="1">
      <alignment horizontal="center"/>
    </xf>
    <xf numFmtId="44" fontId="67" fillId="3" borderId="0" xfId="0" applyNumberFormat="1" applyFont="1" applyFill="1" applyAlignment="1">
      <alignment horizontal="center"/>
    </xf>
    <xf numFmtId="164" fontId="82" fillId="3" borderId="0" xfId="2" applyFont="1" applyFill="1"/>
    <xf numFmtId="0" fontId="78" fillId="3" borderId="0" xfId="198" applyFont="1" applyFill="1" applyAlignment="1">
      <alignment horizontal="center" vertical="center"/>
    </xf>
    <xf numFmtId="0" fontId="16" fillId="3" borderId="2" xfId="198" applyFont="1" applyFill="1" applyBorder="1" applyAlignment="1">
      <alignment vertical="center" wrapText="1"/>
    </xf>
    <xf numFmtId="10" fontId="58" fillId="0" borderId="0" xfId="12" applyNumberFormat="1" applyFont="1" applyAlignment="1">
      <alignment vertical="center"/>
    </xf>
    <xf numFmtId="0" fontId="14" fillId="3" borderId="2" xfId="0" applyFont="1" applyFill="1" applyBorder="1"/>
    <xf numFmtId="0" fontId="14" fillId="3" borderId="3" xfId="0" applyFont="1" applyFill="1" applyBorder="1"/>
    <xf numFmtId="0" fontId="79" fillId="70" borderId="33" xfId="0" applyFont="1" applyFill="1" applyBorder="1" applyAlignment="1">
      <alignment vertical="center"/>
    </xf>
    <xf numFmtId="0" fontId="14" fillId="3" borderId="5" xfId="0" applyFont="1" applyFill="1" applyBorder="1"/>
    <xf numFmtId="0" fontId="14" fillId="3" borderId="6" xfId="0" applyFont="1" applyFill="1" applyBorder="1"/>
    <xf numFmtId="10" fontId="58" fillId="0" borderId="5" xfId="12" applyNumberFormat="1" applyFont="1" applyBorder="1" applyAlignment="1">
      <alignment vertical="center"/>
    </xf>
    <xf numFmtId="10" fontId="58" fillId="0" borderId="6" xfId="12" applyNumberFormat="1" applyFont="1" applyBorder="1" applyAlignment="1">
      <alignment vertical="center"/>
    </xf>
    <xf numFmtId="10" fontId="58" fillId="0" borderId="8" xfId="12" applyNumberFormat="1" applyFont="1" applyBorder="1" applyAlignment="1">
      <alignment vertical="center"/>
    </xf>
    <xf numFmtId="10" fontId="58" fillId="0" borderId="10" xfId="12" applyNumberFormat="1" applyFont="1" applyBorder="1" applyAlignment="1">
      <alignment vertical="center"/>
    </xf>
    <xf numFmtId="10" fontId="58" fillId="0" borderId="11" xfId="12" applyNumberFormat="1" applyFont="1" applyBorder="1" applyAlignment="1">
      <alignment vertical="center"/>
    </xf>
    <xf numFmtId="0" fontId="14" fillId="3" borderId="11" xfId="0" applyFont="1" applyFill="1" applyBorder="1"/>
    <xf numFmtId="0" fontId="78" fillId="3" borderId="0" xfId="198" applyFont="1" applyFill="1" applyAlignment="1">
      <alignment vertical="center"/>
    </xf>
    <xf numFmtId="49" fontId="7" fillId="78" borderId="2" xfId="0" applyNumberFormat="1" applyFont="1" applyFill="1" applyBorder="1" applyAlignment="1" applyProtection="1">
      <alignment vertical="center" wrapText="1"/>
      <protection locked="0"/>
    </xf>
    <xf numFmtId="49" fontId="7" fillId="78" borderId="3" xfId="0" applyNumberFormat="1" applyFont="1" applyFill="1" applyBorder="1" applyAlignment="1" applyProtection="1">
      <alignment vertical="center" wrapText="1"/>
      <protection locked="0"/>
    </xf>
    <xf numFmtId="49" fontId="4" fillId="77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77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6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6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6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6" borderId="5" xfId="0" quotePrefix="1" applyNumberFormat="1" applyFont="1" applyFill="1" applyBorder="1" applyAlignment="1" applyProtection="1">
      <alignment horizontal="center" vertical="center" wrapText="1"/>
      <protection locked="0"/>
    </xf>
    <xf numFmtId="49" fontId="4" fillId="75" borderId="5" xfId="0" applyNumberFormat="1" applyFont="1" applyFill="1" applyBorder="1" applyAlignment="1" applyProtection="1">
      <alignment horizontal="center" vertical="center" wrapText="1"/>
      <protection locked="0"/>
    </xf>
    <xf numFmtId="0" fontId="77" fillId="3" borderId="6" xfId="198" applyFont="1" applyFill="1" applyBorder="1"/>
    <xf numFmtId="0" fontId="77" fillId="3" borderId="6" xfId="198" applyFont="1" applyFill="1" applyBorder="1" applyAlignment="1">
      <alignment horizontal="center"/>
    </xf>
    <xf numFmtId="0" fontId="77" fillId="3" borderId="6" xfId="198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164" fontId="3" fillId="68" borderId="3" xfId="2" applyFont="1" applyFill="1" applyBorder="1" applyAlignment="1" applyProtection="1">
      <alignment horizontal="center" vertical="center" wrapText="1"/>
      <protection locked="0"/>
    </xf>
    <xf numFmtId="164" fontId="3" fillId="68" borderId="4" xfId="2" applyFont="1" applyFill="1" applyBorder="1" applyAlignment="1" applyProtection="1">
      <alignment vertical="center" wrapText="1"/>
      <protection locked="0"/>
    </xf>
    <xf numFmtId="0" fontId="3" fillId="6" borderId="1" xfId="0" applyFont="1" applyFill="1" applyBorder="1" applyAlignment="1" applyProtection="1">
      <alignment horizontal="center" vertical="center" wrapText="1"/>
      <protection locked="0"/>
    </xf>
    <xf numFmtId="4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6" borderId="1" xfId="2" applyFont="1" applyFill="1" applyBorder="1" applyAlignment="1" applyProtection="1">
      <alignment horizontal="center" vertical="center" wrapText="1"/>
      <protection locked="0"/>
    </xf>
    <xf numFmtId="164" fontId="3" fillId="0" borderId="1" xfId="2" applyFont="1" applyFill="1" applyBorder="1" applyAlignment="1" applyProtection="1">
      <alignment vertical="center" wrapText="1"/>
      <protection locked="0"/>
    </xf>
    <xf numFmtId="0" fontId="7" fillId="3" borderId="65" xfId="0" applyFont="1" applyFill="1" applyBorder="1" applyAlignment="1">
      <alignment horizontal="center" vertical="center" wrapText="1"/>
    </xf>
    <xf numFmtId="0" fontId="2" fillId="3" borderId="66" xfId="0" applyFont="1" applyFill="1" applyBorder="1" applyAlignment="1">
      <alignment horizontal="center" vertical="center" wrapText="1"/>
    </xf>
    <xf numFmtId="0" fontId="2" fillId="3" borderId="6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justify" vertical="center" wrapText="1"/>
    </xf>
    <xf numFmtId="0" fontId="3" fillId="6" borderId="1" xfId="0" applyFont="1" applyFill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76" fillId="3" borderId="5" xfId="0" applyFont="1" applyFill="1" applyBorder="1"/>
    <xf numFmtId="0" fontId="67" fillId="3" borderId="7" xfId="0" applyFont="1" applyFill="1" applyBorder="1" applyAlignment="1">
      <alignment horizontal="center"/>
    </xf>
    <xf numFmtId="0" fontId="77" fillId="0" borderId="6" xfId="198" applyFont="1" applyBorder="1"/>
    <xf numFmtId="0" fontId="76" fillId="3" borderId="6" xfId="0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0" xfId="0" applyFont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4" fontId="6" fillId="4" borderId="3" xfId="5" applyNumberFormat="1" applyFont="1" applyFill="1" applyBorder="1" applyAlignment="1">
      <alignment horizontal="center" vertical="center" wrapText="1"/>
    </xf>
    <xf numFmtId="0" fontId="3" fillId="4" borderId="4" xfId="5" applyFont="1" applyFill="1" applyBorder="1" applyAlignment="1">
      <alignment horizontal="center" vertical="center" wrapText="1"/>
    </xf>
    <xf numFmtId="170" fontId="6" fillId="4" borderId="1" xfId="5" applyNumberFormat="1" applyFont="1" applyFill="1" applyBorder="1" applyAlignment="1">
      <alignment horizontal="center" vertical="center" wrapText="1"/>
    </xf>
    <xf numFmtId="0" fontId="14" fillId="0" borderId="5" xfId="0" applyFont="1" applyBorder="1"/>
    <xf numFmtId="0" fontId="14" fillId="0" borderId="6" xfId="0" applyFont="1" applyBorder="1"/>
    <xf numFmtId="0" fontId="14" fillId="0" borderId="7" xfId="0" applyFont="1" applyBorder="1"/>
    <xf numFmtId="0" fontId="14" fillId="0" borderId="10" xfId="0" applyFont="1" applyBorder="1"/>
    <xf numFmtId="0" fontId="14" fillId="0" borderId="11" xfId="0" applyFont="1" applyBorder="1"/>
    <xf numFmtId="0" fontId="14" fillId="0" borderId="12" xfId="0" applyFont="1" applyBorder="1"/>
    <xf numFmtId="0" fontId="68" fillId="0" borderId="9" xfId="0" applyFont="1" applyBorder="1"/>
    <xf numFmtId="0" fontId="7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2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3" fontId="4" fillId="3" borderId="0" xfId="0" applyNumberFormat="1" applyFont="1" applyFill="1" applyAlignment="1">
      <alignment horizontal="center" vertical="center"/>
    </xf>
    <xf numFmtId="4" fontId="4" fillId="0" borderId="0" xfId="5" applyNumberFormat="1" applyAlignment="1">
      <alignment horizontal="center" vertical="center"/>
    </xf>
    <xf numFmtId="0" fontId="7" fillId="0" borderId="9" xfId="0" applyFont="1" applyBorder="1"/>
    <xf numFmtId="40" fontId="7" fillId="0" borderId="9" xfId="0" applyNumberFormat="1" applyFont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9" xfId="0" applyFont="1" applyBorder="1" applyAlignment="1">
      <alignment horizontal="left"/>
    </xf>
    <xf numFmtId="0" fontId="7" fillId="0" borderId="8" xfId="0" applyFont="1" applyBorder="1" applyAlignment="1">
      <alignment vertical="center"/>
    </xf>
    <xf numFmtId="0" fontId="68" fillId="0" borderId="0" xfId="0" applyFont="1" applyAlignment="1">
      <alignment vertical="center"/>
    </xf>
    <xf numFmtId="0" fontId="68" fillId="0" borderId="9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40" fontId="4" fillId="0" borderId="9" xfId="0" applyNumberFormat="1" applyFont="1" applyBorder="1" applyAlignment="1">
      <alignment horizontal="left"/>
    </xf>
    <xf numFmtId="3" fontId="4" fillId="0" borderId="0" xfId="0" applyNumberFormat="1" applyFont="1" applyAlignment="1">
      <alignment horizontal="center" vertical="center"/>
    </xf>
    <xf numFmtId="0" fontId="68" fillId="0" borderId="8" xfId="0" applyFont="1" applyBorder="1"/>
    <xf numFmtId="0" fontId="69" fillId="0" borderId="8" xfId="0" applyFont="1" applyBorder="1" applyAlignment="1">
      <alignment horizontal="center"/>
    </xf>
    <xf numFmtId="0" fontId="68" fillId="0" borderId="9" xfId="0" applyFont="1" applyBorder="1" applyAlignment="1">
      <alignment horizontal="left"/>
    </xf>
    <xf numFmtId="169" fontId="8" fillId="3" borderId="8" xfId="0" applyNumberFormat="1" applyFont="1" applyFill="1" applyBorder="1" applyAlignment="1">
      <alignment horizontal="center" vertical="center" wrapText="1"/>
    </xf>
    <xf numFmtId="0" fontId="69" fillId="0" borderId="8" xfId="0" applyFont="1" applyBorder="1" applyAlignment="1">
      <alignment horizontal="center" vertical="center"/>
    </xf>
    <xf numFmtId="0" fontId="69" fillId="0" borderId="0" xfId="0" applyFont="1" applyAlignment="1">
      <alignment horizontal="center"/>
    </xf>
    <xf numFmtId="0" fontId="69" fillId="0" borderId="0" xfId="0" applyFont="1" applyAlignment="1">
      <alignment horizontal="center" wrapText="1"/>
    </xf>
    <xf numFmtId="4" fontId="8" fillId="0" borderId="8" xfId="0" applyNumberFormat="1" applyFont="1" applyBorder="1" applyAlignment="1">
      <alignment horizontal="left" vertical="center"/>
    </xf>
    <xf numFmtId="0" fontId="68" fillId="0" borderId="8" xfId="0" applyFont="1" applyBorder="1" applyAlignment="1">
      <alignment horizontal="center"/>
    </xf>
    <xf numFmtId="0" fontId="68" fillId="3" borderId="8" xfId="0" applyFont="1" applyFill="1" applyBorder="1" applyAlignment="1">
      <alignment horizontal="center"/>
    </xf>
    <xf numFmtId="0" fontId="68" fillId="0" borderId="0" xfId="0" applyFont="1" applyAlignment="1">
      <alignment horizontal="center" wrapText="1"/>
    </xf>
    <xf numFmtId="0" fontId="68" fillId="0" borderId="9" xfId="0" applyFont="1" applyBorder="1" applyAlignment="1">
      <alignment horizontal="left" wrapText="1"/>
    </xf>
    <xf numFmtId="169" fontId="9" fillId="0" borderId="8" xfId="0" applyNumberFormat="1" applyFont="1" applyBorder="1" applyAlignment="1">
      <alignment horizontal="center" vertical="center" wrapText="1"/>
    </xf>
    <xf numFmtId="0" fontId="69" fillId="0" borderId="9" xfId="0" applyFont="1" applyBorder="1" applyAlignment="1">
      <alignment horizontal="left" wrapText="1"/>
    </xf>
    <xf numFmtId="2" fontId="69" fillId="0" borderId="8" xfId="0" applyNumberFormat="1" applyFont="1" applyBorder="1" applyAlignment="1">
      <alignment horizontal="center"/>
    </xf>
    <xf numFmtId="0" fontId="69" fillId="0" borderId="10" xfId="0" applyFont="1" applyBorder="1" applyAlignment="1">
      <alignment horizontal="center"/>
    </xf>
    <xf numFmtId="169" fontId="8" fillId="0" borderId="11" xfId="0" applyNumberFormat="1" applyFont="1" applyBorder="1" applyAlignment="1">
      <alignment vertical="center"/>
    </xf>
    <xf numFmtId="171" fontId="8" fillId="0" borderId="11" xfId="0" applyNumberFormat="1" applyFont="1" applyBorder="1" applyAlignment="1">
      <alignment horizontal="center" vertical="center" wrapText="1"/>
    </xf>
    <xf numFmtId="167" fontId="8" fillId="0" borderId="11" xfId="0" applyNumberFormat="1" applyFont="1" applyBorder="1" applyAlignment="1">
      <alignment horizontal="center" vertical="top"/>
    </xf>
    <xf numFmtId="0" fontId="8" fillId="0" borderId="11" xfId="0" applyFont="1" applyBorder="1" applyAlignment="1">
      <alignment horizontal="left" vertical="top"/>
    </xf>
    <xf numFmtId="0" fontId="68" fillId="0" borderId="11" xfId="0" applyFont="1" applyBorder="1" applyAlignment="1">
      <alignment horizontal="left"/>
    </xf>
    <xf numFmtId="0" fontId="69" fillId="0" borderId="11" xfId="0" applyFont="1" applyBorder="1" applyAlignment="1">
      <alignment horizontal="left" wrapText="1"/>
    </xf>
    <xf numFmtId="0" fontId="69" fillId="0" borderId="12" xfId="0" applyFont="1" applyBorder="1" applyAlignment="1">
      <alignment horizontal="left" wrapText="1"/>
    </xf>
    <xf numFmtId="4" fontId="9" fillId="0" borderId="1" xfId="0" applyNumberFormat="1" applyFont="1" applyBorder="1" applyAlignment="1">
      <alignment horizontal="center" vertical="center" wrapText="1"/>
    </xf>
    <xf numFmtId="0" fontId="68" fillId="0" borderId="5" xfId="0" applyFont="1" applyBorder="1"/>
    <xf numFmtId="0" fontId="68" fillId="0" borderId="6" xfId="0" applyFont="1" applyBorder="1"/>
    <xf numFmtId="0" fontId="68" fillId="0" borderId="6" xfId="0" applyFont="1" applyBorder="1" applyAlignment="1">
      <alignment horizontal="center"/>
    </xf>
    <xf numFmtId="0" fontId="68" fillId="0" borderId="7" xfId="0" applyFont="1" applyBorder="1"/>
    <xf numFmtId="0" fontId="7" fillId="2" borderId="2" xfId="0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4" fontId="68" fillId="4" borderId="14" xfId="0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68" fillId="4" borderId="15" xfId="0" applyFont="1" applyFill="1" applyBorder="1" applyAlignment="1">
      <alignment horizontal="center" vertical="center"/>
    </xf>
    <xf numFmtId="171" fontId="4" fillId="4" borderId="3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top"/>
    </xf>
    <xf numFmtId="0" fontId="4" fillId="4" borderId="3" xfId="0" applyFont="1" applyFill="1" applyBorder="1" applyAlignment="1">
      <alignment horizontal="left" vertical="top"/>
    </xf>
    <xf numFmtId="2" fontId="4" fillId="4" borderId="3" xfId="0" applyNumberFormat="1" applyFont="1" applyFill="1" applyBorder="1" applyAlignment="1">
      <alignment horizontal="center" vertical="top"/>
    </xf>
    <xf numFmtId="4" fontId="4" fillId="4" borderId="3" xfId="0" applyNumberFormat="1" applyFont="1" applyFill="1" applyBorder="1" applyAlignment="1">
      <alignment horizontal="center" vertical="top"/>
    </xf>
    <xf numFmtId="0" fontId="4" fillId="4" borderId="4" xfId="0" applyFont="1" applyFill="1" applyBorder="1" applyAlignment="1">
      <alignment horizontal="left" vertical="top"/>
    </xf>
    <xf numFmtId="0" fontId="7" fillId="81" borderId="2" xfId="0" applyFont="1" applyFill="1" applyBorder="1" applyAlignment="1">
      <alignment horizontal="center" vertical="center" wrapText="1"/>
    </xf>
    <xf numFmtId="0" fontId="69" fillId="0" borderId="11" xfId="0" applyFont="1" applyBorder="1" applyAlignment="1">
      <alignment horizontal="left"/>
    </xf>
    <xf numFmtId="0" fontId="68" fillId="0" borderId="11" xfId="0" applyFont="1" applyBorder="1" applyAlignment="1">
      <alignment horizontal="center"/>
    </xf>
    <xf numFmtId="0" fontId="68" fillId="0" borderId="12" xfId="0" applyFont="1" applyBorder="1" applyAlignment="1">
      <alignment horizontal="left"/>
    </xf>
    <xf numFmtId="2" fontId="7" fillId="0" borderId="10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0" fontId="7" fillId="0" borderId="12" xfId="0" applyNumberFormat="1" applyFont="1" applyBorder="1" applyAlignment="1">
      <alignment horizontal="left"/>
    </xf>
    <xf numFmtId="167" fontId="0" fillId="0" borderId="9" xfId="1" applyFont="1" applyBorder="1"/>
    <xf numFmtId="10" fontId="0" fillId="0" borderId="9" xfId="0" applyNumberFormat="1" applyBorder="1"/>
    <xf numFmtId="0" fontId="83" fillId="0" borderId="0" xfId="0" applyFont="1" applyAlignment="1">
      <alignment vertical="center"/>
    </xf>
    <xf numFmtId="0" fontId="76" fillId="0" borderId="0" xfId="0" applyFont="1"/>
    <xf numFmtId="0" fontId="77" fillId="0" borderId="0" xfId="12" applyFont="1" applyAlignment="1">
      <alignment horizontal="left" vertical="top"/>
    </xf>
    <xf numFmtId="0" fontId="77" fillId="0" borderId="0" xfId="12" applyFont="1" applyAlignment="1">
      <alignment horizontal="center" vertical="top"/>
    </xf>
    <xf numFmtId="0" fontId="16" fillId="3" borderId="8" xfId="198" applyFont="1" applyFill="1" applyBorder="1" applyAlignment="1">
      <alignment vertical="center"/>
    </xf>
    <xf numFmtId="0" fontId="16" fillId="3" borderId="8" xfId="198" applyFont="1" applyFill="1" applyBorder="1"/>
    <xf numFmtId="0" fontId="16" fillId="3" borderId="8" xfId="198" applyFont="1" applyFill="1" applyBorder="1" applyAlignment="1">
      <alignment vertical="center" wrapText="1"/>
    </xf>
    <xf numFmtId="172" fontId="15" fillId="0" borderId="0" xfId="0" applyNumberFormat="1" applyFont="1" applyAlignment="1">
      <alignment horizontal="left" vertical="top"/>
    </xf>
    <xf numFmtId="44" fontId="14" fillId="7" borderId="0" xfId="0" applyNumberFormat="1" applyFont="1" applyFill="1"/>
    <xf numFmtId="2" fontId="67" fillId="2" borderId="2" xfId="0" applyNumberFormat="1" applyFont="1" applyFill="1" applyBorder="1" applyAlignment="1">
      <alignment horizontal="center"/>
    </xf>
    <xf numFmtId="2" fontId="67" fillId="2" borderId="3" xfId="0" quotePrefix="1" applyNumberFormat="1" applyFont="1" applyFill="1" applyBorder="1" applyAlignment="1">
      <alignment horizontal="center"/>
    </xf>
    <xf numFmtId="0" fontId="67" fillId="2" borderId="3" xfId="0" applyFont="1" applyFill="1" applyBorder="1"/>
    <xf numFmtId="0" fontId="14" fillId="2" borderId="3" xfId="0" applyFont="1" applyFill="1" applyBorder="1"/>
    <xf numFmtId="0" fontId="14" fillId="2" borderId="4" xfId="0" applyFont="1" applyFill="1" applyBorder="1"/>
    <xf numFmtId="2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64" fontId="3" fillId="0" borderId="1" xfId="2" applyFont="1" applyFill="1" applyBorder="1" applyAlignment="1" applyProtection="1">
      <alignment horizontal="center" vertical="center" wrapText="1"/>
      <protection locked="0"/>
    </xf>
    <xf numFmtId="0" fontId="84" fillId="0" borderId="0" xfId="387"/>
    <xf numFmtId="0" fontId="85" fillId="83" borderId="0" xfId="387" applyFont="1" applyFill="1" applyAlignment="1">
      <alignment horizontal="left" vertical="top" wrapText="1"/>
    </xf>
    <xf numFmtId="0" fontId="78" fillId="3" borderId="1" xfId="198" applyFont="1" applyFill="1" applyBorder="1" applyAlignment="1">
      <alignment vertical="center" wrapText="1"/>
    </xf>
    <xf numFmtId="0" fontId="86" fillId="83" borderId="69" xfId="387" applyFont="1" applyFill="1" applyBorder="1" applyAlignment="1">
      <alignment horizontal="left" vertical="top" wrapText="1"/>
    </xf>
    <xf numFmtId="0" fontId="86" fillId="83" borderId="67" xfId="387" applyFont="1" applyFill="1" applyBorder="1" applyAlignment="1">
      <alignment horizontal="right" vertical="top" wrapText="1"/>
    </xf>
    <xf numFmtId="0" fontId="86" fillId="83" borderId="67" xfId="387" applyFont="1" applyFill="1" applyBorder="1" applyAlignment="1">
      <alignment horizontal="center" vertical="top" wrapText="1"/>
    </xf>
    <xf numFmtId="188" fontId="86" fillId="83" borderId="67" xfId="387" applyNumberFormat="1" applyFont="1" applyFill="1" applyBorder="1" applyAlignment="1">
      <alignment horizontal="right" vertical="top" wrapText="1"/>
    </xf>
    <xf numFmtId="4" fontId="86" fillId="83" borderId="67" xfId="387" applyNumberFormat="1" applyFont="1" applyFill="1" applyBorder="1" applyAlignment="1">
      <alignment horizontal="right" vertical="top" wrapText="1"/>
    </xf>
    <xf numFmtId="4" fontId="86" fillId="83" borderId="70" xfId="387" applyNumberFormat="1" applyFont="1" applyFill="1" applyBorder="1" applyAlignment="1">
      <alignment horizontal="right" vertical="top" wrapText="1"/>
    </xf>
    <xf numFmtId="0" fontId="86" fillId="84" borderId="69" xfId="387" applyFont="1" applyFill="1" applyBorder="1" applyAlignment="1">
      <alignment horizontal="left" vertical="top" wrapText="1"/>
    </xf>
    <xf numFmtId="0" fontId="86" fillId="84" borderId="67" xfId="387" applyFont="1" applyFill="1" applyBorder="1" applyAlignment="1">
      <alignment horizontal="right" vertical="top" wrapText="1"/>
    </xf>
    <xf numFmtId="0" fontId="86" fillId="84" borderId="67" xfId="387" applyFont="1" applyFill="1" applyBorder="1" applyAlignment="1">
      <alignment horizontal="center" vertical="top" wrapText="1"/>
    </xf>
    <xf numFmtId="188" fontId="86" fillId="84" borderId="67" xfId="387" applyNumberFormat="1" applyFont="1" applyFill="1" applyBorder="1" applyAlignment="1">
      <alignment horizontal="right" vertical="top" wrapText="1"/>
    </xf>
    <xf numFmtId="4" fontId="86" fillId="84" borderId="67" xfId="387" applyNumberFormat="1" applyFont="1" applyFill="1" applyBorder="1" applyAlignment="1">
      <alignment horizontal="right" vertical="top" wrapText="1"/>
    </xf>
    <xf numFmtId="4" fontId="86" fillId="84" borderId="70" xfId="387" applyNumberFormat="1" applyFont="1" applyFill="1" applyBorder="1" applyAlignment="1">
      <alignment horizontal="right" vertical="top" wrapText="1"/>
    </xf>
    <xf numFmtId="0" fontId="86" fillId="82" borderId="8" xfId="387" applyFont="1" applyFill="1" applyBorder="1" applyAlignment="1">
      <alignment horizontal="right" vertical="top" wrapText="1"/>
    </xf>
    <xf numFmtId="4" fontId="86" fillId="82" borderId="9" xfId="387" applyNumberFormat="1" applyFont="1" applyFill="1" applyBorder="1" applyAlignment="1">
      <alignment horizontal="right" vertical="top" wrapText="1"/>
    </xf>
    <xf numFmtId="0" fontId="86" fillId="83" borderId="71" xfId="387" applyFont="1" applyFill="1" applyBorder="1" applyAlignment="1">
      <alignment horizontal="left" vertical="top" wrapText="1"/>
    </xf>
    <xf numFmtId="0" fontId="86" fillId="83" borderId="68" xfId="387" applyFont="1" applyFill="1" applyBorder="1" applyAlignment="1">
      <alignment horizontal="left" vertical="top" wrapText="1"/>
    </xf>
    <xf numFmtId="0" fontId="86" fillId="83" borderId="72" xfId="387" applyFont="1" applyFill="1" applyBorder="1" applyAlignment="1">
      <alignment horizontal="left" vertical="top" wrapText="1"/>
    </xf>
    <xf numFmtId="0" fontId="86" fillId="85" borderId="69" xfId="387" applyFont="1" applyFill="1" applyBorder="1" applyAlignment="1">
      <alignment horizontal="left" vertical="top" wrapText="1"/>
    </xf>
    <xf numFmtId="0" fontId="86" fillId="85" borderId="67" xfId="387" applyFont="1" applyFill="1" applyBorder="1" applyAlignment="1">
      <alignment horizontal="right" vertical="top" wrapText="1"/>
    </xf>
    <xf numFmtId="0" fontId="86" fillId="85" borderId="67" xfId="387" applyFont="1" applyFill="1" applyBorder="1" applyAlignment="1">
      <alignment horizontal="center" vertical="top" wrapText="1"/>
    </xf>
    <xf numFmtId="188" fontId="86" fillId="85" borderId="67" xfId="387" applyNumberFormat="1" applyFont="1" applyFill="1" applyBorder="1" applyAlignment="1">
      <alignment horizontal="right" vertical="top" wrapText="1"/>
    </xf>
    <xf numFmtId="4" fontId="86" fillId="85" borderId="67" xfId="387" applyNumberFormat="1" applyFont="1" applyFill="1" applyBorder="1" applyAlignment="1">
      <alignment horizontal="right" vertical="top" wrapText="1"/>
    </xf>
    <xf numFmtId="4" fontId="86" fillId="85" borderId="70" xfId="387" applyNumberFormat="1" applyFont="1" applyFill="1" applyBorder="1" applyAlignment="1">
      <alignment horizontal="right" vertical="top" wrapText="1"/>
    </xf>
    <xf numFmtId="0" fontId="86" fillId="82" borderId="10" xfId="387" applyFont="1" applyFill="1" applyBorder="1" applyAlignment="1">
      <alignment horizontal="right" vertical="top" wrapText="1"/>
    </xf>
    <xf numFmtId="4" fontId="86" fillId="82" borderId="11" xfId="387" applyNumberFormat="1" applyFont="1" applyFill="1" applyBorder="1" applyAlignment="1">
      <alignment horizontal="right" vertical="top" wrapText="1"/>
    </xf>
    <xf numFmtId="4" fontId="86" fillId="82" borderId="12" xfId="387" applyNumberFormat="1" applyFont="1" applyFill="1" applyBorder="1" applyAlignment="1">
      <alignment horizontal="right" vertical="top" wrapText="1"/>
    </xf>
    <xf numFmtId="0" fontId="67" fillId="0" borderId="0" xfId="0" applyFont="1" applyAlignment="1">
      <alignment horizontal="right"/>
    </xf>
    <xf numFmtId="172" fontId="67" fillId="0" borderId="0" xfId="0" applyNumberFormat="1" applyFont="1"/>
    <xf numFmtId="172" fontId="16" fillId="4" borderId="1" xfId="2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10" fontId="4" fillId="86" borderId="19" xfId="8" applyNumberFormat="1" applyFont="1" applyFill="1" applyBorder="1" applyAlignment="1" applyProtection="1">
      <alignment horizontal="center" vertical="center"/>
    </xf>
    <xf numFmtId="10" fontId="7" fillId="86" borderId="64" xfId="8" applyNumberFormat="1" applyFont="1" applyFill="1" applyBorder="1" applyAlignment="1" applyProtection="1">
      <alignment horizontal="center" vertical="center"/>
    </xf>
    <xf numFmtId="10" fontId="7" fillId="86" borderId="31" xfId="0" applyNumberFormat="1" applyFont="1" applyFill="1" applyBorder="1" applyAlignment="1">
      <alignment horizontal="center" vertical="center"/>
    </xf>
    <xf numFmtId="0" fontId="86" fillId="85" borderId="67" xfId="387" applyFont="1" applyFill="1" applyBorder="1" applyAlignment="1">
      <alignment horizontal="left" vertical="top" wrapText="1"/>
    </xf>
    <xf numFmtId="0" fontId="58" fillId="82" borderId="67" xfId="387" applyFont="1" applyFill="1" applyBorder="1" applyAlignment="1">
      <alignment horizontal="left" vertical="top" wrapText="1"/>
    </xf>
    <xf numFmtId="0" fontId="86" fillId="83" borderId="67" xfId="387" applyFont="1" applyFill="1" applyBorder="1" applyAlignment="1">
      <alignment horizontal="left" vertical="top" wrapText="1"/>
    </xf>
    <xf numFmtId="0" fontId="86" fillId="84" borderId="67" xfId="387" applyFont="1" applyFill="1" applyBorder="1" applyAlignment="1">
      <alignment horizontal="left" vertical="top" wrapText="1"/>
    </xf>
    <xf numFmtId="0" fontId="58" fillId="82" borderId="70" xfId="387" applyFont="1" applyFill="1" applyBorder="1" applyAlignment="1">
      <alignment horizontal="right" vertical="top" wrapText="1"/>
    </xf>
    <xf numFmtId="0" fontId="58" fillId="82" borderId="67" xfId="387" applyFont="1" applyFill="1" applyBorder="1" applyAlignment="1">
      <alignment horizontal="right" vertical="top" wrapText="1"/>
    </xf>
    <xf numFmtId="0" fontId="58" fillId="82" borderId="69" xfId="387" applyFont="1" applyFill="1" applyBorder="1" applyAlignment="1">
      <alignment horizontal="left" vertical="top" wrapText="1"/>
    </xf>
    <xf numFmtId="0" fontId="58" fillId="82" borderId="67" xfId="387" applyFont="1" applyFill="1" applyBorder="1" applyAlignment="1">
      <alignment horizontal="center" vertical="top" wrapText="1"/>
    </xf>
    <xf numFmtId="0" fontId="86" fillId="82" borderId="11" xfId="387" applyFont="1" applyFill="1" applyBorder="1" applyAlignment="1">
      <alignment horizontal="right" vertical="top" wrapText="1"/>
    </xf>
    <xf numFmtId="0" fontId="79" fillId="4" borderId="1" xfId="0" applyFont="1" applyFill="1" applyBorder="1" applyAlignment="1">
      <alignment horizontal="center" vertical="center"/>
    </xf>
    <xf numFmtId="44" fontId="76" fillId="3" borderId="1" xfId="0" applyNumberFormat="1" applyFont="1" applyFill="1" applyBorder="1" applyAlignment="1">
      <alignment horizontal="center" vertical="center"/>
    </xf>
    <xf numFmtId="0" fontId="76" fillId="3" borderId="1" xfId="0" applyFont="1" applyFill="1" applyBorder="1" applyAlignment="1">
      <alignment horizontal="center" vertical="center"/>
    </xf>
    <xf numFmtId="44" fontId="79" fillId="3" borderId="1" xfId="0" applyNumberFormat="1" applyFont="1" applyFill="1" applyBorder="1" applyAlignment="1">
      <alignment horizontal="center" vertical="center"/>
    </xf>
    <xf numFmtId="0" fontId="79" fillId="3" borderId="1" xfId="0" applyFont="1" applyFill="1" applyBorder="1" applyAlignment="1">
      <alignment horizontal="center" vertical="center"/>
    </xf>
    <xf numFmtId="0" fontId="79" fillId="3" borderId="1" xfId="0" applyFont="1" applyFill="1" applyBorder="1"/>
    <xf numFmtId="0" fontId="79" fillId="3" borderId="1" xfId="0" applyFont="1" applyFill="1" applyBorder="1" applyAlignment="1">
      <alignment horizontal="center"/>
    </xf>
    <xf numFmtId="0" fontId="87" fillId="82" borderId="69" xfId="0" applyFont="1" applyFill="1" applyBorder="1" applyAlignment="1">
      <alignment horizontal="left" vertical="top" wrapText="1"/>
    </xf>
    <xf numFmtId="0" fontId="87" fillId="82" borderId="67" xfId="0" applyFont="1" applyFill="1" applyBorder="1" applyAlignment="1">
      <alignment horizontal="right" vertical="top" wrapText="1"/>
    </xf>
    <xf numFmtId="0" fontId="87" fillId="82" borderId="67" xfId="0" applyFont="1" applyFill="1" applyBorder="1" applyAlignment="1">
      <alignment horizontal="left" vertical="top" wrapText="1"/>
    </xf>
    <xf numFmtId="0" fontId="87" fillId="82" borderId="67" xfId="0" applyFont="1" applyFill="1" applyBorder="1" applyAlignment="1">
      <alignment horizontal="center" vertical="top" wrapText="1"/>
    </xf>
    <xf numFmtId="0" fontId="87" fillId="82" borderId="70" xfId="0" applyFont="1" applyFill="1" applyBorder="1" applyAlignment="1">
      <alignment horizontal="right" vertical="top" wrapText="1"/>
    </xf>
    <xf numFmtId="0" fontId="88" fillId="83" borderId="69" xfId="0" applyFont="1" applyFill="1" applyBorder="1" applyAlignment="1">
      <alignment horizontal="left" vertical="top" wrapText="1"/>
    </xf>
    <xf numFmtId="0" fontId="88" fillId="83" borderId="67" xfId="0" applyFont="1" applyFill="1" applyBorder="1" applyAlignment="1">
      <alignment horizontal="right" vertical="top" wrapText="1"/>
    </xf>
    <xf numFmtId="0" fontId="88" fillId="83" borderId="67" xfId="0" applyFont="1" applyFill="1" applyBorder="1" applyAlignment="1">
      <alignment horizontal="left" vertical="top" wrapText="1"/>
    </xf>
    <xf numFmtId="0" fontId="88" fillId="83" borderId="67" xfId="0" applyFont="1" applyFill="1" applyBorder="1" applyAlignment="1">
      <alignment horizontal="center" vertical="top" wrapText="1"/>
    </xf>
    <xf numFmtId="188" fontId="88" fillId="83" borderId="67" xfId="0" applyNumberFormat="1" applyFont="1" applyFill="1" applyBorder="1" applyAlignment="1">
      <alignment horizontal="right" vertical="top" wrapText="1"/>
    </xf>
    <xf numFmtId="4" fontId="88" fillId="83" borderId="67" xfId="0" applyNumberFormat="1" applyFont="1" applyFill="1" applyBorder="1" applyAlignment="1">
      <alignment horizontal="right" vertical="top" wrapText="1"/>
    </xf>
    <xf numFmtId="4" fontId="88" fillId="83" borderId="70" xfId="0" applyNumberFormat="1" applyFont="1" applyFill="1" applyBorder="1" applyAlignment="1">
      <alignment horizontal="right" vertical="top" wrapText="1"/>
    </xf>
    <xf numFmtId="0" fontId="89" fillId="84" borderId="69" xfId="0" applyFont="1" applyFill="1" applyBorder="1" applyAlignment="1">
      <alignment horizontal="left" vertical="top" wrapText="1"/>
    </xf>
    <xf numFmtId="0" fontId="89" fillId="84" borderId="67" xfId="0" applyFont="1" applyFill="1" applyBorder="1" applyAlignment="1">
      <alignment horizontal="right" vertical="top" wrapText="1"/>
    </xf>
    <xf numFmtId="0" fontId="89" fillId="84" borderId="67" xfId="0" applyFont="1" applyFill="1" applyBorder="1" applyAlignment="1">
      <alignment horizontal="left" vertical="top" wrapText="1"/>
    </xf>
    <xf numFmtId="0" fontId="89" fillId="84" borderId="67" xfId="0" applyFont="1" applyFill="1" applyBorder="1" applyAlignment="1">
      <alignment horizontal="center" vertical="top" wrapText="1"/>
    </xf>
    <xf numFmtId="188" fontId="89" fillId="84" borderId="67" xfId="0" applyNumberFormat="1" applyFont="1" applyFill="1" applyBorder="1" applyAlignment="1">
      <alignment horizontal="right" vertical="top" wrapText="1"/>
    </xf>
    <xf numFmtId="4" fontId="89" fillId="84" borderId="67" xfId="0" applyNumberFormat="1" applyFont="1" applyFill="1" applyBorder="1" applyAlignment="1">
      <alignment horizontal="right" vertical="top" wrapText="1"/>
    </xf>
    <xf numFmtId="4" fontId="89" fillId="84" borderId="70" xfId="0" applyNumberFormat="1" applyFont="1" applyFill="1" applyBorder="1" applyAlignment="1">
      <alignment horizontal="right" vertical="top" wrapText="1"/>
    </xf>
    <xf numFmtId="0" fontId="89" fillId="82" borderId="8" xfId="0" applyFont="1" applyFill="1" applyBorder="1" applyAlignment="1">
      <alignment horizontal="right" vertical="top" wrapText="1"/>
    </xf>
    <xf numFmtId="0" fontId="89" fillId="82" borderId="0" xfId="0" applyFont="1" applyFill="1" applyAlignment="1">
      <alignment horizontal="right" vertical="top" wrapText="1"/>
    </xf>
    <xf numFmtId="4" fontId="89" fillId="82" borderId="0" xfId="0" applyNumberFormat="1" applyFont="1" applyFill="1" applyAlignment="1">
      <alignment horizontal="right" vertical="top" wrapText="1"/>
    </xf>
    <xf numFmtId="4" fontId="89" fillId="82" borderId="9" xfId="0" applyNumberFormat="1" applyFont="1" applyFill="1" applyBorder="1" applyAlignment="1">
      <alignment horizontal="right" vertical="top" wrapText="1"/>
    </xf>
    <xf numFmtId="0" fontId="88" fillId="83" borderId="71" xfId="0" applyFont="1" applyFill="1" applyBorder="1" applyAlignment="1">
      <alignment horizontal="left" vertical="top" wrapText="1"/>
    </xf>
    <xf numFmtId="0" fontId="88" fillId="83" borderId="68" xfId="0" applyFont="1" applyFill="1" applyBorder="1" applyAlignment="1">
      <alignment horizontal="left" vertical="top" wrapText="1"/>
    </xf>
    <xf numFmtId="0" fontId="88" fillId="83" borderId="72" xfId="0" applyFont="1" applyFill="1" applyBorder="1" applyAlignment="1">
      <alignment horizontal="left" vertical="top" wrapText="1"/>
    </xf>
    <xf numFmtId="0" fontId="89" fillId="85" borderId="69" xfId="0" applyFont="1" applyFill="1" applyBorder="1" applyAlignment="1">
      <alignment horizontal="left" vertical="top" wrapText="1"/>
    </xf>
    <xf numFmtId="0" fontId="89" fillId="85" borderId="67" xfId="0" applyFont="1" applyFill="1" applyBorder="1" applyAlignment="1">
      <alignment horizontal="right" vertical="top" wrapText="1"/>
    </xf>
    <xf numFmtId="0" fontId="89" fillId="85" borderId="67" xfId="0" applyFont="1" applyFill="1" applyBorder="1" applyAlignment="1">
      <alignment horizontal="left" vertical="top" wrapText="1"/>
    </xf>
    <xf numFmtId="0" fontId="89" fillId="85" borderId="67" xfId="0" applyFont="1" applyFill="1" applyBorder="1" applyAlignment="1">
      <alignment horizontal="center" vertical="top" wrapText="1"/>
    </xf>
    <xf numFmtId="188" fontId="89" fillId="85" borderId="67" xfId="0" applyNumberFormat="1" applyFont="1" applyFill="1" applyBorder="1" applyAlignment="1">
      <alignment horizontal="right" vertical="top" wrapText="1"/>
    </xf>
    <xf numFmtId="4" fontId="89" fillId="85" borderId="67" xfId="0" applyNumberFormat="1" applyFont="1" applyFill="1" applyBorder="1" applyAlignment="1">
      <alignment horizontal="right" vertical="top" wrapText="1"/>
    </xf>
    <xf numFmtId="4" fontId="89" fillId="85" borderId="70" xfId="0" applyNumberFormat="1" applyFont="1" applyFill="1" applyBorder="1" applyAlignment="1">
      <alignment horizontal="right" vertical="top" wrapText="1"/>
    </xf>
    <xf numFmtId="183" fontId="89" fillId="85" borderId="70" xfId="0" applyNumberFormat="1" applyFont="1" applyFill="1" applyBorder="1" applyAlignment="1">
      <alignment horizontal="right" vertical="top" wrapText="1"/>
    </xf>
    <xf numFmtId="183" fontId="89" fillId="85" borderId="67" xfId="0" applyNumberFormat="1" applyFont="1" applyFill="1" applyBorder="1" applyAlignment="1">
      <alignment horizontal="right" vertical="top" wrapText="1"/>
    </xf>
    <xf numFmtId="0" fontId="87" fillId="82" borderId="69" xfId="0" applyFont="1" applyFill="1" applyBorder="1" applyAlignment="1">
      <alignment horizontal="center" vertical="top" wrapText="1"/>
    </xf>
    <xf numFmtId="0" fontId="87" fillId="82" borderId="70" xfId="0" applyFont="1" applyFill="1" applyBorder="1" applyAlignment="1">
      <alignment horizontal="center" vertical="top" wrapText="1"/>
    </xf>
    <xf numFmtId="0" fontId="86" fillId="82" borderId="0" xfId="387" applyFont="1" applyFill="1" applyAlignment="1">
      <alignment horizontal="right" vertical="top" wrapText="1"/>
    </xf>
    <xf numFmtId="4" fontId="86" fillId="82" borderId="0" xfId="387" applyNumberFormat="1" applyFont="1" applyFill="1" applyAlignment="1">
      <alignment horizontal="right" vertical="top" wrapText="1"/>
    </xf>
    <xf numFmtId="167" fontId="14" fillId="0" borderId="0" xfId="1" applyFont="1"/>
    <xf numFmtId="0" fontId="4" fillId="0" borderId="0" xfId="5"/>
    <xf numFmtId="0" fontId="86" fillId="0" borderId="3" xfId="5" applyFont="1" applyBorder="1" applyAlignment="1">
      <alignment horizontal="left"/>
    </xf>
    <xf numFmtId="0" fontId="83" fillId="0" borderId="76" xfId="5" applyFont="1" applyBorder="1"/>
    <xf numFmtId="0" fontId="83" fillId="0" borderId="77" xfId="5" applyFont="1" applyBorder="1"/>
    <xf numFmtId="0" fontId="58" fillId="0" borderId="76" xfId="5" applyFont="1" applyBorder="1" applyAlignment="1">
      <alignment horizontal="right"/>
    </xf>
    <xf numFmtId="14" fontId="86" fillId="0" borderId="79" xfId="5" applyNumberFormat="1" applyFont="1" applyBorder="1" applyAlignment="1">
      <alignment horizontal="left"/>
    </xf>
    <xf numFmtId="0" fontId="7" fillId="87" borderId="1" xfId="5" applyFont="1" applyFill="1" applyBorder="1" applyAlignment="1">
      <alignment horizontal="center"/>
    </xf>
    <xf numFmtId="0" fontId="7" fillId="87" borderId="2" xfId="5" applyFont="1" applyFill="1" applyBorder="1" applyAlignment="1">
      <alignment horizontal="center" vertical="center"/>
    </xf>
    <xf numFmtId="189" fontId="7" fillId="0" borderId="36" xfId="5" applyNumberFormat="1" applyFont="1" applyBorder="1" applyAlignment="1">
      <alignment horizontal="center" vertical="center"/>
    </xf>
    <xf numFmtId="189" fontId="7" fillId="0" borderId="3" xfId="5" applyNumberFormat="1" applyFont="1" applyBorder="1" applyAlignment="1">
      <alignment horizontal="center" vertical="center"/>
    </xf>
    <xf numFmtId="190" fontId="4" fillId="0" borderId="36" xfId="5" applyNumberFormat="1" applyBorder="1" applyAlignment="1">
      <alignment horizontal="center" vertical="center"/>
    </xf>
    <xf numFmtId="0" fontId="4" fillId="0" borderId="4" xfId="5" applyBorder="1" applyAlignment="1">
      <alignment horizontal="center" vertical="center"/>
    </xf>
    <xf numFmtId="49" fontId="9" fillId="0" borderId="1" xfId="388" applyNumberFormat="1" applyFont="1" applyBorder="1" applyAlignment="1">
      <alignment horizontal="left" vertical="center" wrapText="1" readingOrder="1"/>
    </xf>
    <xf numFmtId="0" fontId="4" fillId="0" borderId="1" xfId="5" applyBorder="1" applyAlignment="1">
      <alignment horizontal="center" vertical="center"/>
    </xf>
    <xf numFmtId="167" fontId="91" fillId="0" borderId="1" xfId="389" applyFont="1" applyFill="1" applyBorder="1"/>
    <xf numFmtId="167" fontId="4" fillId="0" borderId="1" xfId="5" applyNumberFormat="1" applyBorder="1" applyAlignment="1">
      <alignment horizontal="right" vertical="center"/>
    </xf>
    <xf numFmtId="4" fontId="4" fillId="0" borderId="1" xfId="5" applyNumberFormat="1" applyBorder="1" applyAlignment="1">
      <alignment horizontal="center" vertical="center"/>
    </xf>
    <xf numFmtId="0" fontId="4" fillId="0" borderId="1" xfId="5" applyBorder="1"/>
    <xf numFmtId="2" fontId="4" fillId="0" borderId="1" xfId="5" applyNumberFormat="1" applyBorder="1" applyAlignment="1">
      <alignment horizontal="center" vertical="center"/>
    </xf>
    <xf numFmtId="167" fontId="91" fillId="0" borderId="1" xfId="389" applyFont="1" applyBorder="1"/>
    <xf numFmtId="0" fontId="4" fillId="0" borderId="1" xfId="5" applyBorder="1" applyAlignment="1">
      <alignment horizontal="left"/>
    </xf>
    <xf numFmtId="0" fontId="4" fillId="0" borderId="2" xfId="5" applyBorder="1" applyAlignment="1">
      <alignment horizontal="center" vertical="center"/>
    </xf>
    <xf numFmtId="2" fontId="4" fillId="0" borderId="1" xfId="5" applyNumberFormat="1" applyBorder="1" applyAlignment="1">
      <alignment horizontal="left" vertical="center"/>
    </xf>
    <xf numFmtId="167" fontId="4" fillId="0" borderId="1" xfId="5" applyNumberFormat="1" applyBorder="1" applyAlignment="1">
      <alignment horizontal="right"/>
    </xf>
    <xf numFmtId="191" fontId="4" fillId="0" borderId="36" xfId="5" applyNumberFormat="1" applyBorder="1" applyAlignment="1">
      <alignment horizontal="center" vertical="center"/>
    </xf>
    <xf numFmtId="191" fontId="4" fillId="0" borderId="4" xfId="5" applyNumberFormat="1" applyBorder="1" applyAlignment="1">
      <alignment horizontal="center" vertical="center"/>
    </xf>
    <xf numFmtId="167" fontId="91" fillId="0" borderId="1" xfId="389" applyFont="1" applyFill="1" applyBorder="1" applyAlignment="1">
      <alignment vertical="center"/>
    </xf>
    <xf numFmtId="0" fontId="4" fillId="0" borderId="1" xfId="5" applyBorder="1" applyAlignment="1">
      <alignment vertical="center"/>
    </xf>
    <xf numFmtId="191" fontId="4" fillId="0" borderId="1" xfId="5" applyNumberFormat="1" applyBorder="1"/>
    <xf numFmtId="0" fontId="4" fillId="0" borderId="2" xfId="5" applyBorder="1" applyAlignment="1">
      <alignment horizontal="center"/>
    </xf>
    <xf numFmtId="0" fontId="4" fillId="0" borderId="36" xfId="5" applyBorder="1"/>
    <xf numFmtId="0" fontId="4" fillId="0" borderId="3" xfId="5" applyBorder="1"/>
    <xf numFmtId="167" fontId="7" fillId="0" borderId="1" xfId="389" applyFont="1" applyBorder="1"/>
    <xf numFmtId="0" fontId="4" fillId="0" borderId="1" xfId="5" applyBorder="1" applyAlignment="1">
      <alignment horizontal="center"/>
    </xf>
    <xf numFmtId="0" fontId="4" fillId="0" borderId="81" xfId="5" applyBorder="1" applyAlignment="1">
      <alignment wrapText="1"/>
    </xf>
    <xf numFmtId="0" fontId="7" fillId="87" borderId="7" xfId="5" applyFont="1" applyFill="1" applyBorder="1" applyAlignment="1">
      <alignment horizontal="center" vertical="center"/>
    </xf>
    <xf numFmtId="0" fontId="7" fillId="87" borderId="12" xfId="5" applyFont="1" applyFill="1" applyBorder="1" applyAlignment="1">
      <alignment horizontal="center" vertical="center"/>
    </xf>
    <xf numFmtId="192" fontId="7" fillId="0" borderId="36" xfId="5" applyNumberFormat="1" applyFont="1" applyBorder="1" applyAlignment="1">
      <alignment horizontal="center" vertical="center"/>
    </xf>
    <xf numFmtId="192" fontId="7" fillId="0" borderId="3" xfId="5" applyNumberFormat="1" applyFont="1" applyBorder="1" applyAlignment="1">
      <alignment horizontal="center" vertical="center"/>
    </xf>
    <xf numFmtId="0" fontId="91" fillId="0" borderId="1" xfId="390" applyBorder="1" applyAlignment="1">
      <alignment horizontal="left" vertical="center" wrapText="1"/>
    </xf>
    <xf numFmtId="191" fontId="4" fillId="0" borderId="1" xfId="5" applyNumberFormat="1" applyBorder="1" applyAlignment="1">
      <alignment horizontal="center"/>
    </xf>
    <xf numFmtId="167" fontId="4" fillId="0" borderId="1" xfId="5" applyNumberFormat="1" applyBorder="1"/>
    <xf numFmtId="0" fontId="4" fillId="0" borderId="81" xfId="5" applyBorder="1" applyAlignment="1">
      <alignment horizontal="center" vertical="center"/>
    </xf>
    <xf numFmtId="167" fontId="7" fillId="0" borderId="1" xfId="5" applyNumberFormat="1" applyFont="1" applyBorder="1"/>
    <xf numFmtId="0" fontId="4" fillId="0" borderId="81" xfId="5" applyBorder="1"/>
    <xf numFmtId="0" fontId="7" fillId="87" borderId="9" xfId="5" applyFont="1" applyFill="1" applyBorder="1" applyAlignment="1">
      <alignment horizontal="center" vertical="center"/>
    </xf>
    <xf numFmtId="0" fontId="7" fillId="87" borderId="10" xfId="5" applyFont="1" applyFill="1" applyBorder="1" applyAlignment="1">
      <alignment horizontal="center" vertical="center"/>
    </xf>
    <xf numFmtId="167" fontId="83" fillId="0" borderId="1" xfId="5" applyNumberFormat="1" applyFont="1" applyBorder="1"/>
    <xf numFmtId="167" fontId="4" fillId="0" borderId="2" xfId="5" applyNumberFormat="1" applyBorder="1"/>
    <xf numFmtId="167" fontId="4" fillId="0" borderId="81" xfId="5" applyNumberFormat="1" applyBorder="1"/>
    <xf numFmtId="167" fontId="83" fillId="0" borderId="85" xfId="5" applyNumberFormat="1" applyFont="1" applyBorder="1"/>
    <xf numFmtId="0" fontId="4" fillId="0" borderId="85" xfId="5" applyBorder="1"/>
    <xf numFmtId="0" fontId="4" fillId="0" borderId="78" xfId="5" applyBorder="1"/>
    <xf numFmtId="0" fontId="4" fillId="0" borderId="86" xfId="5" applyBorder="1"/>
    <xf numFmtId="164" fontId="4" fillId="6" borderId="0" xfId="2" applyFont="1" applyFill="1" applyBorder="1" applyAlignment="1" applyProtection="1">
      <alignment horizontal="left" vertical="center"/>
      <protection locked="0"/>
    </xf>
    <xf numFmtId="10" fontId="4" fillId="6" borderId="0" xfId="3" applyNumberFormat="1" applyFont="1" applyFill="1" applyBorder="1" applyAlignment="1" applyProtection="1">
      <alignment horizontal="center" vertical="center" wrapText="1"/>
      <protection locked="0"/>
    </xf>
    <xf numFmtId="184" fontId="4" fillId="0" borderId="1" xfId="0" applyNumberFormat="1" applyFont="1" applyBorder="1" applyAlignment="1">
      <alignment horizontal="center" vertical="center"/>
    </xf>
    <xf numFmtId="0" fontId="92" fillId="0" borderId="0" xfId="387" applyFont="1"/>
    <xf numFmtId="0" fontId="93" fillId="0" borderId="0" xfId="387" applyFont="1"/>
    <xf numFmtId="164" fontId="3" fillId="3" borderId="0" xfId="2" applyFont="1" applyFill="1"/>
    <xf numFmtId="0" fontId="89" fillId="0" borderId="0" xfId="387" applyFont="1"/>
    <xf numFmtId="0" fontId="16" fillId="3" borderId="0" xfId="198" applyFont="1" applyFill="1" applyAlignment="1">
      <alignment horizontal="center"/>
    </xf>
    <xf numFmtId="0" fontId="94" fillId="0" borderId="0" xfId="387" applyFont="1" applyAlignment="1">
      <alignment horizontal="center"/>
    </xf>
    <xf numFmtId="0" fontId="16" fillId="3" borderId="1" xfId="198" applyFont="1" applyFill="1" applyBorder="1" applyAlignment="1">
      <alignment horizontal="center" vertical="center" wrapText="1"/>
    </xf>
    <xf numFmtId="0" fontId="16" fillId="3" borderId="1" xfId="198" applyFont="1" applyFill="1" applyBorder="1" applyAlignment="1">
      <alignment horizontal="center"/>
    </xf>
    <xf numFmtId="0" fontId="79" fillId="0" borderId="1" xfId="0" applyFont="1" applyBorder="1" applyAlignment="1">
      <alignment horizontal="center"/>
    </xf>
    <xf numFmtId="0" fontId="58" fillId="0" borderId="0" xfId="5" applyFont="1" applyAlignment="1">
      <alignment vertical="center"/>
    </xf>
    <xf numFmtId="167" fontId="0" fillId="0" borderId="0" xfId="1" applyFont="1"/>
    <xf numFmtId="49" fontId="3" fillId="79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79" borderId="1" xfId="0" applyNumberFormat="1" applyFont="1" applyFill="1" applyBorder="1" applyAlignment="1" applyProtection="1">
      <alignment horizontal="justify" vertical="center" wrapText="1"/>
      <protection locked="0"/>
    </xf>
    <xf numFmtId="49" fontId="3" fillId="79" borderId="1" xfId="0" applyNumberFormat="1" applyFont="1" applyFill="1" applyBorder="1" applyAlignment="1" applyProtection="1">
      <alignment vertical="center" wrapText="1"/>
      <protection locked="0"/>
    </xf>
    <xf numFmtId="0" fontId="16" fillId="3" borderId="2" xfId="198" applyFont="1" applyFill="1" applyBorder="1" applyAlignment="1">
      <alignment horizontal="center" vertical="center" wrapText="1"/>
    </xf>
    <xf numFmtId="44" fontId="76" fillId="0" borderId="1" xfId="0" applyNumberFormat="1" applyFont="1" applyBorder="1" applyAlignment="1">
      <alignment horizontal="center" vertical="center"/>
    </xf>
    <xf numFmtId="10" fontId="4" fillId="0" borderId="1" xfId="12" applyNumberFormat="1" applyFont="1" applyBorder="1" applyAlignment="1">
      <alignment horizontal="center" vertical="center"/>
    </xf>
    <xf numFmtId="9" fontId="4" fillId="6" borderId="0" xfId="3" applyFont="1" applyFill="1" applyBorder="1" applyAlignment="1" applyProtection="1">
      <alignment horizontal="center" vertical="center" wrapText="1"/>
      <protection locked="0"/>
    </xf>
    <xf numFmtId="4" fontId="89" fillId="0" borderId="9" xfId="0" applyNumberFormat="1" applyFont="1" applyBorder="1" applyAlignment="1">
      <alignment horizontal="right" vertical="top" wrapText="1"/>
    </xf>
    <xf numFmtId="165" fontId="31" fillId="0" borderId="0" xfId="12" applyNumberFormat="1" applyAlignment="1">
      <alignment horizontal="center" vertical="top"/>
    </xf>
    <xf numFmtId="193" fontId="31" fillId="0" borderId="0" xfId="12" applyNumberFormat="1" applyAlignment="1">
      <alignment horizontal="center" vertical="top"/>
    </xf>
    <xf numFmtId="0" fontId="31" fillId="0" borderId="0" xfId="12" applyAlignment="1">
      <alignment horizontal="right" vertical="top"/>
    </xf>
    <xf numFmtId="165" fontId="15" fillId="0" borderId="0" xfId="12" applyNumberFormat="1" applyFont="1" applyAlignment="1">
      <alignment horizontal="center" vertical="top"/>
    </xf>
    <xf numFmtId="193" fontId="15" fillId="0" borderId="0" xfId="12" applyNumberFormat="1" applyFont="1" applyAlignment="1">
      <alignment horizontal="center" vertical="top"/>
    </xf>
    <xf numFmtId="0" fontId="9" fillId="0" borderId="1" xfId="12" applyFont="1" applyBorder="1" applyAlignment="1">
      <alignment horizontal="center" vertical="center"/>
    </xf>
    <xf numFmtId="9" fontId="31" fillId="0" borderId="0" xfId="12" applyNumberFormat="1" applyAlignment="1">
      <alignment horizontal="left" vertical="top"/>
    </xf>
    <xf numFmtId="167" fontId="31" fillId="0" borderId="0" xfId="1" applyFont="1" applyAlignment="1">
      <alignment horizontal="center" vertical="top"/>
    </xf>
    <xf numFmtId="0" fontId="97" fillId="0" borderId="1" xfId="0" applyFont="1" applyBorder="1"/>
    <xf numFmtId="0" fontId="77" fillId="0" borderId="87" xfId="198" applyFont="1" applyBorder="1"/>
    <xf numFmtId="0" fontId="77" fillId="3" borderId="88" xfId="198" applyFont="1" applyFill="1" applyBorder="1"/>
    <xf numFmtId="0" fontId="77" fillId="3" borderId="88" xfId="198" applyFont="1" applyFill="1" applyBorder="1" applyAlignment="1">
      <alignment horizontal="center"/>
    </xf>
    <xf numFmtId="0" fontId="77" fillId="3" borderId="88" xfId="198" applyFont="1" applyFill="1" applyBorder="1" applyAlignment="1">
      <alignment horizontal="center" vertical="center"/>
    </xf>
    <xf numFmtId="0" fontId="76" fillId="3" borderId="89" xfId="0" applyFont="1" applyFill="1" applyBorder="1"/>
    <xf numFmtId="0" fontId="78" fillId="3" borderId="90" xfId="198" applyFont="1" applyFill="1" applyBorder="1" applyAlignment="1">
      <alignment horizontal="center" vertical="center"/>
    </xf>
    <xf numFmtId="0" fontId="78" fillId="3" borderId="91" xfId="198" applyFont="1" applyFill="1" applyBorder="1" applyAlignment="1">
      <alignment horizontal="center" vertical="center"/>
    </xf>
    <xf numFmtId="0" fontId="16" fillId="3" borderId="36" xfId="198" applyFont="1" applyFill="1" applyBorder="1" applyAlignment="1">
      <alignment horizontal="center" vertical="center" wrapText="1"/>
    </xf>
    <xf numFmtId="0" fontId="67" fillId="3" borderId="95" xfId="0" applyFont="1" applyFill="1" applyBorder="1"/>
    <xf numFmtId="0" fontId="67" fillId="3" borderId="91" xfId="0" applyFont="1" applyFill="1" applyBorder="1"/>
    <xf numFmtId="0" fontId="67" fillId="3" borderId="93" xfId="0" applyFont="1" applyFill="1" applyBorder="1"/>
    <xf numFmtId="0" fontId="2" fillId="3" borderId="96" xfId="0" applyFont="1" applyFill="1" applyBorder="1" applyAlignment="1">
      <alignment horizontal="center" vertical="center" wrapText="1"/>
    </xf>
    <xf numFmtId="0" fontId="2" fillId="3" borderId="97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164" fontId="2" fillId="68" borderId="81" xfId="2" applyFont="1" applyFill="1" applyBorder="1" applyAlignment="1" applyProtection="1">
      <alignment vertical="center" wrapText="1"/>
      <protection locked="0"/>
    </xf>
    <xf numFmtId="2" fontId="3" fillId="0" borderId="36" xfId="0" applyNumberFormat="1" applyFont="1" applyBorder="1" applyAlignment="1" applyProtection="1">
      <alignment horizontal="center" vertical="center" wrapText="1"/>
      <protection locked="0"/>
    </xf>
    <xf numFmtId="164" fontId="3" fillId="0" borderId="81" xfId="2" applyFont="1" applyFill="1" applyBorder="1" applyAlignment="1" applyProtection="1">
      <alignment vertical="center" wrapText="1"/>
      <protection locked="0"/>
    </xf>
    <xf numFmtId="49" fontId="3" fillId="0" borderId="36" xfId="0" applyNumberFormat="1" applyFont="1" applyBorder="1" applyAlignment="1" applyProtection="1">
      <alignment horizontal="center" vertical="center" wrapText="1"/>
      <protection locked="0"/>
    </xf>
    <xf numFmtId="2" fontId="3" fillId="5" borderId="36" xfId="0" applyNumberFormat="1" applyFont="1" applyFill="1" applyBorder="1" applyAlignment="1" applyProtection="1">
      <alignment horizontal="center" vertical="center" wrapText="1"/>
      <protection locked="0"/>
    </xf>
    <xf numFmtId="49" fontId="3" fillId="79" borderId="36" xfId="0" applyNumberFormat="1" applyFont="1" applyFill="1" applyBorder="1" applyAlignment="1" applyProtection="1">
      <alignment horizontal="center" vertical="center" wrapText="1"/>
      <protection locked="0"/>
    </xf>
    <xf numFmtId="164" fontId="3" fillId="80" borderId="81" xfId="2" applyFont="1" applyFill="1" applyBorder="1" applyAlignment="1" applyProtection="1">
      <alignment vertical="center" wrapText="1"/>
      <protection locked="0"/>
    </xf>
    <xf numFmtId="164" fontId="3" fillId="6" borderId="81" xfId="2" applyFont="1" applyFill="1" applyBorder="1" applyAlignment="1" applyProtection="1">
      <alignment vertical="center" wrapText="1"/>
      <protection locked="0"/>
    </xf>
    <xf numFmtId="164" fontId="79" fillId="2" borderId="81" xfId="0" applyNumberFormat="1" applyFont="1" applyFill="1" applyBorder="1" applyAlignment="1">
      <alignment vertical="center"/>
    </xf>
    <xf numFmtId="10" fontId="7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3" borderId="2" xfId="198" applyFont="1" applyFill="1" applyBorder="1" applyAlignment="1">
      <alignment horizontal="center" vertical="center" wrapText="1"/>
    </xf>
    <xf numFmtId="0" fontId="99" fillId="0" borderId="0" xfId="0" applyFont="1" applyAlignment="1">
      <alignment horizontal="left" vertical="center"/>
    </xf>
    <xf numFmtId="0" fontId="99" fillId="0" borderId="98" xfId="0" applyFont="1" applyBorder="1" applyAlignment="1">
      <alignment horizontal="left" vertical="center" wrapText="1"/>
    </xf>
    <xf numFmtId="0" fontId="99" fillId="0" borderId="104" xfId="0" applyFont="1" applyBorder="1" applyAlignment="1">
      <alignment horizontal="left" vertical="center" wrapText="1"/>
    </xf>
    <xf numFmtId="10" fontId="99" fillId="0" borderId="105" xfId="0" applyNumberFormat="1" applyFont="1" applyBorder="1" applyAlignment="1">
      <alignment horizontal="center" vertical="center" shrinkToFit="1"/>
    </xf>
    <xf numFmtId="10" fontId="99" fillId="0" borderId="101" xfId="0" applyNumberFormat="1" applyFont="1" applyBorder="1" applyAlignment="1">
      <alignment horizontal="center" vertical="center" shrinkToFit="1"/>
    </xf>
    <xf numFmtId="0" fontId="99" fillId="0" borderId="107" xfId="0" applyFont="1" applyBorder="1" applyAlignment="1">
      <alignment horizontal="left" vertical="center" wrapText="1"/>
    </xf>
    <xf numFmtId="0" fontId="99" fillId="0" borderId="109" xfId="0" applyFont="1" applyBorder="1" applyAlignment="1">
      <alignment horizontal="left" vertical="center" wrapText="1"/>
    </xf>
    <xf numFmtId="0" fontId="99" fillId="0" borderId="110" xfId="0" applyFont="1" applyBorder="1" applyAlignment="1">
      <alignment horizontal="left" vertical="center" wrapText="1"/>
    </xf>
    <xf numFmtId="0" fontId="99" fillId="0" borderId="101" xfId="0" applyFont="1" applyBorder="1" applyAlignment="1">
      <alignment horizontal="center" vertical="center" wrapText="1"/>
    </xf>
    <xf numFmtId="0" fontId="99" fillId="0" borderId="105" xfId="0" applyFont="1" applyBorder="1" applyAlignment="1">
      <alignment horizontal="center" vertical="center" wrapText="1"/>
    </xf>
    <xf numFmtId="10" fontId="99" fillId="0" borderId="110" xfId="0" applyNumberFormat="1" applyFont="1" applyBorder="1" applyAlignment="1">
      <alignment horizontal="center" vertical="center" shrinkToFit="1"/>
    </xf>
    <xf numFmtId="0" fontId="98" fillId="0" borderId="100" xfId="0" applyFont="1" applyBorder="1" applyAlignment="1">
      <alignment horizontal="left" vertical="center" wrapText="1"/>
    </xf>
    <xf numFmtId="0" fontId="99" fillId="0" borderId="0" xfId="0" applyFont="1" applyAlignment="1">
      <alignment horizontal="center" vertical="center"/>
    </xf>
    <xf numFmtId="0" fontId="99" fillId="0" borderId="103" xfId="0" applyFont="1" applyBorder="1" applyAlignment="1">
      <alignment horizontal="center" vertical="center" wrapText="1"/>
    </xf>
    <xf numFmtId="0" fontId="99" fillId="0" borderId="106" xfId="0" applyFont="1" applyBorder="1" applyAlignment="1">
      <alignment horizontal="center" vertical="center" wrapText="1"/>
    </xf>
    <xf numFmtId="0" fontId="99" fillId="0" borderId="108" xfId="0" applyFont="1" applyBorder="1" applyAlignment="1">
      <alignment horizontal="center" vertical="center" wrapText="1"/>
    </xf>
    <xf numFmtId="0" fontId="98" fillId="0" borderId="98" xfId="0" applyFont="1" applyBorder="1" applyAlignment="1">
      <alignment horizontal="center" vertical="center" wrapText="1"/>
    </xf>
    <xf numFmtId="10" fontId="98" fillId="0" borderId="102" xfId="0" applyNumberFormat="1" applyFont="1" applyBorder="1" applyAlignment="1">
      <alignment horizontal="center" vertical="center" shrinkToFit="1"/>
    </xf>
    <xf numFmtId="0" fontId="98" fillId="0" borderId="0" xfId="0" applyFont="1" applyAlignment="1">
      <alignment horizontal="left" vertical="center"/>
    </xf>
    <xf numFmtId="0" fontId="98" fillId="88" borderId="1" xfId="0" applyFont="1" applyFill="1" applyBorder="1" applyAlignment="1">
      <alignment horizontal="center" vertical="center" wrapText="1"/>
    </xf>
    <xf numFmtId="0" fontId="98" fillId="0" borderId="105" xfId="0" applyFont="1" applyBorder="1" applyAlignment="1">
      <alignment horizontal="center" vertical="center" wrapText="1"/>
    </xf>
    <xf numFmtId="0" fontId="98" fillId="0" borderId="110" xfId="0" applyFont="1" applyBorder="1" applyAlignment="1">
      <alignment horizontal="center" vertical="center" wrapText="1"/>
    </xf>
    <xf numFmtId="10" fontId="98" fillId="88" borderId="102" xfId="3" applyNumberFormat="1" applyFont="1" applyFill="1" applyBorder="1" applyAlignment="1">
      <alignment horizontal="center" vertical="center" shrinkToFit="1"/>
    </xf>
    <xf numFmtId="167" fontId="87" fillId="82" borderId="9" xfId="1" applyFont="1" applyFill="1" applyBorder="1" applyAlignment="1">
      <alignment horizontal="right" vertical="top" wrapText="1"/>
    </xf>
    <xf numFmtId="167" fontId="89" fillId="85" borderId="70" xfId="1" applyFont="1" applyFill="1" applyBorder="1" applyAlignment="1">
      <alignment horizontal="right" vertical="top" wrapText="1"/>
    </xf>
    <xf numFmtId="167" fontId="89" fillId="84" borderId="70" xfId="1" applyFont="1" applyFill="1" applyBorder="1" applyAlignment="1">
      <alignment horizontal="right" vertical="top" wrapText="1"/>
    </xf>
    <xf numFmtId="167" fontId="89" fillId="82" borderId="9" xfId="1" applyFont="1" applyFill="1" applyBorder="1" applyAlignment="1">
      <alignment horizontal="right" vertical="top" wrapText="1"/>
    </xf>
    <xf numFmtId="0" fontId="67" fillId="0" borderId="0" xfId="0" applyFont="1" applyAlignment="1">
      <alignment horizontal="center" wrapText="1"/>
    </xf>
    <xf numFmtId="0" fontId="58" fillId="0" borderId="0" xfId="387" applyFont="1" applyAlignment="1">
      <alignment horizontal="center" wrapText="1"/>
    </xf>
    <xf numFmtId="0" fontId="89" fillId="82" borderId="0" xfId="0" applyFont="1" applyFill="1" applyAlignment="1">
      <alignment horizontal="right" vertical="top" wrapText="1"/>
    </xf>
    <xf numFmtId="0" fontId="87" fillId="82" borderId="67" xfId="0" applyFont="1" applyFill="1" applyBorder="1" applyAlignment="1">
      <alignment horizontal="right" vertical="top" wrapText="1"/>
    </xf>
    <xf numFmtId="0" fontId="87" fillId="82" borderId="8" xfId="0" applyFont="1" applyFill="1" applyBorder="1" applyAlignment="1">
      <alignment horizontal="right" vertical="top" wrapText="1"/>
    </xf>
    <xf numFmtId="0" fontId="87" fillId="82" borderId="0" xfId="0" applyFont="1" applyFill="1" applyAlignment="1">
      <alignment horizontal="right" vertical="top" wrapText="1"/>
    </xf>
    <xf numFmtId="0" fontId="89" fillId="85" borderId="67" xfId="0" applyFont="1" applyFill="1" applyBorder="1" applyAlignment="1">
      <alignment horizontal="left" vertical="top" wrapText="1"/>
    </xf>
    <xf numFmtId="0" fontId="87" fillId="82" borderId="67" xfId="0" applyFont="1" applyFill="1" applyBorder="1" applyAlignment="1">
      <alignment horizontal="left" vertical="top" wrapText="1"/>
    </xf>
    <xf numFmtId="0" fontId="88" fillId="83" borderId="67" xfId="0" applyFont="1" applyFill="1" applyBorder="1" applyAlignment="1">
      <alignment horizontal="left" vertical="top" wrapText="1"/>
    </xf>
    <xf numFmtId="0" fontId="89" fillId="84" borderId="67" xfId="0" applyFont="1" applyFill="1" applyBorder="1" applyAlignment="1">
      <alignment horizontal="left" vertical="top" wrapText="1"/>
    </xf>
    <xf numFmtId="0" fontId="87" fillId="82" borderId="67" xfId="0" applyFont="1" applyFill="1" applyBorder="1" applyAlignment="1">
      <alignment horizontal="center" vertical="top" wrapText="1"/>
    </xf>
    <xf numFmtId="0" fontId="87" fillId="82" borderId="70" xfId="0" applyFont="1" applyFill="1" applyBorder="1" applyAlignment="1">
      <alignment horizontal="right" vertical="top" wrapText="1"/>
    </xf>
    <xf numFmtId="0" fontId="87" fillId="82" borderId="69" xfId="0" applyFont="1" applyFill="1" applyBorder="1" applyAlignment="1">
      <alignment horizontal="left" vertical="top" wrapText="1"/>
    </xf>
    <xf numFmtId="0" fontId="87" fillId="82" borderId="69" xfId="0" applyFont="1" applyFill="1" applyBorder="1" applyAlignment="1">
      <alignment horizontal="right" vertical="top" wrapText="1"/>
    </xf>
    <xf numFmtId="0" fontId="78" fillId="3" borderId="8" xfId="198" applyFont="1" applyFill="1" applyBorder="1" applyAlignment="1">
      <alignment horizontal="center" vertical="center"/>
    </xf>
    <xf numFmtId="0" fontId="78" fillId="3" borderId="0" xfId="198" applyFont="1" applyFill="1" applyAlignment="1">
      <alignment horizontal="center" vertical="center"/>
    </xf>
    <xf numFmtId="0" fontId="78" fillId="3" borderId="9" xfId="198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183" fontId="89" fillId="85" borderId="67" xfId="0" applyNumberFormat="1" applyFont="1" applyFill="1" applyBorder="1" applyAlignment="1">
      <alignment horizontal="right" vertical="top" wrapText="1"/>
    </xf>
    <xf numFmtId="0" fontId="78" fillId="3" borderId="10" xfId="198" applyFont="1" applyFill="1" applyBorder="1" applyAlignment="1">
      <alignment horizontal="center" vertical="center"/>
    </xf>
    <xf numFmtId="0" fontId="78" fillId="3" borderId="11" xfId="198" applyFont="1" applyFill="1" applyBorder="1" applyAlignment="1">
      <alignment horizontal="center" vertical="center"/>
    </xf>
    <xf numFmtId="0" fontId="78" fillId="3" borderId="12" xfId="198" applyFont="1" applyFill="1" applyBorder="1" applyAlignment="1">
      <alignment horizontal="center" vertical="center"/>
    </xf>
    <xf numFmtId="0" fontId="78" fillId="3" borderId="3" xfId="198" applyFont="1" applyFill="1" applyBorder="1" applyAlignment="1">
      <alignment horizontal="left" vertical="center" wrapText="1"/>
    </xf>
    <xf numFmtId="0" fontId="78" fillId="3" borderId="4" xfId="198" applyFont="1" applyFill="1" applyBorder="1" applyAlignment="1">
      <alignment horizontal="left" vertical="center" wrapText="1"/>
    </xf>
    <xf numFmtId="0" fontId="78" fillId="3" borderId="3" xfId="198" applyFont="1" applyFill="1" applyBorder="1" applyAlignment="1">
      <alignment horizontal="left" vertical="center"/>
    </xf>
    <xf numFmtId="0" fontId="78" fillId="3" borderId="4" xfId="198" applyFont="1" applyFill="1" applyBorder="1" applyAlignment="1">
      <alignment horizontal="left" vertical="center"/>
    </xf>
    <xf numFmtId="183" fontId="89" fillId="84" borderId="67" xfId="0" applyNumberFormat="1" applyFont="1" applyFill="1" applyBorder="1" applyAlignment="1">
      <alignment horizontal="right" vertical="top" wrapText="1"/>
    </xf>
    <xf numFmtId="0" fontId="73" fillId="82" borderId="8" xfId="0" applyFont="1" applyFill="1" applyBorder="1" applyAlignment="1">
      <alignment horizontal="center" vertical="center" wrapText="1"/>
    </xf>
    <xf numFmtId="0" fontId="100" fillId="0" borderId="0" xfId="0" applyFont="1" applyAlignment="1">
      <alignment vertical="center"/>
    </xf>
    <xf numFmtId="0" fontId="100" fillId="0" borderId="9" xfId="0" applyFont="1" applyBorder="1" applyAlignment="1">
      <alignment vertical="center"/>
    </xf>
    <xf numFmtId="0" fontId="86" fillId="84" borderId="67" xfId="387" applyFont="1" applyFill="1" applyBorder="1" applyAlignment="1">
      <alignment horizontal="left" vertical="top" wrapText="1"/>
    </xf>
    <xf numFmtId="0" fontId="86" fillId="82" borderId="0" xfId="387" applyFont="1" applyFill="1" applyAlignment="1">
      <alignment horizontal="right" vertical="top" wrapText="1"/>
    </xf>
    <xf numFmtId="0" fontId="58" fillId="82" borderId="67" xfId="387" applyFont="1" applyFill="1" applyBorder="1" applyAlignment="1">
      <alignment horizontal="left" vertical="top" wrapText="1"/>
    </xf>
    <xf numFmtId="0" fontId="86" fillId="83" borderId="67" xfId="387" applyFont="1" applyFill="1" applyBorder="1" applyAlignment="1">
      <alignment horizontal="left" vertical="top" wrapText="1"/>
    </xf>
    <xf numFmtId="0" fontId="86" fillId="85" borderId="67" xfId="387" applyFont="1" applyFill="1" applyBorder="1" applyAlignment="1">
      <alignment horizontal="left" vertical="top" wrapText="1"/>
    </xf>
    <xf numFmtId="0" fontId="93" fillId="0" borderId="8" xfId="387" applyFont="1" applyBorder="1" applyAlignment="1">
      <alignment horizontal="center"/>
    </xf>
    <xf numFmtId="0" fontId="93" fillId="0" borderId="0" xfId="387" applyFont="1" applyAlignment="1">
      <alignment horizontal="center"/>
    </xf>
    <xf numFmtId="0" fontId="94" fillId="0" borderId="8" xfId="387" applyFont="1" applyBorder="1" applyAlignment="1">
      <alignment horizontal="center"/>
    </xf>
    <xf numFmtId="0" fontId="94" fillId="0" borderId="0" xfId="387" applyFont="1" applyAlignment="1">
      <alignment horizontal="center"/>
    </xf>
    <xf numFmtId="0" fontId="86" fillId="82" borderId="11" xfId="387" applyFont="1" applyFill="1" applyBorder="1" applyAlignment="1">
      <alignment horizontal="right" vertical="top" wrapText="1"/>
    </xf>
    <xf numFmtId="0" fontId="84" fillId="0" borderId="8" xfId="387" applyBorder="1" applyAlignment="1">
      <alignment horizontal="center"/>
    </xf>
    <xf numFmtId="0" fontId="84" fillId="0" borderId="0" xfId="387" applyAlignment="1">
      <alignment horizontal="center"/>
    </xf>
    <xf numFmtId="44" fontId="14" fillId="3" borderId="0" xfId="0" applyNumberFormat="1" applyFont="1" applyFill="1" applyAlignment="1">
      <alignment horizontal="center"/>
    </xf>
    <xf numFmtId="0" fontId="67" fillId="3" borderId="6" xfId="0" applyFont="1" applyFill="1" applyBorder="1" applyAlignment="1">
      <alignment horizontal="right" vertical="center"/>
    </xf>
    <xf numFmtId="0" fontId="67" fillId="3" borderId="0" xfId="0" applyFont="1" applyFill="1" applyAlignment="1">
      <alignment horizontal="right" vertical="center"/>
    </xf>
    <xf numFmtId="0" fontId="67" fillId="3" borderId="11" xfId="0" applyFont="1" applyFill="1" applyBorder="1" applyAlignment="1">
      <alignment horizontal="right" vertical="center"/>
    </xf>
    <xf numFmtId="0" fontId="58" fillId="0" borderId="37" xfId="12" applyFont="1" applyBorder="1" applyAlignment="1">
      <alignment horizontal="center" vertical="center"/>
    </xf>
    <xf numFmtId="0" fontId="58" fillId="0" borderId="83" xfId="12" applyFont="1" applyBorder="1" applyAlignment="1">
      <alignment horizontal="center" vertical="center"/>
    </xf>
    <xf numFmtId="0" fontId="58" fillId="0" borderId="82" xfId="12" applyFont="1" applyBorder="1" applyAlignment="1">
      <alignment horizontal="center" vertical="center"/>
    </xf>
    <xf numFmtId="0" fontId="82" fillId="3" borderId="94" xfId="0" applyFont="1" applyFill="1" applyBorder="1" applyAlignment="1">
      <alignment horizontal="center" vertical="center"/>
    </xf>
    <xf numFmtId="0" fontId="82" fillId="3" borderId="6" xfId="0" applyFont="1" applyFill="1" applyBorder="1" applyAlignment="1">
      <alignment horizontal="center" vertical="center"/>
    </xf>
    <xf numFmtId="0" fontId="82" fillId="3" borderId="95" xfId="0" applyFont="1" applyFill="1" applyBorder="1" applyAlignment="1">
      <alignment horizontal="center" vertical="center"/>
    </xf>
    <xf numFmtId="10" fontId="58" fillId="0" borderId="5" xfId="12" applyNumberFormat="1" applyFont="1" applyBorder="1" applyAlignment="1">
      <alignment horizontal="left" vertical="center"/>
    </xf>
    <xf numFmtId="10" fontId="58" fillId="0" borderId="8" xfId="12" applyNumberFormat="1" applyFont="1" applyBorder="1" applyAlignment="1">
      <alignment horizontal="left" vertical="center"/>
    </xf>
    <xf numFmtId="10" fontId="58" fillId="0" borderId="10" xfId="12" applyNumberFormat="1" applyFont="1" applyBorder="1" applyAlignment="1">
      <alignment horizontal="left" vertical="center"/>
    </xf>
    <xf numFmtId="10" fontId="58" fillId="0" borderId="6" xfId="12" applyNumberFormat="1" applyFont="1" applyBorder="1" applyAlignment="1">
      <alignment horizontal="left" vertical="center"/>
    </xf>
    <xf numFmtId="10" fontId="58" fillId="0" borderId="0" xfId="12" applyNumberFormat="1" applyFont="1" applyAlignment="1">
      <alignment horizontal="left" vertical="center"/>
    </xf>
    <xf numFmtId="10" fontId="58" fillId="0" borderId="11" xfId="12" applyNumberFormat="1" applyFont="1" applyBorder="1" applyAlignment="1">
      <alignment horizontal="left" vertical="center"/>
    </xf>
    <xf numFmtId="0" fontId="79" fillId="2" borderId="73" xfId="0" applyFont="1" applyFill="1" applyBorder="1" applyAlignment="1">
      <alignment horizontal="center" vertical="center"/>
    </xf>
    <xf numFmtId="0" fontId="79" fillId="2" borderId="3" xfId="0" applyFont="1" applyFill="1" applyBorder="1" applyAlignment="1">
      <alignment horizontal="center" vertical="center"/>
    </xf>
    <xf numFmtId="0" fontId="79" fillId="2" borderId="4" xfId="0" applyFont="1" applyFill="1" applyBorder="1" applyAlignment="1">
      <alignment horizontal="center" vertical="center"/>
    </xf>
    <xf numFmtId="0" fontId="79" fillId="2" borderId="75" xfId="0" applyFont="1" applyFill="1" applyBorder="1" applyAlignment="1">
      <alignment horizontal="left" vertical="center" wrapText="1"/>
    </xf>
    <xf numFmtId="0" fontId="79" fillId="2" borderId="76" xfId="0" applyFont="1" applyFill="1" applyBorder="1" applyAlignment="1">
      <alignment horizontal="left" vertical="center" wrapText="1"/>
    </xf>
    <xf numFmtId="0" fontId="79" fillId="2" borderId="79" xfId="0" applyFont="1" applyFill="1" applyBorder="1" applyAlignment="1">
      <alignment horizontal="left" vertical="center" wrapText="1"/>
    </xf>
    <xf numFmtId="0" fontId="79" fillId="3" borderId="0" xfId="0" applyFont="1" applyFill="1" applyAlignment="1">
      <alignment horizontal="center" wrapText="1"/>
    </xf>
    <xf numFmtId="0" fontId="67" fillId="3" borderId="0" xfId="0" applyFont="1" applyFill="1" applyAlignment="1">
      <alignment horizontal="center" wrapText="1"/>
    </xf>
    <xf numFmtId="0" fontId="78" fillId="3" borderId="90" xfId="198" applyFont="1" applyFill="1" applyBorder="1" applyAlignment="1">
      <alignment horizontal="left" vertical="center"/>
    </xf>
    <xf numFmtId="0" fontId="78" fillId="3" borderId="0" xfId="198" applyFont="1" applyFill="1" applyAlignment="1">
      <alignment horizontal="left" vertical="center"/>
    </xf>
    <xf numFmtId="0" fontId="78" fillId="3" borderId="91" xfId="198" applyFont="1" applyFill="1" applyBorder="1" applyAlignment="1">
      <alignment horizontal="left" vertical="center"/>
    </xf>
    <xf numFmtId="0" fontId="78" fillId="3" borderId="74" xfId="198" applyFont="1" applyFill="1" applyBorder="1" applyAlignment="1">
      <alignment horizontal="left" vertical="center"/>
    </xf>
    <xf numFmtId="0" fontId="78" fillId="3" borderId="90" xfId="198" applyFont="1" applyFill="1" applyBorder="1" applyAlignment="1">
      <alignment horizontal="center" vertical="center"/>
    </xf>
    <xf numFmtId="0" fontId="78" fillId="3" borderId="91" xfId="198" applyFont="1" applyFill="1" applyBorder="1" applyAlignment="1">
      <alignment horizontal="center" vertical="center"/>
    </xf>
    <xf numFmtId="0" fontId="78" fillId="3" borderId="92" xfId="198" applyFont="1" applyFill="1" applyBorder="1" applyAlignment="1">
      <alignment horizontal="center" vertical="center"/>
    </xf>
    <xf numFmtId="0" fontId="78" fillId="3" borderId="93" xfId="198" applyFont="1" applyFill="1" applyBorder="1" applyAlignment="1">
      <alignment horizontal="center" vertical="center"/>
    </xf>
    <xf numFmtId="0" fontId="78" fillId="3" borderId="3" xfId="198" applyFont="1" applyFill="1" applyBorder="1" applyAlignment="1">
      <alignment horizontal="justify" vertical="center" wrapText="1"/>
    </xf>
    <xf numFmtId="0" fontId="78" fillId="3" borderId="74" xfId="198" applyFont="1" applyFill="1" applyBorder="1" applyAlignment="1">
      <alignment horizontal="justify" vertical="center" wrapText="1"/>
    </xf>
    <xf numFmtId="3" fontId="3" fillId="3" borderId="1" xfId="0" applyNumberFormat="1" applyFont="1" applyFill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184" fontId="14" fillId="0" borderId="2" xfId="0" applyNumberFormat="1" applyFont="1" applyBorder="1" applyAlignment="1">
      <alignment horizontal="center"/>
    </xf>
    <xf numFmtId="184" fontId="14" fillId="0" borderId="3" xfId="0" applyNumberFormat="1" applyFont="1" applyBorder="1" applyAlignment="1">
      <alignment horizontal="center"/>
    </xf>
    <xf numFmtId="184" fontId="14" fillId="0" borderId="4" xfId="0" applyNumberFormat="1" applyFont="1" applyBorder="1" applyAlignment="1">
      <alignment horizontal="center"/>
    </xf>
    <xf numFmtId="3" fontId="2" fillId="2" borderId="2" xfId="0" applyNumberFormat="1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3" fontId="2" fillId="2" borderId="4" xfId="0" applyNumberFormat="1" applyFont="1" applyFill="1" applyBorder="1" applyAlignment="1">
      <alignment horizontal="center" vertical="center"/>
    </xf>
    <xf numFmtId="0" fontId="2" fillId="2" borderId="1" xfId="5" applyFont="1" applyFill="1" applyBorder="1" applyAlignment="1">
      <alignment horizontal="center" vertical="center"/>
    </xf>
    <xf numFmtId="0" fontId="5" fillId="3" borderId="2" xfId="198" applyFont="1" applyFill="1" applyBorder="1" applyAlignment="1">
      <alignment horizontal="center" vertical="center" wrapText="1"/>
    </xf>
    <xf numFmtId="0" fontId="5" fillId="3" borderId="4" xfId="198" applyFont="1" applyFill="1" applyBorder="1" applyAlignment="1">
      <alignment horizontal="center" vertical="center" wrapText="1"/>
    </xf>
    <xf numFmtId="0" fontId="16" fillId="3" borderId="2" xfId="198" applyFont="1" applyFill="1" applyBorder="1" applyAlignment="1">
      <alignment horizontal="justify" vertical="center" wrapText="1"/>
    </xf>
    <xf numFmtId="0" fontId="16" fillId="3" borderId="3" xfId="198" applyFont="1" applyFill="1" applyBorder="1" applyAlignment="1">
      <alignment horizontal="justify" vertical="center" wrapText="1"/>
    </xf>
    <xf numFmtId="0" fontId="16" fillId="3" borderId="4" xfId="198" applyFont="1" applyFill="1" applyBorder="1" applyAlignment="1">
      <alignment horizontal="justify" vertical="center" wrapText="1"/>
    </xf>
    <xf numFmtId="0" fontId="16" fillId="3" borderId="2" xfId="198" applyFont="1" applyFill="1" applyBorder="1" applyAlignment="1">
      <alignment horizontal="left" vertical="center"/>
    </xf>
    <xf numFmtId="0" fontId="16" fillId="3" borderId="3" xfId="198" applyFont="1" applyFill="1" applyBorder="1" applyAlignment="1">
      <alignment horizontal="left" vertical="center"/>
    </xf>
    <xf numFmtId="0" fontId="16" fillId="3" borderId="4" xfId="198" applyFont="1" applyFill="1" applyBorder="1" applyAlignment="1">
      <alignment horizontal="left" vertical="center"/>
    </xf>
    <xf numFmtId="4" fontId="3" fillId="0" borderId="16" xfId="5" applyNumberFormat="1" applyFont="1" applyBorder="1" applyAlignment="1">
      <alignment horizontal="center" vertical="center"/>
    </xf>
    <xf numFmtId="4" fontId="3" fillId="0" borderId="17" xfId="5" applyNumberFormat="1" applyFont="1" applyBorder="1" applyAlignment="1">
      <alignment horizontal="center" vertical="center"/>
    </xf>
    <xf numFmtId="4" fontId="3" fillId="0" borderId="18" xfId="5" applyNumberFormat="1" applyFont="1" applyBorder="1" applyAlignment="1">
      <alignment horizontal="center" vertical="center"/>
    </xf>
    <xf numFmtId="184" fontId="14" fillId="0" borderId="5" xfId="0" applyNumberFormat="1" applyFont="1" applyBorder="1" applyAlignment="1">
      <alignment horizontal="center" vertical="center" wrapText="1"/>
    </xf>
    <xf numFmtId="184" fontId="14" fillId="0" borderId="6" xfId="0" applyNumberFormat="1" applyFont="1" applyBorder="1" applyAlignment="1">
      <alignment horizontal="center" vertical="center" wrapText="1"/>
    </xf>
    <xf numFmtId="184" fontId="14" fillId="0" borderId="7" xfId="0" applyNumberFormat="1" applyFont="1" applyBorder="1" applyAlignment="1">
      <alignment horizontal="center" vertical="center" wrapText="1"/>
    </xf>
    <xf numFmtId="184" fontId="14" fillId="0" borderId="8" xfId="0" applyNumberFormat="1" applyFont="1" applyBorder="1" applyAlignment="1">
      <alignment horizontal="center" vertical="center" wrapText="1"/>
    </xf>
    <xf numFmtId="184" fontId="14" fillId="0" borderId="0" xfId="0" applyNumberFormat="1" applyFont="1" applyAlignment="1">
      <alignment horizontal="center" vertical="center" wrapText="1"/>
    </xf>
    <xf numFmtId="184" fontId="14" fillId="0" borderId="9" xfId="0" applyNumberFormat="1" applyFont="1" applyBorder="1" applyAlignment="1">
      <alignment horizontal="center" vertical="center" wrapText="1"/>
    </xf>
    <xf numFmtId="184" fontId="14" fillId="0" borderId="10" xfId="0" applyNumberFormat="1" applyFont="1" applyBorder="1" applyAlignment="1">
      <alignment horizontal="center" vertical="center" wrapText="1"/>
    </xf>
    <xf numFmtId="184" fontId="14" fillId="0" borderId="11" xfId="0" applyNumberFormat="1" applyFont="1" applyBorder="1" applyAlignment="1">
      <alignment horizontal="center" vertical="center" wrapText="1"/>
    </xf>
    <xf numFmtId="184" fontId="14" fillId="0" borderId="12" xfId="0" applyNumberFormat="1" applyFont="1" applyBorder="1" applyAlignment="1">
      <alignment horizontal="center" vertical="center" wrapText="1"/>
    </xf>
    <xf numFmtId="0" fontId="3" fillId="3" borderId="2" xfId="5" applyFont="1" applyFill="1" applyBorder="1" applyAlignment="1">
      <alignment horizontal="center" vertical="center"/>
    </xf>
    <xf numFmtId="0" fontId="3" fillId="3" borderId="4" xfId="5" applyFont="1" applyFill="1" applyBorder="1" applyAlignment="1">
      <alignment horizontal="center" vertical="center"/>
    </xf>
    <xf numFmtId="4" fontId="3" fillId="0" borderId="2" xfId="5" applyNumberFormat="1" applyFont="1" applyBorder="1" applyAlignment="1">
      <alignment horizontal="center" vertical="center"/>
    </xf>
    <xf numFmtId="4" fontId="3" fillId="0" borderId="4" xfId="5" applyNumberFormat="1" applyFont="1" applyBorder="1" applyAlignment="1">
      <alignment horizontal="center" vertical="center"/>
    </xf>
    <xf numFmtId="4" fontId="6" fillId="4" borderId="2" xfId="5" applyNumberFormat="1" applyFont="1" applyFill="1" applyBorder="1" applyAlignment="1">
      <alignment horizontal="center" vertical="center" wrapText="1"/>
    </xf>
    <xf numFmtId="4" fontId="6" fillId="4" borderId="3" xfId="5" applyNumberFormat="1" applyFont="1" applyFill="1" applyBorder="1" applyAlignment="1">
      <alignment horizontal="center" vertical="center" wrapText="1"/>
    </xf>
    <xf numFmtId="170" fontId="6" fillId="4" borderId="2" xfId="5" applyNumberFormat="1" applyFont="1" applyFill="1" applyBorder="1" applyAlignment="1">
      <alignment horizontal="right" vertical="center" wrapText="1"/>
    </xf>
    <xf numFmtId="170" fontId="6" fillId="4" borderId="3" xfId="5" applyNumberFormat="1" applyFont="1" applyFill="1" applyBorder="1" applyAlignment="1">
      <alignment horizontal="right" vertical="center" wrapText="1"/>
    </xf>
    <xf numFmtId="170" fontId="6" fillId="4" borderId="4" xfId="5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2" fillId="0" borderId="2" xfId="5" applyNumberFormat="1" applyFont="1" applyBorder="1" applyAlignment="1">
      <alignment horizontal="center" vertical="center"/>
    </xf>
    <xf numFmtId="4" fontId="2" fillId="0" borderId="4" xfId="5" applyNumberFormat="1" applyFont="1" applyBorder="1" applyAlignment="1">
      <alignment horizontal="center" vertical="center"/>
    </xf>
    <xf numFmtId="3" fontId="3" fillId="3" borderId="5" xfId="0" applyNumberFormat="1" applyFont="1" applyFill="1" applyBorder="1" applyAlignment="1">
      <alignment horizontal="center" vertical="center"/>
    </xf>
    <xf numFmtId="3" fontId="3" fillId="3" borderId="6" xfId="0" applyNumberFormat="1" applyFont="1" applyFill="1" applyBorder="1" applyAlignment="1">
      <alignment horizontal="center" vertical="center"/>
    </xf>
    <xf numFmtId="3" fontId="3" fillId="3" borderId="10" xfId="0" applyNumberFormat="1" applyFont="1" applyFill="1" applyBorder="1" applyAlignment="1">
      <alignment horizontal="center" vertical="center"/>
    </xf>
    <xf numFmtId="3" fontId="3" fillId="3" borderId="11" xfId="0" applyNumberFormat="1" applyFont="1" applyFill="1" applyBorder="1" applyAlignment="1">
      <alignment horizontal="center" vertical="center"/>
    </xf>
    <xf numFmtId="3" fontId="3" fillId="3" borderId="2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4" fillId="0" borderId="2" xfId="5" applyNumberFormat="1" applyBorder="1" applyAlignment="1">
      <alignment horizontal="center" vertical="center"/>
    </xf>
    <xf numFmtId="4" fontId="4" fillId="0" borderId="4" xfId="5" applyNumberFormat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2" fillId="2" borderId="3" xfId="5" applyFont="1" applyFill="1" applyBorder="1" applyAlignment="1">
      <alignment horizontal="left" vertical="center"/>
    </xf>
    <xf numFmtId="0" fontId="2" fillId="2" borderId="4" xfId="5" applyFont="1" applyFill="1" applyBorder="1" applyAlignment="1">
      <alignment horizontal="left" vertical="center"/>
    </xf>
    <xf numFmtId="0" fontId="16" fillId="3" borderId="3" xfId="198" applyFont="1" applyFill="1" applyBorder="1" applyAlignment="1">
      <alignment horizontal="left" vertical="center" wrapText="1"/>
    </xf>
    <xf numFmtId="0" fontId="16" fillId="3" borderId="4" xfId="198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78" fillId="2" borderId="5" xfId="198" applyFont="1" applyFill="1" applyBorder="1" applyAlignment="1">
      <alignment horizontal="center" wrapText="1"/>
    </xf>
    <xf numFmtId="0" fontId="78" fillId="2" borderId="6" xfId="198" applyFont="1" applyFill="1" applyBorder="1" applyAlignment="1">
      <alignment horizontal="center" wrapText="1"/>
    </xf>
    <xf numFmtId="0" fontId="78" fillId="2" borderId="7" xfId="198" applyFont="1" applyFill="1" applyBorder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3" fontId="68" fillId="0" borderId="2" xfId="0" applyNumberFormat="1" applyFont="1" applyBorder="1" applyAlignment="1">
      <alignment horizontal="center"/>
    </xf>
    <xf numFmtId="3" fontId="68" fillId="0" borderId="3" xfId="0" applyNumberFormat="1" applyFont="1" applyBorder="1" applyAlignment="1">
      <alignment horizontal="center"/>
    </xf>
    <xf numFmtId="3" fontId="68" fillId="0" borderId="4" xfId="0" applyNumberFormat="1" applyFont="1" applyBorder="1" applyAlignment="1">
      <alignment horizontal="center"/>
    </xf>
    <xf numFmtId="4" fontId="3" fillId="0" borderId="1" xfId="5" applyNumberFormat="1" applyFont="1" applyBorder="1" applyAlignment="1">
      <alignment horizontal="center" vertical="center"/>
    </xf>
    <xf numFmtId="0" fontId="7" fillId="81" borderId="3" xfId="0" applyFont="1" applyFill="1" applyBorder="1" applyAlignment="1">
      <alignment horizontal="left" vertical="center" wrapText="1"/>
    </xf>
    <xf numFmtId="0" fontId="7" fillId="81" borderId="4" xfId="0" applyFont="1" applyFill="1" applyBorder="1" applyAlignment="1">
      <alignment horizontal="left" vertical="center" wrapText="1"/>
    </xf>
    <xf numFmtId="0" fontId="69" fillId="0" borderId="6" xfId="0" applyFont="1" applyBorder="1" applyAlignment="1">
      <alignment horizontal="left" wrapText="1"/>
    </xf>
    <xf numFmtId="0" fontId="69" fillId="0" borderId="7" xfId="0" applyFont="1" applyBorder="1" applyAlignment="1">
      <alignment horizontal="left" wrapText="1"/>
    </xf>
    <xf numFmtId="49" fontId="7" fillId="2" borderId="3" xfId="5" applyNumberFormat="1" applyFont="1" applyFill="1" applyBorder="1" applyAlignment="1">
      <alignment horizontal="left" vertical="center"/>
    </xf>
    <xf numFmtId="0" fontId="7" fillId="2" borderId="3" xfId="5" applyFont="1" applyFill="1" applyBorder="1" applyAlignment="1">
      <alignment horizontal="left" vertical="center"/>
    </xf>
    <xf numFmtId="0" fontId="7" fillId="2" borderId="4" xfId="5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left" vertical="center" wrapText="1"/>
    </xf>
    <xf numFmtId="0" fontId="95" fillId="0" borderId="5" xfId="0" applyFont="1" applyBorder="1" applyAlignment="1">
      <alignment horizontal="center"/>
    </xf>
    <xf numFmtId="0" fontId="95" fillId="0" borderId="6" xfId="0" applyFont="1" applyBorder="1" applyAlignment="1">
      <alignment horizontal="center"/>
    </xf>
    <xf numFmtId="0" fontId="95" fillId="0" borderId="7" xfId="0" applyFont="1" applyBorder="1" applyAlignment="1">
      <alignment horizontal="center"/>
    </xf>
    <xf numFmtId="4" fontId="68" fillId="4" borderId="14" xfId="0" applyNumberFormat="1" applyFont="1" applyFill="1" applyBorder="1" applyAlignment="1">
      <alignment horizontal="center" vertical="center"/>
    </xf>
    <xf numFmtId="4" fontId="68" fillId="4" borderId="3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" fontId="9" fillId="0" borderId="1" xfId="1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9" fillId="0" borderId="0" xfId="0" applyFont="1" applyAlignment="1">
      <alignment horizontal="left" wrapText="1"/>
    </xf>
    <xf numFmtId="0" fontId="69" fillId="0" borderId="9" xfId="0" applyFont="1" applyBorder="1" applyAlignment="1">
      <alignment horizontal="left" wrapText="1"/>
    </xf>
    <xf numFmtId="0" fontId="6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7" fillId="2" borderId="32" xfId="0" applyFont="1" applyFill="1" applyBorder="1" applyAlignment="1">
      <alignment horizontal="center"/>
    </xf>
    <xf numFmtId="0" fontId="67" fillId="2" borderId="33" xfId="0" applyFont="1" applyFill="1" applyBorder="1" applyAlignment="1">
      <alignment horizontal="center"/>
    </xf>
    <xf numFmtId="0" fontId="67" fillId="2" borderId="34" xfId="0" applyFont="1" applyFill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98" fillId="0" borderId="0" xfId="0" applyFont="1" applyAlignment="1">
      <alignment horizontal="center" vertical="center" wrapText="1"/>
    </xf>
    <xf numFmtId="0" fontId="98" fillId="88" borderId="98" xfId="0" applyFont="1" applyFill="1" applyBorder="1" applyAlignment="1">
      <alignment horizontal="center" vertical="center" wrapText="1"/>
    </xf>
    <xf numFmtId="0" fontId="98" fillId="88" borderId="100" xfId="0" applyFont="1" applyFill="1" applyBorder="1" applyAlignment="1">
      <alignment horizontal="center" vertical="center" wrapText="1"/>
    </xf>
    <xf numFmtId="0" fontId="5" fillId="4" borderId="2" xfId="198" applyFont="1" applyFill="1" applyBorder="1" applyAlignment="1">
      <alignment horizontal="center" vertical="center"/>
    </xf>
    <xf numFmtId="0" fontId="5" fillId="4" borderId="3" xfId="198" applyFont="1" applyFill="1" applyBorder="1" applyAlignment="1">
      <alignment horizontal="center" vertical="center"/>
    </xf>
    <xf numFmtId="0" fontId="5" fillId="4" borderId="4" xfId="198" applyFont="1" applyFill="1" applyBorder="1" applyAlignment="1">
      <alignment horizontal="center" vertical="center"/>
    </xf>
    <xf numFmtId="0" fontId="98" fillId="0" borderId="108" xfId="0" applyFont="1" applyBorder="1" applyAlignment="1">
      <alignment horizontal="center" vertical="center" wrapText="1"/>
    </xf>
    <xf numFmtId="0" fontId="98" fillId="0" borderId="109" xfId="0" applyFont="1" applyBorder="1" applyAlignment="1">
      <alignment horizontal="center" vertical="center" wrapText="1"/>
    </xf>
    <xf numFmtId="0" fontId="98" fillId="88" borderId="111" xfId="0" applyFont="1" applyFill="1" applyBorder="1" applyAlignment="1">
      <alignment horizontal="center" vertical="center" wrapText="1"/>
    </xf>
    <xf numFmtId="0" fontId="99" fillId="0" borderId="98" xfId="0" applyFont="1" applyBorder="1" applyAlignment="1">
      <alignment horizontal="left" vertical="center" wrapText="1"/>
    </xf>
    <xf numFmtId="0" fontId="99" fillId="0" borderId="99" xfId="0" applyFont="1" applyBorder="1" applyAlignment="1">
      <alignment horizontal="left" vertical="center" wrapText="1"/>
    </xf>
    <xf numFmtId="0" fontId="99" fillId="0" borderId="104" xfId="0" applyFont="1" applyBorder="1" applyAlignment="1">
      <alignment horizontal="left" vertical="center" wrapText="1"/>
    </xf>
    <xf numFmtId="0" fontId="98" fillId="88" borderId="99" xfId="0" applyFont="1" applyFill="1" applyBorder="1" applyAlignment="1">
      <alignment horizontal="center" vertical="center" wrapText="1"/>
    </xf>
    <xf numFmtId="0" fontId="99" fillId="0" borderId="100" xfId="0" applyFont="1" applyBorder="1" applyAlignment="1">
      <alignment horizontal="left" vertical="center" wrapText="1"/>
    </xf>
    <xf numFmtId="0" fontId="99" fillId="0" borderId="5" xfId="0" applyFont="1" applyBorder="1" applyAlignment="1">
      <alignment horizontal="center" vertical="center"/>
    </xf>
    <xf numFmtId="0" fontId="99" fillId="0" borderId="6" xfId="0" applyFont="1" applyBorder="1" applyAlignment="1">
      <alignment horizontal="center" vertical="center"/>
    </xf>
    <xf numFmtId="0" fontId="99" fillId="0" borderId="7" xfId="0" applyFont="1" applyBorder="1" applyAlignment="1">
      <alignment horizontal="center" vertical="center"/>
    </xf>
    <xf numFmtId="0" fontId="31" fillId="0" borderId="0" xfId="12" applyAlignment="1">
      <alignment horizontal="right" vertical="top"/>
    </xf>
    <xf numFmtId="172" fontId="9" fillId="3" borderId="16" xfId="12" applyNumberFormat="1" applyFont="1" applyFill="1" applyBorder="1" applyAlignment="1">
      <alignment horizontal="center" vertical="center"/>
    </xf>
    <xf numFmtId="172" fontId="9" fillId="3" borderId="17" xfId="12" applyNumberFormat="1" applyFont="1" applyFill="1" applyBorder="1" applyAlignment="1">
      <alignment horizontal="center" vertical="center"/>
    </xf>
    <xf numFmtId="172" fontId="9" fillId="3" borderId="18" xfId="12" applyNumberFormat="1" applyFont="1" applyFill="1" applyBorder="1" applyAlignment="1">
      <alignment horizontal="center" vertical="center"/>
    </xf>
    <xf numFmtId="0" fontId="4" fillId="3" borderId="16" xfId="12" applyFont="1" applyFill="1" applyBorder="1" applyAlignment="1">
      <alignment horizontal="center" vertical="center"/>
    </xf>
    <xf numFmtId="0" fontId="4" fillId="3" borderId="17" xfId="12" applyFont="1" applyFill="1" applyBorder="1" applyAlignment="1">
      <alignment horizontal="center" vertical="center"/>
    </xf>
    <xf numFmtId="0" fontId="4" fillId="3" borderId="18" xfId="12" applyFont="1" applyFill="1" applyBorder="1" applyAlignment="1">
      <alignment horizontal="center" vertical="center"/>
    </xf>
    <xf numFmtId="180" fontId="4" fillId="3" borderId="16" xfId="12" applyNumberFormat="1" applyFont="1" applyFill="1" applyBorder="1" applyAlignment="1">
      <alignment vertical="center" wrapText="1"/>
    </xf>
    <xf numFmtId="180" fontId="4" fillId="3" borderId="17" xfId="12" applyNumberFormat="1" applyFont="1" applyFill="1" applyBorder="1" applyAlignment="1">
      <alignment vertical="center" wrapText="1"/>
    </xf>
    <xf numFmtId="180" fontId="4" fillId="3" borderId="18" xfId="12" applyNumberFormat="1" applyFont="1" applyFill="1" applyBorder="1" applyAlignment="1">
      <alignment vertical="center" wrapText="1"/>
    </xf>
    <xf numFmtId="10" fontId="4" fillId="3" borderId="16" xfId="16" applyNumberFormat="1" applyFont="1" applyFill="1" applyBorder="1" applyAlignment="1">
      <alignment horizontal="center" vertical="center"/>
    </xf>
    <xf numFmtId="10" fontId="4" fillId="3" borderId="17" xfId="16" applyNumberFormat="1" applyFont="1" applyFill="1" applyBorder="1" applyAlignment="1">
      <alignment horizontal="center" vertical="center"/>
    </xf>
    <xf numFmtId="10" fontId="4" fillId="3" borderId="18" xfId="16" applyNumberFormat="1" applyFont="1" applyFill="1" applyBorder="1" applyAlignment="1">
      <alignment horizontal="center" vertical="center"/>
    </xf>
    <xf numFmtId="180" fontId="4" fillId="3" borderId="16" xfId="12" applyNumberFormat="1" applyFont="1" applyFill="1" applyBorder="1" applyAlignment="1">
      <alignment vertical="center"/>
    </xf>
    <xf numFmtId="180" fontId="4" fillId="3" borderId="17" xfId="12" applyNumberFormat="1" applyFont="1" applyFill="1" applyBorder="1" applyAlignment="1">
      <alignment vertical="center"/>
    </xf>
    <xf numFmtId="180" fontId="4" fillId="3" borderId="18" xfId="12" applyNumberFormat="1" applyFont="1" applyFill="1" applyBorder="1" applyAlignment="1">
      <alignment vertical="center"/>
    </xf>
    <xf numFmtId="0" fontId="78" fillId="3" borderId="5" xfId="198" applyFont="1" applyFill="1" applyBorder="1" applyAlignment="1">
      <alignment horizontal="center"/>
    </xf>
    <xf numFmtId="0" fontId="78" fillId="3" borderId="6" xfId="198" applyFont="1" applyFill="1" applyBorder="1" applyAlignment="1">
      <alignment horizontal="center"/>
    </xf>
    <xf numFmtId="0" fontId="78" fillId="3" borderId="7" xfId="198" applyFont="1" applyFill="1" applyBorder="1" applyAlignment="1">
      <alignment horizontal="center"/>
    </xf>
    <xf numFmtId="0" fontId="16" fillId="3" borderId="0" xfId="198" applyFont="1" applyFill="1" applyAlignment="1">
      <alignment horizontal="center"/>
    </xf>
    <xf numFmtId="0" fontId="4" fillId="3" borderId="16" xfId="12" applyFont="1" applyFill="1" applyBorder="1" applyAlignment="1">
      <alignment horizontal="left" vertical="center"/>
    </xf>
    <xf numFmtId="0" fontId="4" fillId="3" borderId="17" xfId="12" applyFont="1" applyFill="1" applyBorder="1" applyAlignment="1">
      <alignment horizontal="left" vertical="center"/>
    </xf>
    <xf numFmtId="0" fontId="4" fillId="3" borderId="18" xfId="12" applyFont="1" applyFill="1" applyBorder="1" applyAlignment="1">
      <alignment horizontal="left" vertical="center"/>
    </xf>
    <xf numFmtId="0" fontId="58" fillId="0" borderId="11" xfId="12" applyFont="1" applyBorder="1" applyAlignment="1">
      <alignment horizontal="center" vertical="center" wrapText="1"/>
    </xf>
    <xf numFmtId="0" fontId="7" fillId="2" borderId="16" xfId="12" applyFont="1" applyFill="1" applyBorder="1" applyAlignment="1">
      <alignment horizontal="center" vertical="center"/>
    </xf>
    <xf numFmtId="0" fontId="7" fillId="2" borderId="18" xfId="12" applyFont="1" applyFill="1" applyBorder="1" applyAlignment="1">
      <alignment horizontal="center" vertical="center"/>
    </xf>
    <xf numFmtId="0" fontId="78" fillId="3" borderId="10" xfId="198" applyFont="1" applyFill="1" applyBorder="1" applyAlignment="1">
      <alignment horizontal="center"/>
    </xf>
    <xf numFmtId="0" fontId="78" fillId="3" borderId="11" xfId="198" applyFont="1" applyFill="1" applyBorder="1" applyAlignment="1">
      <alignment horizontal="center"/>
    </xf>
    <xf numFmtId="0" fontId="78" fillId="3" borderId="12" xfId="198" applyFont="1" applyFill="1" applyBorder="1" applyAlignment="1">
      <alignment horizontal="center"/>
    </xf>
    <xf numFmtId="0" fontId="96" fillId="3" borderId="1" xfId="198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78" fillId="3" borderId="8" xfId="198" applyFont="1" applyFill="1" applyBorder="1" applyAlignment="1">
      <alignment horizontal="center"/>
    </xf>
    <xf numFmtId="0" fontId="78" fillId="3" borderId="0" xfId="198" applyFont="1" applyFill="1" applyAlignment="1">
      <alignment horizontal="center"/>
    </xf>
    <xf numFmtId="0" fontId="78" fillId="3" borderId="9" xfId="198" applyFont="1" applyFill="1" applyBorder="1" applyAlignment="1">
      <alignment horizontal="center"/>
    </xf>
    <xf numFmtId="0" fontId="16" fillId="3" borderId="5" xfId="198" applyFont="1" applyFill="1" applyBorder="1" applyAlignment="1">
      <alignment horizontal="left" vertical="center"/>
    </xf>
    <xf numFmtId="0" fontId="16" fillId="3" borderId="6" xfId="198" applyFont="1" applyFill="1" applyBorder="1" applyAlignment="1">
      <alignment horizontal="left" vertical="center"/>
    </xf>
    <xf numFmtId="0" fontId="16" fillId="3" borderId="7" xfId="198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center"/>
    </xf>
    <xf numFmtId="0" fontId="5" fillId="69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69" borderId="3" xfId="5" applyFont="1" applyFill="1" applyBorder="1" applyAlignment="1">
      <alignment horizontal="left" vertical="top" wrapText="1"/>
    </xf>
    <xf numFmtId="0" fontId="2" fillId="69" borderId="4" xfId="5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5" applyFont="1" applyAlignment="1">
      <alignment horizontal="center" wrapText="1"/>
    </xf>
    <xf numFmtId="0" fontId="7" fillId="87" borderId="1" xfId="5" applyFont="1" applyFill="1" applyBorder="1" applyAlignment="1">
      <alignment horizontal="center" vertical="center"/>
    </xf>
    <xf numFmtId="0" fontId="7" fillId="87" borderId="81" xfId="5" applyFont="1" applyFill="1" applyBorder="1" applyAlignment="1">
      <alignment horizontal="center" vertical="center"/>
    </xf>
    <xf numFmtId="0" fontId="7" fillId="0" borderId="2" xfId="5" applyFont="1" applyBorder="1" applyAlignment="1">
      <alignment horizontal="left"/>
    </xf>
    <xf numFmtId="0" fontId="7" fillId="0" borderId="3" xfId="5" applyFont="1" applyBorder="1" applyAlignment="1">
      <alignment horizontal="left"/>
    </xf>
    <xf numFmtId="0" fontId="7" fillId="0" borderId="74" xfId="5" applyFont="1" applyBorder="1" applyAlignment="1">
      <alignment horizontal="left"/>
    </xf>
    <xf numFmtId="0" fontId="90" fillId="0" borderId="73" xfId="5" applyFont="1" applyBorder="1" applyAlignment="1">
      <alignment horizontal="center" vertical="center" wrapText="1"/>
    </xf>
    <xf numFmtId="0" fontId="90" fillId="0" borderId="3" xfId="5" applyFont="1" applyBorder="1" applyAlignment="1">
      <alignment horizontal="center" vertical="center" wrapText="1"/>
    </xf>
    <xf numFmtId="0" fontId="90" fillId="0" borderId="74" xfId="5" applyFont="1" applyBorder="1" applyAlignment="1">
      <alignment horizontal="center" vertical="center" wrapText="1"/>
    </xf>
    <xf numFmtId="0" fontId="83" fillId="0" borderId="73" xfId="5" applyFont="1" applyBorder="1" applyAlignment="1">
      <alignment horizontal="center" vertical="center"/>
    </xf>
    <xf numFmtId="0" fontId="83" fillId="0" borderId="3" xfId="5" applyFont="1" applyBorder="1" applyAlignment="1">
      <alignment horizontal="center" vertical="center"/>
    </xf>
    <xf numFmtId="0" fontId="58" fillId="0" borderId="2" xfId="5" applyFont="1" applyBorder="1" applyAlignment="1">
      <alignment horizontal="right"/>
    </xf>
    <xf numFmtId="0" fontId="58" fillId="0" borderId="3" xfId="5" applyFont="1" applyBorder="1" applyAlignment="1">
      <alignment horizontal="right"/>
    </xf>
    <xf numFmtId="0" fontId="83" fillId="0" borderId="75" xfId="5" applyFont="1" applyBorder="1" applyAlignment="1">
      <alignment horizontal="center" vertical="center"/>
    </xf>
    <xf numFmtId="0" fontId="83" fillId="0" borderId="76" xfId="5" applyFont="1" applyBorder="1" applyAlignment="1">
      <alignment horizontal="center" vertical="center"/>
    </xf>
    <xf numFmtId="0" fontId="58" fillId="0" borderId="78" xfId="5" applyFont="1" applyBorder="1" applyAlignment="1">
      <alignment horizontal="right"/>
    </xf>
    <xf numFmtId="0" fontId="58" fillId="0" borderId="76" xfId="5" applyFont="1" applyBorder="1" applyAlignment="1">
      <alignment horizontal="right"/>
    </xf>
    <xf numFmtId="0" fontId="83" fillId="0" borderId="3" xfId="5" applyFont="1" applyBorder="1" applyAlignment="1">
      <alignment horizontal="left" wrapText="1"/>
    </xf>
    <xf numFmtId="0" fontId="83" fillId="0" borderId="4" xfId="5" applyFont="1" applyBorder="1" applyAlignment="1">
      <alignment horizontal="left" wrapText="1"/>
    </xf>
    <xf numFmtId="0" fontId="7" fillId="87" borderId="1" xfId="5" applyFont="1" applyFill="1" applyBorder="1" applyAlignment="1">
      <alignment horizontal="center"/>
    </xf>
    <xf numFmtId="0" fontId="7" fillId="0" borderId="2" xfId="5" applyFont="1" applyBorder="1" applyAlignment="1">
      <alignment horizontal="right"/>
    </xf>
    <xf numFmtId="0" fontId="7" fillId="0" borderId="3" xfId="5" applyFont="1" applyBorder="1" applyAlignment="1">
      <alignment horizontal="right"/>
    </xf>
    <xf numFmtId="0" fontId="7" fillId="0" borderId="4" xfId="5" applyFont="1" applyBorder="1" applyAlignment="1">
      <alignment horizontal="right"/>
    </xf>
    <xf numFmtId="0" fontId="83" fillId="0" borderId="61" xfId="5" applyFont="1" applyBorder="1" applyAlignment="1">
      <alignment horizontal="center" vertical="center"/>
    </xf>
    <xf numFmtId="0" fontId="83" fillId="0" borderId="62" xfId="5" applyFont="1" applyBorder="1" applyAlignment="1">
      <alignment horizontal="center" vertical="center"/>
    </xf>
    <xf numFmtId="0" fontId="83" fillId="0" borderId="80" xfId="5" applyFont="1" applyBorder="1" applyAlignment="1">
      <alignment horizontal="center" vertical="center"/>
    </xf>
    <xf numFmtId="0" fontId="7" fillId="87" borderId="37" xfId="5" applyFont="1" applyFill="1" applyBorder="1" applyAlignment="1">
      <alignment horizontal="center" vertical="center"/>
    </xf>
    <xf numFmtId="0" fontId="7" fillId="87" borderId="82" xfId="5" applyFont="1" applyFill="1" applyBorder="1" applyAlignment="1">
      <alignment horizontal="center" vertical="center"/>
    </xf>
    <xf numFmtId="0" fontId="7" fillId="87" borderId="16" xfId="5" applyFont="1" applyFill="1" applyBorder="1" applyAlignment="1">
      <alignment horizontal="center" vertical="center" wrapText="1"/>
    </xf>
    <xf numFmtId="0" fontId="7" fillId="87" borderId="18" xfId="5" applyFont="1" applyFill="1" applyBorder="1" applyAlignment="1">
      <alignment horizontal="center" vertical="center" wrapText="1"/>
    </xf>
    <xf numFmtId="0" fontId="7" fillId="87" borderId="16" xfId="5" applyFont="1" applyFill="1" applyBorder="1" applyAlignment="1">
      <alignment horizontal="center" vertical="center"/>
    </xf>
    <xf numFmtId="0" fontId="7" fillId="87" borderId="18" xfId="5" applyFont="1" applyFill="1" applyBorder="1" applyAlignment="1">
      <alignment horizontal="center" vertical="center"/>
    </xf>
    <xf numFmtId="0" fontId="7" fillId="87" borderId="1" xfId="5" applyFont="1" applyFill="1" applyBorder="1" applyAlignment="1">
      <alignment horizontal="center" vertical="justify"/>
    </xf>
    <xf numFmtId="0" fontId="83" fillId="0" borderId="75" xfId="5" applyFont="1" applyBorder="1" applyAlignment="1">
      <alignment horizontal="right"/>
    </xf>
    <xf numFmtId="0" fontId="83" fillId="0" borderId="76" xfId="5" applyFont="1" applyBorder="1" applyAlignment="1">
      <alignment horizontal="right"/>
    </xf>
    <xf numFmtId="0" fontId="83" fillId="0" borderId="77" xfId="5" applyFont="1" applyBorder="1" applyAlignment="1">
      <alignment horizontal="right"/>
    </xf>
    <xf numFmtId="0" fontId="7" fillId="87" borderId="18" xfId="5" applyFont="1" applyFill="1" applyBorder="1" applyAlignment="1">
      <alignment horizontal="center"/>
    </xf>
    <xf numFmtId="0" fontId="7" fillId="87" borderId="84" xfId="5" applyFont="1" applyFill="1" applyBorder="1" applyAlignment="1">
      <alignment horizontal="center" vertical="center"/>
    </xf>
    <xf numFmtId="0" fontId="7" fillId="0" borderId="73" xfId="5" applyFont="1" applyBorder="1" applyAlignment="1">
      <alignment horizontal="right"/>
    </xf>
    <xf numFmtId="0" fontId="7" fillId="87" borderId="83" xfId="5" applyFont="1" applyFill="1" applyBorder="1" applyAlignment="1">
      <alignment horizontal="center" vertical="center"/>
    </xf>
    <xf numFmtId="0" fontId="7" fillId="87" borderId="17" xfId="5" applyFont="1" applyFill="1" applyBorder="1" applyAlignment="1">
      <alignment horizontal="center" vertical="center"/>
    </xf>
    <xf numFmtId="0" fontId="7" fillId="87" borderId="18" xfId="5" applyFont="1" applyFill="1" applyBorder="1" applyAlignment="1">
      <alignment horizontal="center" vertical="justify"/>
    </xf>
    <xf numFmtId="0" fontId="4" fillId="0" borderId="0" xfId="5" applyAlignment="1">
      <alignment horizontal="center"/>
    </xf>
    <xf numFmtId="0" fontId="58" fillId="0" borderId="0" xfId="5" applyFont="1" applyAlignment="1">
      <alignment horizontal="center" vertical="center"/>
    </xf>
    <xf numFmtId="0" fontId="58" fillId="0" borderId="11" xfId="5" applyFont="1" applyBorder="1" applyAlignment="1">
      <alignment horizontal="center" vertical="center"/>
    </xf>
    <xf numFmtId="0" fontId="16" fillId="4" borderId="2" xfId="0" applyFont="1" applyFill="1" applyBorder="1" applyAlignment="1">
      <alignment horizontal="right" vertical="center"/>
    </xf>
    <xf numFmtId="0" fontId="16" fillId="4" borderId="3" xfId="0" applyFont="1" applyFill="1" applyBorder="1" applyAlignment="1">
      <alignment horizontal="right" vertical="center"/>
    </xf>
    <xf numFmtId="0" fontId="16" fillId="4" borderId="4" xfId="0" applyFont="1" applyFill="1" applyBorder="1" applyAlignment="1">
      <alignment horizontal="right" vertical="center"/>
    </xf>
    <xf numFmtId="0" fontId="8" fillId="9" borderId="2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58" fillId="0" borderId="5" xfId="12" applyFont="1" applyBorder="1" applyAlignment="1">
      <alignment horizontal="center" vertical="center" wrapText="1"/>
    </xf>
    <xf numFmtId="0" fontId="58" fillId="0" borderId="6" xfId="12" applyFont="1" applyBorder="1" applyAlignment="1">
      <alignment horizontal="center" vertical="center" wrapText="1"/>
    </xf>
    <xf numFmtId="0" fontId="58" fillId="0" borderId="7" xfId="12" applyFont="1" applyBorder="1" applyAlignment="1">
      <alignment horizontal="center" vertical="center" wrapText="1"/>
    </xf>
    <xf numFmtId="0" fontId="5" fillId="3" borderId="1" xfId="198" applyFont="1" applyFill="1" applyBorder="1" applyAlignment="1">
      <alignment horizontal="center" vertical="center" wrapText="1"/>
    </xf>
    <xf numFmtId="0" fontId="16" fillId="3" borderId="2" xfId="198" applyFont="1" applyFill="1" applyBorder="1" applyAlignment="1">
      <alignment horizontal="left" vertical="center" wrapText="1"/>
    </xf>
    <xf numFmtId="0" fontId="76" fillId="3" borderId="1" xfId="0" applyFont="1" applyFill="1" applyBorder="1" applyAlignment="1">
      <alignment horizontal="center"/>
    </xf>
    <xf numFmtId="0" fontId="79" fillId="3" borderId="1" xfId="0" applyFont="1" applyFill="1" applyBorder="1" applyAlignment="1">
      <alignment horizontal="center"/>
    </xf>
    <xf numFmtId="0" fontId="79" fillId="3" borderId="1" xfId="0" applyFont="1" applyFill="1" applyBorder="1" applyAlignment="1">
      <alignment horizontal="center" wrapText="1"/>
    </xf>
    <xf numFmtId="0" fontId="79" fillId="4" borderId="2" xfId="0" applyFont="1" applyFill="1" applyBorder="1" applyAlignment="1">
      <alignment horizontal="center" vertical="center" wrapText="1"/>
    </xf>
    <xf numFmtId="0" fontId="79" fillId="4" borderId="3" xfId="0" applyFont="1" applyFill="1" applyBorder="1" applyAlignment="1">
      <alignment horizontal="center" vertical="center" wrapText="1"/>
    </xf>
    <xf numFmtId="0" fontId="79" fillId="4" borderId="4" xfId="0" applyFont="1" applyFill="1" applyBorder="1" applyAlignment="1">
      <alignment horizontal="center" vertical="center" wrapText="1"/>
    </xf>
    <xf numFmtId="0" fontId="79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76" fillId="3" borderId="1" xfId="0" applyFont="1" applyFill="1" applyBorder="1" applyAlignment="1">
      <alignment horizontal="center" vertical="center" wrapText="1"/>
    </xf>
    <xf numFmtId="3" fontId="83" fillId="73" borderId="2" xfId="6" applyNumberFormat="1" applyFont="1" applyFill="1" applyBorder="1" applyAlignment="1">
      <alignment horizontal="center" vertical="center"/>
    </xf>
    <xf numFmtId="3" fontId="83" fillId="73" borderId="3" xfId="6" applyNumberFormat="1" applyFont="1" applyFill="1" applyBorder="1" applyAlignment="1">
      <alignment horizontal="center" vertical="center"/>
    </xf>
    <xf numFmtId="3" fontId="83" fillId="73" borderId="4" xfId="6" applyNumberFormat="1" applyFont="1" applyFill="1" applyBorder="1" applyAlignment="1">
      <alignment horizontal="center" vertical="center"/>
    </xf>
    <xf numFmtId="0" fontId="78" fillId="3" borderId="2" xfId="198" applyFont="1" applyFill="1" applyBorder="1" applyAlignment="1">
      <alignment horizontal="justify" vertical="center" wrapText="1"/>
    </xf>
    <xf numFmtId="0" fontId="78" fillId="3" borderId="4" xfId="198" applyFont="1" applyFill="1" applyBorder="1" applyAlignment="1">
      <alignment horizontal="justify" vertical="center" wrapText="1"/>
    </xf>
    <xf numFmtId="0" fontId="9" fillId="0" borderId="0" xfId="12" applyFont="1" applyBorder="1" applyAlignment="1">
      <alignment horizontal="center" vertical="center"/>
    </xf>
    <xf numFmtId="0" fontId="7" fillId="0" borderId="0" xfId="12" applyFont="1" applyBorder="1" applyAlignment="1">
      <alignment horizontal="center" vertical="center"/>
    </xf>
    <xf numFmtId="10" fontId="4" fillId="0" borderId="0" xfId="123" applyNumberFormat="1" applyFont="1" applyFill="1" applyBorder="1" applyAlignment="1">
      <alignment horizontal="center" vertical="center"/>
    </xf>
    <xf numFmtId="165" fontId="9" fillId="0" borderId="0" xfId="12" applyNumberFormat="1" applyFont="1" applyBorder="1" applyAlignment="1">
      <alignment vertical="center"/>
    </xf>
    <xf numFmtId="10" fontId="83" fillId="0" borderId="0" xfId="123" applyNumberFormat="1" applyFont="1" applyFill="1" applyBorder="1" applyAlignment="1">
      <alignment horizontal="center" vertical="center" wrapText="1"/>
    </xf>
    <xf numFmtId="0" fontId="67" fillId="0" borderId="0" xfId="0" applyFont="1" applyAlignment="1">
      <alignment horizontal="center" wrapText="1"/>
    </xf>
    <xf numFmtId="0" fontId="67" fillId="0" borderId="0" xfId="0" applyFont="1" applyAlignment="1">
      <alignment horizontal="center"/>
    </xf>
    <xf numFmtId="0" fontId="79" fillId="0" borderId="0" xfId="0" applyFont="1" applyAlignment="1">
      <alignment horizontal="center" wrapText="1"/>
    </xf>
    <xf numFmtId="0" fontId="0" fillId="0" borderId="0" xfId="0" applyBorder="1"/>
    <xf numFmtId="170" fontId="6" fillId="4" borderId="0" xfId="5" applyNumberFormat="1" applyFont="1" applyFill="1" applyBorder="1" applyAlignment="1">
      <alignment horizontal="center" vertical="center" wrapText="1"/>
    </xf>
    <xf numFmtId="4" fontId="6" fillId="4" borderId="0" xfId="5" applyNumberFormat="1" applyFont="1" applyFill="1" applyBorder="1" applyAlignment="1">
      <alignment horizontal="center" vertical="center" wrapText="1"/>
    </xf>
    <xf numFmtId="0" fontId="3" fillId="4" borderId="0" xfId="5" applyFont="1" applyFill="1" applyBorder="1" applyAlignment="1">
      <alignment horizontal="center" vertical="center" wrapText="1"/>
    </xf>
  </cellXfs>
  <cellStyles count="391">
    <cellStyle name="0,0_x000d__x000a_NA_x000d__x000a_" xfId="18" xr:uid="{00000000-0005-0000-0000-000000000000}"/>
    <cellStyle name="20% - Accent1" xfId="19" xr:uid="{00000000-0005-0000-0000-000001000000}"/>
    <cellStyle name="20% - Accent2" xfId="20" xr:uid="{00000000-0005-0000-0000-000002000000}"/>
    <cellStyle name="20% - Accent3" xfId="21" xr:uid="{00000000-0005-0000-0000-000003000000}"/>
    <cellStyle name="20% - Accent4" xfId="22" xr:uid="{00000000-0005-0000-0000-000004000000}"/>
    <cellStyle name="20% - Accent5" xfId="23" xr:uid="{00000000-0005-0000-0000-000005000000}"/>
    <cellStyle name="20% - Accent6" xfId="24" xr:uid="{00000000-0005-0000-0000-000006000000}"/>
    <cellStyle name="20% - Ênfase1 2" xfId="25" xr:uid="{00000000-0005-0000-0000-000007000000}"/>
    <cellStyle name="20% - Ênfase1 2 2" xfId="204" xr:uid="{00000000-0005-0000-0000-000008000000}"/>
    <cellStyle name="20% - Ênfase1 3" xfId="152" xr:uid="{00000000-0005-0000-0000-000009000000}"/>
    <cellStyle name="20% - Ênfase2 2" xfId="26" xr:uid="{00000000-0005-0000-0000-00000A000000}"/>
    <cellStyle name="20% - Ênfase2 2 2" xfId="205" xr:uid="{00000000-0005-0000-0000-00000B000000}"/>
    <cellStyle name="20% - Ênfase2 3" xfId="153" xr:uid="{00000000-0005-0000-0000-00000C000000}"/>
    <cellStyle name="20% - Ênfase3 2" xfId="27" xr:uid="{00000000-0005-0000-0000-00000D000000}"/>
    <cellStyle name="20% - Ênfase3 2 2" xfId="206" xr:uid="{00000000-0005-0000-0000-00000E000000}"/>
    <cellStyle name="20% - Ênfase3 3" xfId="154" xr:uid="{00000000-0005-0000-0000-00000F000000}"/>
    <cellStyle name="20% - Ênfase4 2" xfId="28" xr:uid="{00000000-0005-0000-0000-000010000000}"/>
    <cellStyle name="20% - Ênfase4 2 2" xfId="207" xr:uid="{00000000-0005-0000-0000-000011000000}"/>
    <cellStyle name="20% - Ênfase4 3" xfId="155" xr:uid="{00000000-0005-0000-0000-000012000000}"/>
    <cellStyle name="20% - Ênfase5 2" xfId="29" xr:uid="{00000000-0005-0000-0000-000013000000}"/>
    <cellStyle name="20% - Ênfase5 2 2" xfId="208" xr:uid="{00000000-0005-0000-0000-000014000000}"/>
    <cellStyle name="20% - Ênfase5 3" xfId="156" xr:uid="{00000000-0005-0000-0000-000015000000}"/>
    <cellStyle name="20% - Ênfase6 2" xfId="30" xr:uid="{00000000-0005-0000-0000-000016000000}"/>
    <cellStyle name="20% - Ênfase6 2 2" xfId="209" xr:uid="{00000000-0005-0000-0000-000017000000}"/>
    <cellStyle name="20% - Ênfase6 3" xfId="157" xr:uid="{00000000-0005-0000-0000-000018000000}"/>
    <cellStyle name="3988,43" xfId="31" xr:uid="{00000000-0005-0000-0000-000019000000}"/>
    <cellStyle name="40% - Accent1" xfId="32" xr:uid="{00000000-0005-0000-0000-00001A000000}"/>
    <cellStyle name="40% - Accent2" xfId="33" xr:uid="{00000000-0005-0000-0000-00001B000000}"/>
    <cellStyle name="40% - Accent3" xfId="34" xr:uid="{00000000-0005-0000-0000-00001C000000}"/>
    <cellStyle name="40% - Accent4" xfId="35" xr:uid="{00000000-0005-0000-0000-00001D000000}"/>
    <cellStyle name="40% - Accent5" xfId="36" xr:uid="{00000000-0005-0000-0000-00001E000000}"/>
    <cellStyle name="40% - Accent6" xfId="37" xr:uid="{00000000-0005-0000-0000-00001F000000}"/>
    <cellStyle name="40% - Ênfase1 2" xfId="38" xr:uid="{00000000-0005-0000-0000-000020000000}"/>
    <cellStyle name="40% - Ênfase1 2 2" xfId="211" xr:uid="{00000000-0005-0000-0000-000021000000}"/>
    <cellStyle name="40% - Ênfase1 3" xfId="158" xr:uid="{00000000-0005-0000-0000-000022000000}"/>
    <cellStyle name="40% - Ênfase2 2" xfId="39" xr:uid="{00000000-0005-0000-0000-000023000000}"/>
    <cellStyle name="40% - Ênfase2 2 2" xfId="212" xr:uid="{00000000-0005-0000-0000-000024000000}"/>
    <cellStyle name="40% - Ênfase2 3" xfId="159" xr:uid="{00000000-0005-0000-0000-000025000000}"/>
    <cellStyle name="40% - Ênfase3 2" xfId="40" xr:uid="{00000000-0005-0000-0000-000026000000}"/>
    <cellStyle name="40% - Ênfase3 2 2" xfId="213" xr:uid="{00000000-0005-0000-0000-000027000000}"/>
    <cellStyle name="40% - Ênfase3 3" xfId="160" xr:uid="{00000000-0005-0000-0000-000028000000}"/>
    <cellStyle name="40% - Ênfase4 2" xfId="41" xr:uid="{00000000-0005-0000-0000-000029000000}"/>
    <cellStyle name="40% - Ênfase4 2 2" xfId="214" xr:uid="{00000000-0005-0000-0000-00002A000000}"/>
    <cellStyle name="40% - Ênfase4 3" xfId="161" xr:uid="{00000000-0005-0000-0000-00002B000000}"/>
    <cellStyle name="40% - Ênfase5 2" xfId="42" xr:uid="{00000000-0005-0000-0000-00002C000000}"/>
    <cellStyle name="40% - Ênfase5 2 2" xfId="215" xr:uid="{00000000-0005-0000-0000-00002D000000}"/>
    <cellStyle name="40% - Ênfase5 3" xfId="162" xr:uid="{00000000-0005-0000-0000-00002E000000}"/>
    <cellStyle name="40% - Ênfase6 2" xfId="43" xr:uid="{00000000-0005-0000-0000-00002F000000}"/>
    <cellStyle name="40% - Ênfase6 2 2" xfId="217" xr:uid="{00000000-0005-0000-0000-000030000000}"/>
    <cellStyle name="40% - Ênfase6 3" xfId="163" xr:uid="{00000000-0005-0000-0000-000031000000}"/>
    <cellStyle name="60% - Accent1" xfId="44" xr:uid="{00000000-0005-0000-0000-000032000000}"/>
    <cellStyle name="60% - Accent2" xfId="45" xr:uid="{00000000-0005-0000-0000-000033000000}"/>
    <cellStyle name="60% - Accent3" xfId="46" xr:uid="{00000000-0005-0000-0000-000034000000}"/>
    <cellStyle name="60% - Accent4" xfId="47" xr:uid="{00000000-0005-0000-0000-000035000000}"/>
    <cellStyle name="60% - Accent5" xfId="48" xr:uid="{00000000-0005-0000-0000-000036000000}"/>
    <cellStyle name="60% - Accent6" xfId="49" xr:uid="{00000000-0005-0000-0000-000037000000}"/>
    <cellStyle name="60% - Ênfase1 2" xfId="50" xr:uid="{00000000-0005-0000-0000-000038000000}"/>
    <cellStyle name="60% - Ênfase1 3" xfId="164" xr:uid="{00000000-0005-0000-0000-000039000000}"/>
    <cellStyle name="60% - Ênfase2 2" xfId="51" xr:uid="{00000000-0005-0000-0000-00003A000000}"/>
    <cellStyle name="60% - Ênfase2 3" xfId="165" xr:uid="{00000000-0005-0000-0000-00003B000000}"/>
    <cellStyle name="60% - Ênfase3 2" xfId="52" xr:uid="{00000000-0005-0000-0000-00003C000000}"/>
    <cellStyle name="60% - Ênfase3 3" xfId="166" xr:uid="{00000000-0005-0000-0000-00003D000000}"/>
    <cellStyle name="60% - Ênfase4 2" xfId="53" xr:uid="{00000000-0005-0000-0000-00003E000000}"/>
    <cellStyle name="60% - Ênfase4 3" xfId="167" xr:uid="{00000000-0005-0000-0000-00003F000000}"/>
    <cellStyle name="60% - Ênfase5 2" xfId="54" xr:uid="{00000000-0005-0000-0000-000040000000}"/>
    <cellStyle name="60% - Ênfase5 3" xfId="168" xr:uid="{00000000-0005-0000-0000-000041000000}"/>
    <cellStyle name="60% - Ênfase6 2" xfId="55" xr:uid="{00000000-0005-0000-0000-000042000000}"/>
    <cellStyle name="60% - Ênfase6 3" xfId="169" xr:uid="{00000000-0005-0000-0000-000043000000}"/>
    <cellStyle name="Accent1" xfId="56" xr:uid="{00000000-0005-0000-0000-000044000000}"/>
    <cellStyle name="Accent2" xfId="57" xr:uid="{00000000-0005-0000-0000-000045000000}"/>
    <cellStyle name="Accent3" xfId="58" xr:uid="{00000000-0005-0000-0000-000046000000}"/>
    <cellStyle name="Accent4" xfId="59" xr:uid="{00000000-0005-0000-0000-000047000000}"/>
    <cellStyle name="Accent5" xfId="60" xr:uid="{00000000-0005-0000-0000-000048000000}"/>
    <cellStyle name="Accent6" xfId="61" xr:uid="{00000000-0005-0000-0000-000049000000}"/>
    <cellStyle name="Bad" xfId="62" xr:uid="{00000000-0005-0000-0000-00004A000000}"/>
    <cellStyle name="Bom 2" xfId="63" xr:uid="{00000000-0005-0000-0000-00004B000000}"/>
    <cellStyle name="Bom 3" xfId="170" xr:uid="{00000000-0005-0000-0000-00004C000000}"/>
    <cellStyle name="Calculation" xfId="64" xr:uid="{00000000-0005-0000-0000-00004D000000}"/>
    <cellStyle name="Cálculo 2" xfId="65" xr:uid="{00000000-0005-0000-0000-00004E000000}"/>
    <cellStyle name="Cálculo 3" xfId="171" xr:uid="{00000000-0005-0000-0000-00004F000000}"/>
    <cellStyle name="Célula de Verificação 2" xfId="66" xr:uid="{00000000-0005-0000-0000-000050000000}"/>
    <cellStyle name="Célula de Verificação 3" xfId="172" xr:uid="{00000000-0005-0000-0000-000051000000}"/>
    <cellStyle name="Célula Vinculada 2" xfId="67" xr:uid="{00000000-0005-0000-0000-000052000000}"/>
    <cellStyle name="Célula Vinculada 3" xfId="173" xr:uid="{00000000-0005-0000-0000-000053000000}"/>
    <cellStyle name="Check Cell" xfId="68" xr:uid="{00000000-0005-0000-0000-000054000000}"/>
    <cellStyle name="Comma" xfId="69" xr:uid="{00000000-0005-0000-0000-000055000000}"/>
    <cellStyle name="Comma0" xfId="70" xr:uid="{00000000-0005-0000-0000-000056000000}"/>
    <cellStyle name="Currency" xfId="71" xr:uid="{00000000-0005-0000-0000-000057000000}"/>
    <cellStyle name="Currency0" xfId="72" xr:uid="{00000000-0005-0000-0000-000058000000}"/>
    <cellStyle name="Data" xfId="73" xr:uid="{00000000-0005-0000-0000-000059000000}"/>
    <cellStyle name="Date" xfId="74" xr:uid="{00000000-0005-0000-0000-00005A000000}"/>
    <cellStyle name="Ênfase1 2" xfId="75" xr:uid="{00000000-0005-0000-0000-00005B000000}"/>
    <cellStyle name="Ênfase1 3" xfId="174" xr:uid="{00000000-0005-0000-0000-00005C000000}"/>
    <cellStyle name="Ênfase2 2" xfId="76" xr:uid="{00000000-0005-0000-0000-00005D000000}"/>
    <cellStyle name="Ênfase2 3" xfId="175" xr:uid="{00000000-0005-0000-0000-00005E000000}"/>
    <cellStyle name="Ênfase3 2" xfId="77" xr:uid="{00000000-0005-0000-0000-00005F000000}"/>
    <cellStyle name="Ênfase3 3" xfId="176" xr:uid="{00000000-0005-0000-0000-000060000000}"/>
    <cellStyle name="Ênfase4 2" xfId="78" xr:uid="{00000000-0005-0000-0000-000061000000}"/>
    <cellStyle name="Ênfase4 3" xfId="177" xr:uid="{00000000-0005-0000-0000-000062000000}"/>
    <cellStyle name="Ênfase5 2" xfId="79" xr:uid="{00000000-0005-0000-0000-000063000000}"/>
    <cellStyle name="Ênfase5 3" xfId="178" xr:uid="{00000000-0005-0000-0000-000064000000}"/>
    <cellStyle name="Ênfase6 2" xfId="80" xr:uid="{00000000-0005-0000-0000-000065000000}"/>
    <cellStyle name="Ênfase6 3" xfId="179" xr:uid="{00000000-0005-0000-0000-000066000000}"/>
    <cellStyle name="Entrada 2" xfId="81" xr:uid="{00000000-0005-0000-0000-000067000000}"/>
    <cellStyle name="Entrada 3" xfId="180" xr:uid="{00000000-0005-0000-0000-000068000000}"/>
    <cellStyle name="Euro" xfId="82" xr:uid="{00000000-0005-0000-0000-000069000000}"/>
    <cellStyle name="Euro 2" xfId="218" xr:uid="{00000000-0005-0000-0000-00006A000000}"/>
    <cellStyle name="Euro 2 2" xfId="219" xr:uid="{00000000-0005-0000-0000-00006B000000}"/>
    <cellStyle name="Euro 3" xfId="220" xr:uid="{00000000-0005-0000-0000-00006C000000}"/>
    <cellStyle name="Euro 3 2" xfId="221" xr:uid="{00000000-0005-0000-0000-00006D000000}"/>
    <cellStyle name="Euro 4" xfId="222" xr:uid="{00000000-0005-0000-0000-00006E000000}"/>
    <cellStyle name="Excel Built-in Normal" xfId="223" xr:uid="{00000000-0005-0000-0000-00006F000000}"/>
    <cellStyle name="Excel Built-in Normal 1" xfId="224" xr:uid="{00000000-0005-0000-0000-000070000000}"/>
    <cellStyle name="Explanatory Text" xfId="83" xr:uid="{00000000-0005-0000-0000-000071000000}"/>
    <cellStyle name="Fixed" xfId="84" xr:uid="{00000000-0005-0000-0000-000072000000}"/>
    <cellStyle name="Fixo" xfId="85" xr:uid="{00000000-0005-0000-0000-000073000000}"/>
    <cellStyle name="Good" xfId="86" xr:uid="{00000000-0005-0000-0000-000074000000}"/>
    <cellStyle name="Heading 1" xfId="87" xr:uid="{00000000-0005-0000-0000-000075000000}"/>
    <cellStyle name="Heading 1 2" xfId="181" xr:uid="{00000000-0005-0000-0000-000076000000}"/>
    <cellStyle name="Heading 2" xfId="88" xr:uid="{00000000-0005-0000-0000-000077000000}"/>
    <cellStyle name="Heading 2 2" xfId="182" xr:uid="{00000000-0005-0000-0000-000078000000}"/>
    <cellStyle name="Heading 3" xfId="89" xr:uid="{00000000-0005-0000-0000-000079000000}"/>
    <cellStyle name="Heading 4" xfId="90" xr:uid="{00000000-0005-0000-0000-00007A000000}"/>
    <cellStyle name="Incorreto 2" xfId="91" xr:uid="{00000000-0005-0000-0000-00007B000000}"/>
    <cellStyle name="Incorreto 3" xfId="183" xr:uid="{00000000-0005-0000-0000-00007C000000}"/>
    <cellStyle name="Indefinido" xfId="92" xr:uid="{00000000-0005-0000-0000-00007D000000}"/>
    <cellStyle name="Input" xfId="93" xr:uid="{00000000-0005-0000-0000-00007E000000}"/>
    <cellStyle name="KalenderDato" xfId="225" xr:uid="{00000000-0005-0000-0000-00007F000000}"/>
    <cellStyle name="Linked Cell" xfId="94" xr:uid="{00000000-0005-0000-0000-000080000000}"/>
    <cellStyle name="Moeda" xfId="2" builtinId="4"/>
    <cellStyle name="Moeda 2" xfId="95" xr:uid="{00000000-0005-0000-0000-000082000000}"/>
    <cellStyle name="Moeda 2 2" xfId="197" xr:uid="{00000000-0005-0000-0000-000083000000}"/>
    <cellStyle name="Moeda 3" xfId="96" xr:uid="{00000000-0005-0000-0000-000084000000}"/>
    <cellStyle name="Moeda 3 2" xfId="311" xr:uid="{00000000-0005-0000-0000-000085000000}"/>
    <cellStyle name="Moeda 3 3" xfId="319" xr:uid="{00000000-0005-0000-0000-000086000000}"/>
    <cellStyle name="Moeda 4" xfId="13" xr:uid="{00000000-0005-0000-0000-000087000000}"/>
    <cellStyle name="Moeda 4 2" xfId="317" xr:uid="{00000000-0005-0000-0000-000088000000}"/>
    <cellStyle name="Moeda 5" xfId="210" xr:uid="{00000000-0005-0000-0000-000089000000}"/>
    <cellStyle name="Moeda 5 2" xfId="324" xr:uid="{00000000-0005-0000-0000-00008A000000}"/>
    <cellStyle name="Moeda0" xfId="97" xr:uid="{00000000-0005-0000-0000-00008B000000}"/>
    <cellStyle name="Moeda0 2" xfId="226" xr:uid="{00000000-0005-0000-0000-00008C000000}"/>
    <cellStyle name="Neutra 2" xfId="98" xr:uid="{00000000-0005-0000-0000-00008D000000}"/>
    <cellStyle name="Neutra 3" xfId="184" xr:uid="{00000000-0005-0000-0000-00008E000000}"/>
    <cellStyle name="Neutral" xfId="99" xr:uid="{00000000-0005-0000-0000-00008F000000}"/>
    <cellStyle name="Normal" xfId="0" builtinId="0"/>
    <cellStyle name="Normal 10" xfId="12" xr:uid="{00000000-0005-0000-0000-000091000000}"/>
    <cellStyle name="Normal 10 2" xfId="6" xr:uid="{00000000-0005-0000-0000-000092000000}"/>
    <cellStyle name="Normal 10 2 2" xfId="227" xr:uid="{00000000-0005-0000-0000-000093000000}"/>
    <cellStyle name="Normal 10 3" xfId="202" xr:uid="{00000000-0005-0000-0000-000094000000}"/>
    <cellStyle name="Normal 11" xfId="228" xr:uid="{00000000-0005-0000-0000-000095000000}"/>
    <cellStyle name="Normal 12" xfId="229" xr:uid="{00000000-0005-0000-0000-000096000000}"/>
    <cellStyle name="Normal 13" xfId="230" xr:uid="{00000000-0005-0000-0000-000097000000}"/>
    <cellStyle name="Normal 14" xfId="231" xr:uid="{00000000-0005-0000-0000-000098000000}"/>
    <cellStyle name="Normal 15" xfId="198" xr:uid="{00000000-0005-0000-0000-000099000000}"/>
    <cellStyle name="Normal 16" xfId="387" xr:uid="{A0DCA341-C528-481C-9B19-B84F8FD997F5}"/>
    <cellStyle name="Normal 17" xfId="4" xr:uid="{00000000-0005-0000-0000-00009A000000}"/>
    <cellStyle name="Normal 17 2" xfId="196" xr:uid="{00000000-0005-0000-0000-00009B000000}"/>
    <cellStyle name="Normal 17 2 2" xfId="312" xr:uid="{00000000-0005-0000-0000-00009C000000}"/>
    <cellStyle name="Normal 17 3" xfId="314" xr:uid="{00000000-0005-0000-0000-00009D000000}"/>
    <cellStyle name="Normal 18" xfId="388" xr:uid="{015A5A4F-BD0E-4F68-B935-415235845E23}"/>
    <cellStyle name="Normal 2" xfId="5" xr:uid="{00000000-0005-0000-0000-00009E000000}"/>
    <cellStyle name="Normal 2 2" xfId="10" xr:uid="{00000000-0005-0000-0000-00009F000000}"/>
    <cellStyle name="Normal 2 2 2" xfId="101" xr:uid="{00000000-0005-0000-0000-0000A0000000}"/>
    <cellStyle name="Normal 2 2 2 2" xfId="233" xr:uid="{00000000-0005-0000-0000-0000A1000000}"/>
    <cellStyle name="Normal 2 2 3" xfId="234" xr:uid="{00000000-0005-0000-0000-0000A2000000}"/>
    <cellStyle name="Normal 2 22" xfId="7" xr:uid="{00000000-0005-0000-0000-0000A3000000}"/>
    <cellStyle name="Normal 2 22 2" xfId="102" xr:uid="{00000000-0005-0000-0000-0000A4000000}"/>
    <cellStyle name="Normal 2 3" xfId="103" xr:uid="{00000000-0005-0000-0000-0000A5000000}"/>
    <cellStyle name="Normal 2 3 2" xfId="236" xr:uid="{00000000-0005-0000-0000-0000A6000000}"/>
    <cellStyle name="Normal 2 3 3" xfId="235" xr:uid="{00000000-0005-0000-0000-0000A7000000}"/>
    <cellStyle name="Normal 2 3 4" xfId="287" xr:uid="{00000000-0005-0000-0000-0000A8000000}"/>
    <cellStyle name="Normal 2 4" xfId="100" xr:uid="{00000000-0005-0000-0000-0000A9000000}"/>
    <cellStyle name="Normal 2 5" xfId="14" xr:uid="{00000000-0005-0000-0000-0000AA000000}"/>
    <cellStyle name="Normal 2 5 2" xfId="313" xr:uid="{00000000-0005-0000-0000-0000AB000000}"/>
    <cellStyle name="Normal 2 6" xfId="232" xr:uid="{00000000-0005-0000-0000-0000AC000000}"/>
    <cellStyle name="Normal 2_006 BB - Concorrência Registro de Preços - Roteiro 01" xfId="104" xr:uid="{00000000-0005-0000-0000-0000AD000000}"/>
    <cellStyle name="Normal 29" xfId="237" xr:uid="{00000000-0005-0000-0000-0000AE000000}"/>
    <cellStyle name="Normal 3" xfId="105" xr:uid="{00000000-0005-0000-0000-0000AF000000}"/>
    <cellStyle name="Normal 3 2" xfId="106" xr:uid="{00000000-0005-0000-0000-0000B0000000}"/>
    <cellStyle name="Normal 3 2 2" xfId="238" xr:uid="{00000000-0005-0000-0000-0000B1000000}"/>
    <cellStyle name="Normal 3 3" xfId="107" xr:uid="{00000000-0005-0000-0000-0000B2000000}"/>
    <cellStyle name="Normal 3 3 2" xfId="239" xr:uid="{00000000-0005-0000-0000-0000B3000000}"/>
    <cellStyle name="Normal 4" xfId="15" xr:uid="{00000000-0005-0000-0000-0000B4000000}"/>
    <cellStyle name="Normal 4 2" xfId="108" xr:uid="{00000000-0005-0000-0000-0000B5000000}"/>
    <cellStyle name="Normal 4 3" xfId="240" xr:uid="{00000000-0005-0000-0000-0000B6000000}"/>
    <cellStyle name="Normal 5" xfId="109" xr:uid="{00000000-0005-0000-0000-0000B7000000}"/>
    <cellStyle name="Normal 5 2" xfId="110" xr:uid="{00000000-0005-0000-0000-0000B8000000}"/>
    <cellStyle name="Normal 5 3" xfId="243" xr:uid="{00000000-0005-0000-0000-0000B9000000}"/>
    <cellStyle name="Normal 5 4" xfId="242" xr:uid="{00000000-0005-0000-0000-0000BA000000}"/>
    <cellStyle name="Normal 5 5" xfId="390" xr:uid="{60AD9A38-8D96-49B7-9DAC-3D83552B2D4F}"/>
    <cellStyle name="Normal 6" xfId="111" xr:uid="{00000000-0005-0000-0000-0000BB000000}"/>
    <cellStyle name="Normal 6 2" xfId="112" xr:uid="{00000000-0005-0000-0000-0000BC000000}"/>
    <cellStyle name="Normal 7" xfId="113" xr:uid="{00000000-0005-0000-0000-0000BD000000}"/>
    <cellStyle name="Normal 7 2" xfId="114" xr:uid="{00000000-0005-0000-0000-0000BE000000}"/>
    <cellStyle name="Normal 8" xfId="115" xr:uid="{00000000-0005-0000-0000-0000BF000000}"/>
    <cellStyle name="Normal 9" xfId="11" xr:uid="{00000000-0005-0000-0000-0000C0000000}"/>
    <cellStyle name="Normal 9 2" xfId="199" xr:uid="{00000000-0005-0000-0000-0000C1000000}"/>
    <cellStyle name="Nota 2" xfId="116" xr:uid="{00000000-0005-0000-0000-0000C2000000}"/>
    <cellStyle name="Nota 2 2" xfId="245" xr:uid="{00000000-0005-0000-0000-0000C3000000}"/>
    <cellStyle name="Nota 3" xfId="185" xr:uid="{00000000-0005-0000-0000-0000C4000000}"/>
    <cellStyle name="Note" xfId="117" xr:uid="{00000000-0005-0000-0000-0000C5000000}"/>
    <cellStyle name="Note 2" xfId="186" xr:uid="{00000000-0005-0000-0000-0000C6000000}"/>
    <cellStyle name="Output" xfId="118" xr:uid="{00000000-0005-0000-0000-0000C7000000}"/>
    <cellStyle name="Percent" xfId="119" xr:uid="{00000000-0005-0000-0000-0000C8000000}"/>
    <cellStyle name="Percentual" xfId="120" xr:uid="{00000000-0005-0000-0000-0000C9000000}"/>
    <cellStyle name="Ponto" xfId="121" xr:uid="{00000000-0005-0000-0000-0000CA000000}"/>
    <cellStyle name="Porcentagem" xfId="3" builtinId="5"/>
    <cellStyle name="Porcentagem 2" xfId="8" xr:uid="{00000000-0005-0000-0000-0000CC000000}"/>
    <cellStyle name="Porcentagem 2 2" xfId="123" xr:uid="{00000000-0005-0000-0000-0000CD000000}"/>
    <cellStyle name="Porcentagem 2 4" xfId="246" xr:uid="{00000000-0005-0000-0000-0000CE000000}"/>
    <cellStyle name="Porcentagem 3" xfId="124" xr:uid="{00000000-0005-0000-0000-0000CF000000}"/>
    <cellStyle name="Porcentagem 3 2" xfId="248" xr:uid="{00000000-0005-0000-0000-0000D0000000}"/>
    <cellStyle name="Porcentagem 3 3" xfId="247" xr:uid="{00000000-0005-0000-0000-0000D1000000}"/>
    <cellStyle name="Porcentagem 4" xfId="122" xr:uid="{00000000-0005-0000-0000-0000D2000000}"/>
    <cellStyle name="Porcentagem 5" xfId="16" xr:uid="{00000000-0005-0000-0000-0000D3000000}"/>
    <cellStyle name="Porcentagem 5 2" xfId="316" xr:uid="{00000000-0005-0000-0000-0000D4000000}"/>
    <cellStyle name="Saída 2" xfId="125" xr:uid="{00000000-0005-0000-0000-0000D5000000}"/>
    <cellStyle name="Saída 3" xfId="187" xr:uid="{00000000-0005-0000-0000-0000D6000000}"/>
    <cellStyle name="Separador de m" xfId="126" xr:uid="{00000000-0005-0000-0000-0000D7000000}"/>
    <cellStyle name="Separador de milhares 10 2" xfId="249" xr:uid="{00000000-0005-0000-0000-0000D8000000}"/>
    <cellStyle name="Separador de milhares 10 2 2" xfId="250" xr:uid="{00000000-0005-0000-0000-0000D9000000}"/>
    <cellStyle name="Separador de milhares 10 2 2 2" xfId="289" xr:uid="{00000000-0005-0000-0000-0000DA000000}"/>
    <cellStyle name="Separador de milhares 10 2 2 2 2" xfId="363" xr:uid="{00000000-0005-0000-0000-0000DB000000}"/>
    <cellStyle name="Separador de milhares 10 2 2 3" xfId="329" xr:uid="{00000000-0005-0000-0000-0000DC000000}"/>
    <cellStyle name="Separador de milhares 10 2 3" xfId="288" xr:uid="{00000000-0005-0000-0000-0000DD000000}"/>
    <cellStyle name="Separador de milhares 10 2 3 2" xfId="362" xr:uid="{00000000-0005-0000-0000-0000DE000000}"/>
    <cellStyle name="Separador de milhares 10 2 4" xfId="328" xr:uid="{00000000-0005-0000-0000-0000DF000000}"/>
    <cellStyle name="Separador de milhares 14" xfId="251" xr:uid="{00000000-0005-0000-0000-0000E0000000}"/>
    <cellStyle name="Separador de milhares 14 2" xfId="290" xr:uid="{00000000-0005-0000-0000-0000E1000000}"/>
    <cellStyle name="Separador de milhares 14 2 2" xfId="364" xr:uid="{00000000-0005-0000-0000-0000E2000000}"/>
    <cellStyle name="Separador de milhares 14 3" xfId="330" xr:uid="{00000000-0005-0000-0000-0000E3000000}"/>
    <cellStyle name="Separador de milhares 2" xfId="127" xr:uid="{00000000-0005-0000-0000-0000E4000000}"/>
    <cellStyle name="Separador de milhares 2 10" xfId="128" xr:uid="{00000000-0005-0000-0000-0000E5000000}"/>
    <cellStyle name="Separador de milhares 2 10 2" xfId="254" xr:uid="{00000000-0005-0000-0000-0000E6000000}"/>
    <cellStyle name="Separador de milhares 2 10 2 2" xfId="292" xr:uid="{00000000-0005-0000-0000-0000E7000000}"/>
    <cellStyle name="Separador de milhares 2 10 2 2 2" xfId="366" xr:uid="{00000000-0005-0000-0000-0000E8000000}"/>
    <cellStyle name="Separador de milhares 2 10 2 3" xfId="333" xr:uid="{00000000-0005-0000-0000-0000E9000000}"/>
    <cellStyle name="Separador de milhares 2 10 3" xfId="253" xr:uid="{00000000-0005-0000-0000-0000EA000000}"/>
    <cellStyle name="Separador de milhares 2 10 3 2" xfId="332" xr:uid="{00000000-0005-0000-0000-0000EB000000}"/>
    <cellStyle name="Separador de milhares 2 10 4" xfId="291" xr:uid="{00000000-0005-0000-0000-0000EC000000}"/>
    <cellStyle name="Separador de milhares 2 10 4 2" xfId="365" xr:uid="{00000000-0005-0000-0000-0000ED000000}"/>
    <cellStyle name="Separador de milhares 2 2" xfId="129" xr:uid="{00000000-0005-0000-0000-0000EE000000}"/>
    <cellStyle name="Separador de milhares 2 2 2" xfId="256" xr:uid="{00000000-0005-0000-0000-0000EF000000}"/>
    <cellStyle name="Separador de milhares 2 2 2 2" xfId="293" xr:uid="{00000000-0005-0000-0000-0000F0000000}"/>
    <cellStyle name="Separador de milhares 2 2 2 2 2" xfId="367" xr:uid="{00000000-0005-0000-0000-0000F1000000}"/>
    <cellStyle name="Separador de milhares 2 2 2 3" xfId="335" xr:uid="{00000000-0005-0000-0000-0000F2000000}"/>
    <cellStyle name="Separador de milhares 2 2 3" xfId="255" xr:uid="{00000000-0005-0000-0000-0000F3000000}"/>
    <cellStyle name="Separador de milhares 2 2 3 2" xfId="334" xr:uid="{00000000-0005-0000-0000-0000F4000000}"/>
    <cellStyle name="Separador de milhares 2 2 4" xfId="241" xr:uid="{00000000-0005-0000-0000-0000F5000000}"/>
    <cellStyle name="Separador de milhares 2 2 4 2" xfId="326" xr:uid="{00000000-0005-0000-0000-0000F6000000}"/>
    <cellStyle name="Separador de milhares 2 3" xfId="257" xr:uid="{00000000-0005-0000-0000-0000F7000000}"/>
    <cellStyle name="Separador de milhares 2 3 2" xfId="294" xr:uid="{00000000-0005-0000-0000-0000F8000000}"/>
    <cellStyle name="Separador de milhares 2 3 2 2" xfId="368" xr:uid="{00000000-0005-0000-0000-0000F9000000}"/>
    <cellStyle name="Separador de milhares 2 3 3" xfId="336" xr:uid="{00000000-0005-0000-0000-0000FA000000}"/>
    <cellStyle name="Separador de milhares 2 4" xfId="252" xr:uid="{00000000-0005-0000-0000-0000FB000000}"/>
    <cellStyle name="Separador de milhares 2 4 2" xfId="331" xr:uid="{00000000-0005-0000-0000-0000FC000000}"/>
    <cellStyle name="Separador de milhares 2 5" xfId="200" xr:uid="{00000000-0005-0000-0000-0000FD000000}"/>
    <cellStyle name="Separador de milhares 2 5 2" xfId="321" xr:uid="{00000000-0005-0000-0000-0000FE000000}"/>
    <cellStyle name="Separador de milhares 2 6" xfId="244" xr:uid="{00000000-0005-0000-0000-0000FF000000}"/>
    <cellStyle name="Separador de milhares 2 6 2" xfId="327" xr:uid="{00000000-0005-0000-0000-000000010000}"/>
    <cellStyle name="Separador de milhares 2_203 Seduc - Reforma da Escola de Afua" xfId="130" xr:uid="{00000000-0005-0000-0000-000001010000}"/>
    <cellStyle name="Separador de milhares 3" xfId="131" xr:uid="{00000000-0005-0000-0000-000002010000}"/>
    <cellStyle name="Separador de milhares 3 2" xfId="259" xr:uid="{00000000-0005-0000-0000-000003010000}"/>
    <cellStyle name="Separador de milhares 3 2 2" xfId="296" xr:uid="{00000000-0005-0000-0000-000004010000}"/>
    <cellStyle name="Separador de milhares 3 2 2 2" xfId="370" xr:uid="{00000000-0005-0000-0000-000005010000}"/>
    <cellStyle name="Separador de milhares 3 2 3" xfId="338" xr:uid="{00000000-0005-0000-0000-000006010000}"/>
    <cellStyle name="Separador de milhares 3 3" xfId="258" xr:uid="{00000000-0005-0000-0000-000007010000}"/>
    <cellStyle name="Separador de milhares 3 3 2" xfId="337" xr:uid="{00000000-0005-0000-0000-000008010000}"/>
    <cellStyle name="Separador de milhares 3 4" xfId="295" xr:uid="{00000000-0005-0000-0000-000009010000}"/>
    <cellStyle name="Separador de milhares 3 4 2" xfId="369" xr:uid="{00000000-0005-0000-0000-00000A010000}"/>
    <cellStyle name="Separador de milhares 30" xfId="260" xr:uid="{00000000-0005-0000-0000-00000B010000}"/>
    <cellStyle name="Separador de milhares 30 2" xfId="297" xr:uid="{00000000-0005-0000-0000-00000C010000}"/>
    <cellStyle name="Separador de milhares 30 2 2" xfId="371" xr:uid="{00000000-0005-0000-0000-00000D010000}"/>
    <cellStyle name="Separador de milhares 30 3" xfId="339" xr:uid="{00000000-0005-0000-0000-00000E010000}"/>
    <cellStyle name="Separador de milhares 4" xfId="132" xr:uid="{00000000-0005-0000-0000-00000F010000}"/>
    <cellStyle name="Separador de milhares 4 2" xfId="262" xr:uid="{00000000-0005-0000-0000-000010010000}"/>
    <cellStyle name="Separador de milhares 4 2 2" xfId="299" xr:uid="{00000000-0005-0000-0000-000011010000}"/>
    <cellStyle name="Separador de milhares 4 2 2 2" xfId="373" xr:uid="{00000000-0005-0000-0000-000012010000}"/>
    <cellStyle name="Separador de milhares 4 2 3" xfId="341" xr:uid="{00000000-0005-0000-0000-000013010000}"/>
    <cellStyle name="Separador de milhares 4 3" xfId="261" xr:uid="{00000000-0005-0000-0000-000014010000}"/>
    <cellStyle name="Separador de milhares 4 3 2" xfId="340" xr:uid="{00000000-0005-0000-0000-000015010000}"/>
    <cellStyle name="Separador de milhares 4 4" xfId="298" xr:uid="{00000000-0005-0000-0000-000016010000}"/>
    <cellStyle name="Separador de milhares 4 4 2" xfId="372" xr:uid="{00000000-0005-0000-0000-000017010000}"/>
    <cellStyle name="Separador de milhares 6" xfId="263" xr:uid="{00000000-0005-0000-0000-000018010000}"/>
    <cellStyle name="Separador de milhares 6 2" xfId="300" xr:uid="{00000000-0005-0000-0000-000019010000}"/>
    <cellStyle name="Separador de milhares 6 2 2" xfId="374" xr:uid="{00000000-0005-0000-0000-00001A010000}"/>
    <cellStyle name="Separador de milhares 6 3" xfId="342" xr:uid="{00000000-0005-0000-0000-00001B010000}"/>
    <cellStyle name="Separador de milhares 7" xfId="264" xr:uid="{00000000-0005-0000-0000-00001C010000}"/>
    <cellStyle name="Separador de milhares 7 2" xfId="301" xr:uid="{00000000-0005-0000-0000-00001D010000}"/>
    <cellStyle name="Separador de milhares 7 2 2" xfId="375" xr:uid="{00000000-0005-0000-0000-00001E010000}"/>
    <cellStyle name="Separador de milhares 7 3" xfId="343" xr:uid="{00000000-0005-0000-0000-00001F010000}"/>
    <cellStyle name="Separador de milhares 8" xfId="389" xr:uid="{29A2B906-8660-4FEA-AD7A-8E74C0EB5A5F}"/>
    <cellStyle name="Separador de milhares 9" xfId="265" xr:uid="{00000000-0005-0000-0000-000020010000}"/>
    <cellStyle name="Separador de milhares 9 2" xfId="344" xr:uid="{00000000-0005-0000-0000-000021010000}"/>
    <cellStyle name="SUB" xfId="133" xr:uid="{00000000-0005-0000-0000-000022010000}"/>
    <cellStyle name="TableStyleLight1" xfId="266" xr:uid="{00000000-0005-0000-0000-000023010000}"/>
    <cellStyle name="Texto de Aviso 2" xfId="134" xr:uid="{00000000-0005-0000-0000-000024010000}"/>
    <cellStyle name="Texto de Aviso 3" xfId="188" xr:uid="{00000000-0005-0000-0000-000025010000}"/>
    <cellStyle name="Texto Explicativo 2" xfId="135" xr:uid="{00000000-0005-0000-0000-000026010000}"/>
    <cellStyle name="Texto Explicativo 3" xfId="189" xr:uid="{00000000-0005-0000-0000-000027010000}"/>
    <cellStyle name="Title" xfId="136" xr:uid="{00000000-0005-0000-0000-000028010000}"/>
    <cellStyle name="Título 1 1" xfId="137" xr:uid="{00000000-0005-0000-0000-000029010000}"/>
    <cellStyle name="Título 1 2" xfId="138" xr:uid="{00000000-0005-0000-0000-00002A010000}"/>
    <cellStyle name="Título 1 3" xfId="191" xr:uid="{00000000-0005-0000-0000-00002B010000}"/>
    <cellStyle name="Título 2 2" xfId="139" xr:uid="{00000000-0005-0000-0000-00002C010000}"/>
    <cellStyle name="Título 2 3" xfId="192" xr:uid="{00000000-0005-0000-0000-00002D010000}"/>
    <cellStyle name="Título 3 2" xfId="140" xr:uid="{00000000-0005-0000-0000-00002E010000}"/>
    <cellStyle name="Título 3 3" xfId="193" xr:uid="{00000000-0005-0000-0000-00002F010000}"/>
    <cellStyle name="Título 4 2" xfId="141" xr:uid="{00000000-0005-0000-0000-000030010000}"/>
    <cellStyle name="Título 4 3" xfId="194" xr:uid="{00000000-0005-0000-0000-000031010000}"/>
    <cellStyle name="Título 5" xfId="142" xr:uid="{00000000-0005-0000-0000-000032010000}"/>
    <cellStyle name="Título 6" xfId="190" xr:uid="{00000000-0005-0000-0000-000033010000}"/>
    <cellStyle name="Titulo1" xfId="143" xr:uid="{00000000-0005-0000-0000-000034010000}"/>
    <cellStyle name="Titulo2" xfId="144" xr:uid="{00000000-0005-0000-0000-000035010000}"/>
    <cellStyle name="Total 2" xfId="145" xr:uid="{00000000-0005-0000-0000-000036010000}"/>
    <cellStyle name="Total 3" xfId="195" xr:uid="{00000000-0005-0000-0000-000037010000}"/>
    <cellStyle name="Vírgula" xfId="1" builtinId="3"/>
    <cellStyle name="Vírgula 10" xfId="267" xr:uid="{00000000-0005-0000-0000-000039010000}"/>
    <cellStyle name="Vírgula 10 2" xfId="345" xr:uid="{00000000-0005-0000-0000-00003A010000}"/>
    <cellStyle name="Vírgula 10 2 2 2" xfId="268" xr:uid="{00000000-0005-0000-0000-00003B010000}"/>
    <cellStyle name="Vírgula 10 2 2 2 2" xfId="269" xr:uid="{00000000-0005-0000-0000-00003C010000}"/>
    <cellStyle name="Vírgula 10 2 2 2 2 2" xfId="347" xr:uid="{00000000-0005-0000-0000-00003D010000}"/>
    <cellStyle name="Vírgula 10 2 2 2 3" xfId="346" xr:uid="{00000000-0005-0000-0000-00003E010000}"/>
    <cellStyle name="Vírgula 2" xfId="147" xr:uid="{00000000-0005-0000-0000-00003F010000}"/>
    <cellStyle name="Vírgula 2 2" xfId="148" xr:uid="{00000000-0005-0000-0000-000040010000}"/>
    <cellStyle name="Vírgula 2 2 2" xfId="272" xr:uid="{00000000-0005-0000-0000-000041010000}"/>
    <cellStyle name="Vírgula 2 2 2 2" xfId="273" xr:uid="{00000000-0005-0000-0000-000042010000}"/>
    <cellStyle name="Vírgula 2 2 2 2 2" xfId="203" xr:uid="{00000000-0005-0000-0000-000043010000}"/>
    <cellStyle name="Vírgula 2 2 2 2 2 2" xfId="274" xr:uid="{00000000-0005-0000-0000-000044010000}"/>
    <cellStyle name="Vírgula 2 2 2 2 2 2 2" xfId="351" xr:uid="{00000000-0005-0000-0000-000045010000}"/>
    <cellStyle name="Vírgula 2 2 2 2 2 3" xfId="304" xr:uid="{00000000-0005-0000-0000-000046010000}"/>
    <cellStyle name="Vírgula 2 2 2 2 2 3 2" xfId="378" xr:uid="{00000000-0005-0000-0000-000047010000}"/>
    <cellStyle name="Vírgula 2 2 2 2 2 4" xfId="323" xr:uid="{00000000-0005-0000-0000-000048010000}"/>
    <cellStyle name="Vírgula 2 2 2 2 3" xfId="350" xr:uid="{00000000-0005-0000-0000-000049010000}"/>
    <cellStyle name="Vírgula 2 2 3" xfId="271" xr:uid="{00000000-0005-0000-0000-00004A010000}"/>
    <cellStyle name="Vírgula 2 2 3 2" xfId="349" xr:uid="{00000000-0005-0000-0000-00004B010000}"/>
    <cellStyle name="Vírgula 2 2 4" xfId="303" xr:uid="{00000000-0005-0000-0000-00004C010000}"/>
    <cellStyle name="Vírgula 2 2 4 2" xfId="377" xr:uid="{00000000-0005-0000-0000-00004D010000}"/>
    <cellStyle name="Vírgula 2 3" xfId="275" xr:uid="{00000000-0005-0000-0000-00004E010000}"/>
    <cellStyle name="Vírgula 2 3 2" xfId="305" xr:uid="{00000000-0005-0000-0000-00004F010000}"/>
    <cellStyle name="Vírgula 2 3 2 2" xfId="379" xr:uid="{00000000-0005-0000-0000-000050010000}"/>
    <cellStyle name="Vírgula 2 3 3" xfId="352" xr:uid="{00000000-0005-0000-0000-000051010000}"/>
    <cellStyle name="Vírgula 2 4" xfId="276" xr:uid="{00000000-0005-0000-0000-000052010000}"/>
    <cellStyle name="Vírgula 2 5" xfId="270" xr:uid="{00000000-0005-0000-0000-000053010000}"/>
    <cellStyle name="Vírgula 2 5 2" xfId="348" xr:uid="{00000000-0005-0000-0000-000054010000}"/>
    <cellStyle name="Vírgula 2 6" xfId="302" xr:uid="{00000000-0005-0000-0000-000055010000}"/>
    <cellStyle name="Vírgula 2 6 2" xfId="376" xr:uid="{00000000-0005-0000-0000-000056010000}"/>
    <cellStyle name="Vírgula 3" xfId="149" xr:uid="{00000000-0005-0000-0000-000057010000}"/>
    <cellStyle name="Vírgula 3 2" xfId="278" xr:uid="{00000000-0005-0000-0000-000058010000}"/>
    <cellStyle name="Vírgula 3 2 2" xfId="307" xr:uid="{00000000-0005-0000-0000-000059010000}"/>
    <cellStyle name="Vírgula 3 2 2 2" xfId="381" xr:uid="{00000000-0005-0000-0000-00005A010000}"/>
    <cellStyle name="Vírgula 3 2 3" xfId="354" xr:uid="{00000000-0005-0000-0000-00005B010000}"/>
    <cellStyle name="Vírgula 3 3" xfId="277" xr:uid="{00000000-0005-0000-0000-00005C010000}"/>
    <cellStyle name="Vírgula 3 3 2" xfId="353" xr:uid="{00000000-0005-0000-0000-00005D010000}"/>
    <cellStyle name="Vírgula 3 4" xfId="306" xr:uid="{00000000-0005-0000-0000-00005E010000}"/>
    <cellStyle name="Vírgula 3 4 2" xfId="380" xr:uid="{00000000-0005-0000-0000-00005F010000}"/>
    <cellStyle name="Vírgula 4" xfId="9" xr:uid="{00000000-0005-0000-0000-000060010000}"/>
    <cellStyle name="Vírgula 4 2" xfId="146" xr:uid="{00000000-0005-0000-0000-000061010000}"/>
    <cellStyle name="Vírgula 4 2 2" xfId="320" xr:uid="{00000000-0005-0000-0000-000062010000}"/>
    <cellStyle name="Vírgula 4 3" xfId="279" xr:uid="{00000000-0005-0000-0000-000063010000}"/>
    <cellStyle name="Vírgula 4 3 2" xfId="355" xr:uid="{00000000-0005-0000-0000-000064010000}"/>
    <cellStyle name="Vírgula 4 4" xfId="308" xr:uid="{00000000-0005-0000-0000-000065010000}"/>
    <cellStyle name="Vírgula 4 4 2" xfId="382" xr:uid="{00000000-0005-0000-0000-000066010000}"/>
    <cellStyle name="Vírgula 5" xfId="17" xr:uid="{00000000-0005-0000-0000-000067010000}"/>
    <cellStyle name="Vírgula 5 2" xfId="281" xr:uid="{00000000-0005-0000-0000-000068010000}"/>
    <cellStyle name="Vírgula 5 2 2" xfId="357" xr:uid="{00000000-0005-0000-0000-000069010000}"/>
    <cellStyle name="Vírgula 5 3" xfId="280" xr:uid="{00000000-0005-0000-0000-00006A010000}"/>
    <cellStyle name="Vírgula 5 3 2" xfId="356" xr:uid="{00000000-0005-0000-0000-00006B010000}"/>
    <cellStyle name="Vírgula 5 4" xfId="309" xr:uid="{00000000-0005-0000-0000-00006C010000}"/>
    <cellStyle name="Vírgula 5 4 2" xfId="383" xr:uid="{00000000-0005-0000-0000-00006D010000}"/>
    <cellStyle name="Vírgula 5 5" xfId="315" xr:uid="{00000000-0005-0000-0000-00006E010000}"/>
    <cellStyle name="Vírgula 5 5 2" xfId="385" xr:uid="{00000000-0005-0000-0000-00006F010000}"/>
    <cellStyle name="Vírgula 5 6" xfId="318" xr:uid="{00000000-0005-0000-0000-000070010000}"/>
    <cellStyle name="Vírgula 6" xfId="282" xr:uid="{00000000-0005-0000-0000-000071010000}"/>
    <cellStyle name="Vírgula 6 2" xfId="386" xr:uid="{00000000-0005-0000-0000-000072010000}"/>
    <cellStyle name="Vírgula 6 3" xfId="358" xr:uid="{00000000-0005-0000-0000-000073010000}"/>
    <cellStyle name="Vírgula 7" xfId="201" xr:uid="{00000000-0005-0000-0000-000074010000}"/>
    <cellStyle name="Vírgula 7 2" xfId="322" xr:uid="{00000000-0005-0000-0000-000075010000}"/>
    <cellStyle name="Vírgula 8" xfId="216" xr:uid="{00000000-0005-0000-0000-000076010000}"/>
    <cellStyle name="Vírgula 8 2" xfId="325" xr:uid="{00000000-0005-0000-0000-000077010000}"/>
    <cellStyle name="Vírgula 8 2 2" xfId="283" xr:uid="{00000000-0005-0000-0000-000078010000}"/>
    <cellStyle name="Vírgula 8 2 2 2" xfId="359" xr:uid="{00000000-0005-0000-0000-000079010000}"/>
    <cellStyle name="Vírgula 9 2" xfId="284" xr:uid="{00000000-0005-0000-0000-00007A010000}"/>
    <cellStyle name="Vírgula 9 2 2" xfId="285" xr:uid="{00000000-0005-0000-0000-00007B010000}"/>
    <cellStyle name="Vírgula 9 2 2 2" xfId="361" xr:uid="{00000000-0005-0000-0000-00007C010000}"/>
    <cellStyle name="Vírgula 9 2 3" xfId="310" xr:uid="{00000000-0005-0000-0000-00007D010000}"/>
    <cellStyle name="Vírgula 9 2 3 2" xfId="384" xr:uid="{00000000-0005-0000-0000-00007E010000}"/>
    <cellStyle name="Vírgula 9 2 4" xfId="360" xr:uid="{00000000-0005-0000-0000-00007F010000}"/>
    <cellStyle name="Vírgula0" xfId="150" xr:uid="{00000000-0005-0000-0000-000080010000}"/>
    <cellStyle name="Vírgula0 2" xfId="286" xr:uid="{00000000-0005-0000-0000-000081010000}"/>
    <cellStyle name="Warning Text" xfId="151" xr:uid="{00000000-0005-0000-0000-000082010000}"/>
  </cellStyles>
  <dxfs count="0"/>
  <tableStyles count="0" defaultTableStyle="TableStyleMedium2" defaultPivotStyle="PivotStyleLight16"/>
  <colors>
    <mruColors>
      <color rgb="FFF82D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23811</xdr:colOff>
      <xdr:row>0</xdr:row>
      <xdr:rowOff>130968</xdr:rowOff>
    </xdr:from>
    <xdr:to>
      <xdr:col>4</xdr:col>
      <xdr:colOff>821530</xdr:colOff>
      <xdr:row>4</xdr:row>
      <xdr:rowOff>211336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2B6151E8-872A-437D-A08F-8C5078A06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5386" y="130968"/>
          <a:ext cx="792957" cy="10042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533400</xdr:colOff>
      <xdr:row>0</xdr:row>
      <xdr:rowOff>64294</xdr:rowOff>
    </xdr:from>
    <xdr:to>
      <xdr:col>5</xdr:col>
      <xdr:colOff>176214</xdr:colOff>
      <xdr:row>0</xdr:row>
      <xdr:rowOff>1057275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C4FA8276-7704-4759-93A9-EE3FE78CB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64294"/>
          <a:ext cx="792957" cy="9929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171451</xdr:colOff>
      <xdr:row>0</xdr:row>
      <xdr:rowOff>95250</xdr:rowOff>
    </xdr:from>
    <xdr:to>
      <xdr:col>6</xdr:col>
      <xdr:colOff>176743</xdr:colOff>
      <xdr:row>0</xdr:row>
      <xdr:rowOff>1057275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E2BE1C31-9979-4734-9659-8CC06468F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6" y="95250"/>
          <a:ext cx="776817" cy="962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200025</xdr:colOff>
      <xdr:row>0</xdr:row>
      <xdr:rowOff>85725</xdr:rowOff>
    </xdr:from>
    <xdr:to>
      <xdr:col>5</xdr:col>
      <xdr:colOff>0</xdr:colOff>
      <xdr:row>1</xdr:row>
      <xdr:rowOff>13138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A0E7977A-9241-493C-A5B0-33EB5EF59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7301" y="85725"/>
          <a:ext cx="778751" cy="10047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417635</xdr:colOff>
      <xdr:row>24</xdr:row>
      <xdr:rowOff>151766</xdr:rowOff>
    </xdr:from>
    <xdr:to>
      <xdr:col>7</xdr:col>
      <xdr:colOff>77420</xdr:colOff>
      <xdr:row>24</xdr:row>
      <xdr:rowOff>570855</xdr:rowOff>
    </xdr:to>
    <xdr:pic>
      <xdr:nvPicPr>
        <xdr:cNvPr id="2" name="Picture 1" descr="image00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6835" y="3683470"/>
          <a:ext cx="2098185" cy="419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55694</xdr:colOff>
      <xdr:row>29</xdr:row>
      <xdr:rowOff>84445</xdr:rowOff>
    </xdr:from>
    <xdr:to>
      <xdr:col>19</xdr:col>
      <xdr:colOff>131609</xdr:colOff>
      <xdr:row>32</xdr:row>
      <xdr:rowOff>500624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90934" y="7894945"/>
          <a:ext cx="5196555" cy="17572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62990</xdr:colOff>
      <xdr:row>6</xdr:row>
      <xdr:rowOff>24987</xdr:rowOff>
    </xdr:from>
    <xdr:to>
      <xdr:col>19</xdr:col>
      <xdr:colOff>20273</xdr:colOff>
      <xdr:row>28</xdr:row>
      <xdr:rowOff>360592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8968" y="2186748"/>
          <a:ext cx="4860588" cy="5238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31750</xdr:colOff>
      <xdr:row>0</xdr:row>
      <xdr:rowOff>42334</xdr:rowOff>
    </xdr:from>
    <xdr:to>
      <xdr:col>6</xdr:col>
      <xdr:colOff>202143</xdr:colOff>
      <xdr:row>1</xdr:row>
      <xdr:rowOff>16565</xdr:rowOff>
    </xdr:to>
    <xdr:pic>
      <xdr:nvPicPr>
        <xdr:cNvPr id="6" name="Imagem 5" descr="Salvaterra">
          <a:extLst>
            <a:ext uri="{FF2B5EF4-FFF2-40B4-BE49-F238E27FC236}">
              <a16:creationId xmlns:a16="http://schemas.microsoft.com/office/drawing/2014/main" id="{55F4A213-DF74-46AE-8AB8-9535045CCE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315" y="42334"/>
          <a:ext cx="783305" cy="98470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2043906</xdr:colOff>
      <xdr:row>0</xdr:row>
      <xdr:rowOff>59531</xdr:rowOff>
    </xdr:from>
    <xdr:to>
      <xdr:col>1</xdr:col>
      <xdr:colOff>2720881</xdr:colOff>
      <xdr:row>1</xdr:row>
      <xdr:rowOff>7143</xdr:rowOff>
    </xdr:to>
    <xdr:pic>
      <xdr:nvPicPr>
        <xdr:cNvPr id="3" name="Imagem 2" descr="Salvaterra">
          <a:extLst>
            <a:ext uri="{FF2B5EF4-FFF2-40B4-BE49-F238E27FC236}">
              <a16:creationId xmlns:a16="http://schemas.microsoft.com/office/drawing/2014/main" id="{71C415FB-9781-4AA6-929A-458FECD7F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2094" y="59531"/>
          <a:ext cx="676975" cy="876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381000</xdr:colOff>
      <xdr:row>0</xdr:row>
      <xdr:rowOff>217715</xdr:rowOff>
    </xdr:from>
    <xdr:to>
      <xdr:col>8</xdr:col>
      <xdr:colOff>56432</xdr:colOff>
      <xdr:row>0</xdr:row>
      <xdr:rowOff>1203977</xdr:rowOff>
    </xdr:to>
    <xdr:pic>
      <xdr:nvPicPr>
        <xdr:cNvPr id="3" name="Imagem 2" descr="Salvaterra">
          <a:extLst>
            <a:ext uri="{FF2B5EF4-FFF2-40B4-BE49-F238E27FC236}">
              <a16:creationId xmlns:a16="http://schemas.microsoft.com/office/drawing/2014/main" id="{35D1FF66-BBEE-409F-B7CA-954044CC2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0714" y="217715"/>
          <a:ext cx="777611" cy="9862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720990</xdr:colOff>
      <xdr:row>0</xdr:row>
      <xdr:rowOff>88635</xdr:rowOff>
    </xdr:from>
    <xdr:to>
      <xdr:col>4</xdr:col>
      <xdr:colOff>1518709</xdr:colOff>
      <xdr:row>0</xdr:row>
      <xdr:rowOff>1059657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12DB8323-70DE-4C6F-BF37-7383A797E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4678" y="88635"/>
          <a:ext cx="797719" cy="97102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59531</xdr:colOff>
      <xdr:row>98</xdr:row>
      <xdr:rowOff>102053</xdr:rowOff>
    </xdr:from>
    <xdr:to>
      <xdr:col>7</xdr:col>
      <xdr:colOff>493258</xdr:colOff>
      <xdr:row>101</xdr:row>
      <xdr:rowOff>59531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C1993F7B-8A0B-4803-99C6-1AFACE24A392}"/>
            </a:ext>
          </a:extLst>
        </xdr:cNvPr>
        <xdr:cNvSpPr/>
      </xdr:nvSpPr>
      <xdr:spPr>
        <a:xfrm>
          <a:off x="8917781" y="13856153"/>
          <a:ext cx="433727" cy="44325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pt-BR"/>
        </a:p>
      </xdr:txBody>
    </xdr:sp>
    <xdr:clientData/>
  </xdr:twoCellAnchor>
  <xdr:twoCellAnchor editAs="oneCell">
    <xdr:from>
      <xdr:col>7</xdr:col>
      <xdr:colOff>47625</xdr:colOff>
      <xdr:row>0</xdr:row>
      <xdr:rowOff>23812</xdr:rowOff>
    </xdr:from>
    <xdr:to>
      <xdr:col>7</xdr:col>
      <xdr:colOff>845344</xdr:colOff>
      <xdr:row>0</xdr:row>
      <xdr:rowOff>1023937</xdr:rowOff>
    </xdr:to>
    <xdr:pic>
      <xdr:nvPicPr>
        <xdr:cNvPr id="4" name="Imagem 3" descr="Salvaterra">
          <a:extLst>
            <a:ext uri="{FF2B5EF4-FFF2-40B4-BE49-F238E27FC236}">
              <a16:creationId xmlns:a16="http://schemas.microsoft.com/office/drawing/2014/main" id="{D190E690-2982-4703-89D9-6C4370ADF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5875" y="23812"/>
          <a:ext cx="797719" cy="1000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605118</xdr:colOff>
      <xdr:row>0</xdr:row>
      <xdr:rowOff>33618</xdr:rowOff>
    </xdr:from>
    <xdr:to>
      <xdr:col>5</xdr:col>
      <xdr:colOff>506366</xdr:colOff>
      <xdr:row>0</xdr:row>
      <xdr:rowOff>1019735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34218FB6-5D2A-43A9-9E1A-59BF3EE5C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6706" y="33618"/>
          <a:ext cx="797719" cy="9861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3771900</xdr:colOff>
      <xdr:row>0</xdr:row>
      <xdr:rowOff>143670</xdr:rowOff>
    </xdr:from>
    <xdr:to>
      <xdr:col>4</xdr:col>
      <xdr:colOff>640557</xdr:colOff>
      <xdr:row>0</xdr:row>
      <xdr:rowOff>1031876</xdr:rowOff>
    </xdr:to>
    <xdr:pic>
      <xdr:nvPicPr>
        <xdr:cNvPr id="3" name="Imagem 2" descr="Salvaterra">
          <a:extLst>
            <a:ext uri="{FF2B5EF4-FFF2-40B4-BE49-F238E27FC236}">
              <a16:creationId xmlns:a16="http://schemas.microsoft.com/office/drawing/2014/main" id="{147ED817-E123-4EC2-8C5E-217CA1D47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5900" y="143670"/>
          <a:ext cx="789782" cy="88820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1025790</xdr:colOff>
      <xdr:row>0</xdr:row>
      <xdr:rowOff>117210</xdr:rowOff>
    </xdr:from>
    <xdr:to>
      <xdr:col>6</xdr:col>
      <xdr:colOff>99484</xdr:colOff>
      <xdr:row>0</xdr:row>
      <xdr:rowOff>1047750</xdr:rowOff>
    </xdr:to>
    <xdr:pic>
      <xdr:nvPicPr>
        <xdr:cNvPr id="3" name="Imagem 2" descr="Salvaterra">
          <a:extLst>
            <a:ext uri="{FF2B5EF4-FFF2-40B4-BE49-F238E27FC236}">
              <a16:creationId xmlns:a16="http://schemas.microsoft.com/office/drawing/2014/main" id="{A21F8D66-5B43-464D-9C85-33F03861C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5190" y="117210"/>
          <a:ext cx="797719" cy="930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arquivos\GUSTAVO%20FELIPE_%20DIFIS\ASFALTO%20POR%20TODO%20PARA%202\PIRTUC%20E%20PIRJUS\GUSTAVO%20PROJETOS\PROJETOS\CONVENIOS\PM_SAO%20MIGUEL%20DO%20GUAMA\2018\123%20-%20PAV.%20MEIO-FIO%20E%20CAL&#199;.%20R$%201.014.564,52%20-%20CV%208458292017%20-%20CAIXA\OR&#199;AMENTO\OR&#199;AMENTO.xls?0C2E17AA" TargetMode="External"/><Relationship Id="rId1" Type="http://schemas.openxmlformats.org/officeDocument/2006/relationships/externalLinkPath" Target="file:///\\0C2E17AA\OR&#199;AMEN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strua\Documents\Meus%20Documentos\Construa%20Engenharia\Projetos\Prefeitura%20de%20Salvaterra\Pavimenta&#231;&#227;o%20de%20Ruas\ASFALTO%20-%20BASE%20SET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Planilha1"/>
      <sheetName val="EVENTOS"/>
      <sheetName val="CRONO"/>
      <sheetName val="CRONOPLE"/>
      <sheetName val="PLE"/>
      <sheetName val="QCI"/>
      <sheetName val="BM"/>
      <sheetName val="RRE"/>
      <sheetName val="OFÍCIO"/>
      <sheetName val="ADM LOCAL"/>
      <sheetName val=" DADOS DA OBRA"/>
      <sheetName val="SERVIÇOS PRELIMINARES"/>
      <sheetName val="TERRA PLANAGEM"/>
      <sheetName val="REV. PRIMARIO"/>
      <sheetName val="PAV."/>
      <sheetName val="MOBILIZAÇAO"/>
      <sheetName val="SINALIZAÇÃO"/>
      <sheetName val="CALÇADA"/>
    </sheetNames>
    <sheetDataSet>
      <sheetData sheetId="0" refreshError="1">
        <row r="3">
          <cell r="O3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DADOS DA OBRA"/>
      <sheetName val="2.SER.PREL."/>
      <sheetName val="4.MEMÓRIA"/>
      <sheetName val="B.D.I"/>
      <sheetName val="CFF Não Desonerado"/>
      <sheetName val="1.ADM. LOCAL"/>
      <sheetName val="CPU.MOBILIZAÇÃO"/>
      <sheetName val="3.CPU.MOBILIZAÇÃO"/>
      <sheetName val="4.CPU PROJETO EXECUTIVO"/>
      <sheetName val="5. CPUs"/>
      <sheetName val="COTAÇÃO"/>
    </sheetNames>
    <sheetDataSet>
      <sheetData sheetId="0"/>
      <sheetData sheetId="1">
        <row r="6">
          <cell r="C6" t="str">
            <v>MARAJÓ</v>
          </cell>
        </row>
        <row r="13">
          <cell r="B13" t="str">
            <v>ESTRADA DO BACABAL</v>
          </cell>
        </row>
        <row r="14">
          <cell r="B14" t="str">
            <v>TRAVESSA DÉCIMA QUARTA</v>
          </cell>
        </row>
        <row r="15">
          <cell r="B15" t="str">
            <v>RUA PRIMEIRA DO CAJÚ</v>
          </cell>
        </row>
        <row r="16">
          <cell r="B16" t="str">
            <v>RUA GEORGETH SALLES COUTO</v>
          </cell>
        </row>
        <row r="17">
          <cell r="B17" t="str">
            <v>RUA FREI ROMÃO</v>
          </cell>
        </row>
      </sheetData>
      <sheetData sheetId="2">
        <row r="13">
          <cell r="C13" t="str">
            <v>VIAS DO MUNICÍPIO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T75"/>
  <sheetViews>
    <sheetView view="pageBreakPreview" topLeftCell="C46" zoomScale="80" zoomScaleNormal="55" zoomScaleSheetLayoutView="80" zoomScalePageLayoutView="70" workbookViewId="0">
      <selection activeCell="E60" sqref="E60"/>
    </sheetView>
  </sheetViews>
  <sheetFormatPr defaultColWidth="8.88671875" defaultRowHeight="13.8" outlineLevelCol="1" x14ac:dyDescent="0.25"/>
  <cols>
    <col min="1" max="1" width="11.88671875" style="168" hidden="1" customWidth="1" outlineLevel="1"/>
    <col min="2" max="2" width="11.6640625" style="168" hidden="1" customWidth="1" outlineLevel="1"/>
    <col min="3" max="3" width="15" style="168" customWidth="1" collapsed="1"/>
    <col min="4" max="4" width="59.6640625" style="168" customWidth="1"/>
    <col min="5" max="5" width="12.5546875" style="168" customWidth="1"/>
    <col min="6" max="6" width="14.88671875" style="214" customWidth="1"/>
    <col min="7" max="7" width="17.33203125" style="214" customWidth="1"/>
    <col min="8" max="8" width="18.109375" style="168" customWidth="1"/>
    <col min="9" max="9" width="26.44140625" style="168" customWidth="1"/>
    <col min="10" max="10" width="21.109375" style="168" customWidth="1"/>
    <col min="11" max="13" width="22.44140625" style="168" customWidth="1"/>
    <col min="14" max="14" width="19.109375" style="213" bestFit="1" customWidth="1"/>
    <col min="15" max="15" width="19.88671875" style="213" customWidth="1"/>
    <col min="16" max="16" width="14.44140625" style="168" bestFit="1" customWidth="1"/>
    <col min="17" max="17" width="10.5546875" style="168" bestFit="1" customWidth="1"/>
    <col min="18" max="18" width="12.6640625" style="168" bestFit="1" customWidth="1"/>
    <col min="19" max="20" width="14.44140625" style="168" bestFit="1" customWidth="1"/>
    <col min="21" max="16384" width="8.88671875" style="168"/>
  </cols>
  <sheetData>
    <row r="1" spans="1:17" ht="15" x14ac:dyDescent="0.25">
      <c r="A1" s="211"/>
      <c r="B1" s="212"/>
      <c r="C1" s="564"/>
      <c r="D1" s="565"/>
      <c r="E1" s="565"/>
      <c r="F1" s="566"/>
      <c r="G1" s="565"/>
      <c r="H1" s="567"/>
      <c r="I1" s="568"/>
    </row>
    <row r="2" spans="1:17" ht="21" customHeight="1" x14ac:dyDescent="0.25">
      <c r="B2" s="245"/>
      <c r="C2" s="686"/>
      <c r="D2" s="687"/>
      <c r="E2" s="687"/>
      <c r="F2" s="687"/>
      <c r="G2" s="687"/>
      <c r="H2" s="687"/>
      <c r="I2" s="688"/>
    </row>
    <row r="3" spans="1:17" ht="17.399999999999999" x14ac:dyDescent="0.25">
      <c r="B3" s="245"/>
      <c r="C3" s="686"/>
      <c r="D3" s="687"/>
      <c r="E3" s="687"/>
      <c r="F3" s="687"/>
      <c r="G3" s="687"/>
      <c r="H3" s="687"/>
      <c r="I3" s="688"/>
    </row>
    <row r="4" spans="1:17" ht="17.399999999999999" x14ac:dyDescent="0.25">
      <c r="B4" s="245"/>
      <c r="C4" s="686"/>
      <c r="D4" s="687"/>
      <c r="E4" s="687"/>
      <c r="F4" s="687"/>
      <c r="G4" s="687"/>
      <c r="H4" s="687"/>
      <c r="I4" s="688"/>
    </row>
    <row r="5" spans="1:17" ht="17.399999999999999" x14ac:dyDescent="0.25">
      <c r="A5" s="231"/>
      <c r="B5" s="231"/>
      <c r="C5" s="569"/>
      <c r="D5" s="231"/>
      <c r="E5" s="231"/>
      <c r="F5" s="231"/>
      <c r="G5" s="231"/>
      <c r="H5" s="231"/>
      <c r="I5" s="570"/>
    </row>
    <row r="6" spans="1:17" ht="20.100000000000001" customHeight="1" x14ac:dyDescent="0.25">
      <c r="A6" s="231"/>
      <c r="B6" s="231"/>
      <c r="C6" s="690" t="s">
        <v>1148</v>
      </c>
      <c r="D6" s="633"/>
      <c r="E6" s="633"/>
      <c r="F6" s="633"/>
      <c r="G6" s="633"/>
      <c r="H6" s="633"/>
      <c r="I6" s="691"/>
    </row>
    <row r="7" spans="1:17" ht="20.100000000000001" customHeight="1" x14ac:dyDescent="0.25">
      <c r="A7" s="231"/>
      <c r="B7" s="231"/>
      <c r="C7" s="690" t="s">
        <v>1149</v>
      </c>
      <c r="D7" s="633"/>
      <c r="E7" s="633"/>
      <c r="F7" s="633"/>
      <c r="G7" s="633"/>
      <c r="H7" s="633"/>
      <c r="I7" s="691"/>
    </row>
    <row r="8" spans="1:17" ht="20.100000000000001" customHeight="1" x14ac:dyDescent="0.25">
      <c r="A8" s="231"/>
      <c r="B8" s="231"/>
      <c r="C8" s="692" t="s">
        <v>1150</v>
      </c>
      <c r="D8" s="640"/>
      <c r="E8" s="640"/>
      <c r="F8" s="640"/>
      <c r="G8" s="640"/>
      <c r="H8" s="640"/>
      <c r="I8" s="693"/>
    </row>
    <row r="9" spans="1:17" ht="42" customHeight="1" x14ac:dyDescent="0.25">
      <c r="A9" s="234"/>
      <c r="B9" s="235"/>
      <c r="C9" s="571" t="s">
        <v>238</v>
      </c>
      <c r="D9" s="694" t="s">
        <v>1151</v>
      </c>
      <c r="E9" s="694"/>
      <c r="F9" s="694"/>
      <c r="G9" s="694"/>
      <c r="H9" s="694"/>
      <c r="I9" s="695"/>
    </row>
    <row r="10" spans="1:17" ht="26.25" customHeight="1" x14ac:dyDescent="0.25">
      <c r="A10" s="234"/>
      <c r="B10" s="235"/>
      <c r="C10" s="571" t="s">
        <v>242</v>
      </c>
      <c r="D10" s="644" t="str">
        <f>'[2]DADOS DA OBRA'!C6</f>
        <v>MARAJÓ</v>
      </c>
      <c r="E10" s="644"/>
      <c r="F10" s="644"/>
      <c r="G10" s="644"/>
      <c r="H10" s="644"/>
      <c r="I10" s="689"/>
    </row>
    <row r="11" spans="1:17" ht="30" customHeight="1" x14ac:dyDescent="0.25">
      <c r="A11" s="237"/>
      <c r="B11" s="238"/>
      <c r="C11" s="669" t="s">
        <v>239</v>
      </c>
      <c r="D11" s="670"/>
      <c r="E11" s="670"/>
      <c r="F11" s="670"/>
      <c r="G11" s="670"/>
      <c r="H11" s="670"/>
      <c r="I11" s="671"/>
    </row>
    <row r="12" spans="1:17" ht="15" customHeight="1" x14ac:dyDescent="0.25">
      <c r="A12" s="239"/>
      <c r="B12" s="240"/>
      <c r="C12" s="666" t="s">
        <v>240</v>
      </c>
      <c r="D12" s="675">
        <f>B.D.I!J25</f>
        <v>0.22</v>
      </c>
      <c r="E12" s="675"/>
      <c r="F12" s="672"/>
      <c r="G12" s="238"/>
      <c r="H12" s="663" t="s">
        <v>243</v>
      </c>
      <c r="I12" s="572" t="s">
        <v>219</v>
      </c>
    </row>
    <row r="13" spans="1:17" ht="15" customHeight="1" x14ac:dyDescent="0.25">
      <c r="A13" s="241"/>
      <c r="B13" s="233"/>
      <c r="C13" s="667"/>
      <c r="D13" s="676"/>
      <c r="E13" s="676"/>
      <c r="F13" s="673"/>
      <c r="G13" s="168"/>
      <c r="H13" s="664"/>
      <c r="I13" s="573" t="s">
        <v>220</v>
      </c>
    </row>
    <row r="14" spans="1:17" ht="18" thickBot="1" x14ac:dyDescent="0.3">
      <c r="A14" s="242"/>
      <c r="B14" s="243"/>
      <c r="C14" s="668"/>
      <c r="D14" s="677"/>
      <c r="E14" s="677"/>
      <c r="F14" s="674"/>
      <c r="G14" s="244"/>
      <c r="H14" s="665"/>
      <c r="I14" s="574" t="s">
        <v>221</v>
      </c>
      <c r="J14" s="201"/>
      <c r="K14" s="201"/>
      <c r="L14" s="201"/>
      <c r="M14" s="201"/>
      <c r="N14" s="215"/>
      <c r="O14" s="215"/>
    </row>
    <row r="15" spans="1:17" ht="38.4" customHeight="1" thickBot="1" x14ac:dyDescent="0.3">
      <c r="A15" s="49" t="s">
        <v>23</v>
      </c>
      <c r="B15" s="266" t="s">
        <v>24</v>
      </c>
      <c r="C15" s="575" t="s">
        <v>43</v>
      </c>
      <c r="D15" s="267" t="s">
        <v>106</v>
      </c>
      <c r="E15" s="268" t="s">
        <v>244</v>
      </c>
      <c r="F15" s="267" t="s">
        <v>245</v>
      </c>
      <c r="G15" s="267" t="s">
        <v>246</v>
      </c>
      <c r="H15" s="267" t="s">
        <v>247</v>
      </c>
      <c r="I15" s="576" t="s">
        <v>248</v>
      </c>
      <c r="J15" s="92"/>
      <c r="K15" s="92"/>
      <c r="L15" s="92"/>
      <c r="M15" s="92"/>
    </row>
    <row r="16" spans="1:17" s="218" customFormat="1" ht="20.100000000000001" customHeight="1" x14ac:dyDescent="0.25">
      <c r="A16" s="148"/>
      <c r="B16" s="149"/>
      <c r="C16" s="577">
        <v>1</v>
      </c>
      <c r="D16" s="269" t="s">
        <v>14</v>
      </c>
      <c r="E16" s="258"/>
      <c r="F16" s="259"/>
      <c r="G16" s="260"/>
      <c r="H16" s="261"/>
      <c r="I16" s="578">
        <f>SUM(I17)</f>
        <v>124039.96</v>
      </c>
      <c r="J16" s="93"/>
      <c r="K16" s="93"/>
      <c r="L16" s="93"/>
      <c r="M16" s="93"/>
      <c r="N16" s="216"/>
      <c r="O16" s="216"/>
      <c r="P16" s="217"/>
      <c r="Q16" s="217"/>
    </row>
    <row r="17" spans="1:20" ht="14.4" thickBot="1" x14ac:dyDescent="0.3">
      <c r="A17" s="199" t="s">
        <v>123</v>
      </c>
      <c r="B17" s="248" t="s">
        <v>20</v>
      </c>
      <c r="C17" s="579" t="s">
        <v>44</v>
      </c>
      <c r="D17" s="271" t="s">
        <v>237</v>
      </c>
      <c r="E17" s="384" t="s">
        <v>28</v>
      </c>
      <c r="F17" s="263">
        <v>1</v>
      </c>
      <c r="G17" s="385">
        <f>'1.ADM. LOCAL'!I15</f>
        <v>101672.09999999999</v>
      </c>
      <c r="H17" s="265">
        <f>TRUNC((G17*F17),2)*1.22</f>
        <v>124039.962</v>
      </c>
      <c r="I17" s="580">
        <f>TRUNC((H17*F17),2)</f>
        <v>124039.96</v>
      </c>
      <c r="J17" s="156"/>
      <c r="K17" s="156"/>
      <c r="L17" s="156"/>
      <c r="M17" s="534"/>
      <c r="N17" s="219"/>
      <c r="O17" s="168"/>
      <c r="P17" s="219"/>
    </row>
    <row r="18" spans="1:20" s="218" customFormat="1" ht="20.100000000000001" customHeight="1" x14ac:dyDescent="0.25">
      <c r="A18" s="148"/>
      <c r="B18" s="149"/>
      <c r="C18" s="577" t="s">
        <v>45</v>
      </c>
      <c r="D18" s="269" t="s">
        <v>18</v>
      </c>
      <c r="E18" s="258"/>
      <c r="F18" s="259"/>
      <c r="G18" s="260"/>
      <c r="H18" s="261"/>
      <c r="I18" s="578">
        <f>SUM(I19:I21)</f>
        <v>32169.18</v>
      </c>
      <c r="J18" s="93"/>
      <c r="K18" s="156"/>
      <c r="L18" s="156"/>
      <c r="M18" s="534"/>
    </row>
    <row r="19" spans="1:20" ht="30.75" customHeight="1" x14ac:dyDescent="0.25">
      <c r="A19" s="199" t="s">
        <v>152</v>
      </c>
      <c r="B19" s="248" t="s">
        <v>171</v>
      </c>
      <c r="C19" s="579" t="s">
        <v>46</v>
      </c>
      <c r="D19" s="271" t="s">
        <v>172</v>
      </c>
      <c r="E19" s="384" t="s">
        <v>26</v>
      </c>
      <c r="F19" s="263">
        <f>'2.SER.PREL.'!J30</f>
        <v>84</v>
      </c>
      <c r="G19" s="385">
        <v>188.16</v>
      </c>
      <c r="H19" s="265">
        <v>229.55</v>
      </c>
      <c r="I19" s="580">
        <f t="shared" ref="I19:I21" si="0">TRUNC((H19*F19),2)</f>
        <v>19282.2</v>
      </c>
      <c r="J19" s="156"/>
      <c r="K19" s="156"/>
      <c r="L19" s="553"/>
      <c r="M19" s="534"/>
      <c r="N19" s="219"/>
      <c r="O19" s="168"/>
      <c r="P19" s="219"/>
    </row>
    <row r="20" spans="1:20" ht="30.75" customHeight="1" x14ac:dyDescent="0.25">
      <c r="A20" s="199" t="s">
        <v>123</v>
      </c>
      <c r="B20" s="248" t="s">
        <v>127</v>
      </c>
      <c r="C20" s="579" t="s">
        <v>47</v>
      </c>
      <c r="D20" s="271" t="s">
        <v>1172</v>
      </c>
      <c r="E20" s="384" t="s">
        <v>158</v>
      </c>
      <c r="F20" s="263">
        <f>'2.SER.PREL.'!G38</f>
        <v>3</v>
      </c>
      <c r="G20" s="385">
        <v>2471.86</v>
      </c>
      <c r="H20" s="265">
        <v>3015.66</v>
      </c>
      <c r="I20" s="580">
        <f t="shared" si="0"/>
        <v>9046.98</v>
      </c>
      <c r="J20" s="156"/>
      <c r="K20" s="156"/>
      <c r="L20" s="156"/>
      <c r="M20" s="534"/>
      <c r="N20" s="219"/>
      <c r="O20" s="168"/>
      <c r="P20" s="219"/>
    </row>
    <row r="21" spans="1:20" ht="18.75" customHeight="1" thickBot="1" x14ac:dyDescent="0.3">
      <c r="A21" s="200" t="s">
        <v>17</v>
      </c>
      <c r="B21" s="249" t="s">
        <v>153</v>
      </c>
      <c r="C21" s="581" t="s">
        <v>48</v>
      </c>
      <c r="D21" s="271" t="s">
        <v>154</v>
      </c>
      <c r="E21" s="384" t="s">
        <v>151</v>
      </c>
      <c r="F21" s="263">
        <f>'2.SER.PREL.'!D50</f>
        <v>3000</v>
      </c>
      <c r="G21" s="385">
        <v>1.05</v>
      </c>
      <c r="H21" s="265">
        <v>1.28</v>
      </c>
      <c r="I21" s="580">
        <f t="shared" si="0"/>
        <v>3840</v>
      </c>
      <c r="J21" s="156"/>
      <c r="K21" s="156"/>
      <c r="L21" s="156"/>
      <c r="M21" s="534"/>
      <c r="N21" s="219"/>
      <c r="O21" s="168"/>
      <c r="P21" s="219"/>
      <c r="R21" s="220"/>
      <c r="S21" s="219"/>
      <c r="T21" s="219"/>
    </row>
    <row r="22" spans="1:20" s="218" customFormat="1" ht="20.100000000000001" customHeight="1" x14ac:dyDescent="0.25">
      <c r="A22" s="148"/>
      <c r="B22" s="149"/>
      <c r="C22" s="577" t="s">
        <v>49</v>
      </c>
      <c r="D22" s="269" t="s">
        <v>169</v>
      </c>
      <c r="E22" s="258"/>
      <c r="F22" s="259"/>
      <c r="G22" s="260"/>
      <c r="H22" s="261"/>
      <c r="I22" s="578">
        <f>SUM(I23)</f>
        <v>71151.820000000007</v>
      </c>
      <c r="J22" s="93"/>
      <c r="K22" s="156"/>
      <c r="L22" s="156"/>
      <c r="M22" s="534"/>
      <c r="N22" s="377"/>
    </row>
    <row r="23" spans="1:20" ht="18.75" customHeight="1" thickBot="1" x14ac:dyDescent="0.3">
      <c r="A23" s="200" t="s">
        <v>123</v>
      </c>
      <c r="B23" s="249" t="s">
        <v>128</v>
      </c>
      <c r="C23" s="581" t="s">
        <v>50</v>
      </c>
      <c r="D23" s="271" t="s">
        <v>184</v>
      </c>
      <c r="E23" s="384" t="s">
        <v>28</v>
      </c>
      <c r="F23" s="383">
        <v>1</v>
      </c>
      <c r="G23" s="385">
        <f>'CPU.MOBILIZAÇÃO'!L83</f>
        <v>58321.160000000018</v>
      </c>
      <c r="H23" s="265">
        <v>71151.820000000007</v>
      </c>
      <c r="I23" s="580">
        <f>TRUNC((H23*F23),2)</f>
        <v>71151.820000000007</v>
      </c>
      <c r="J23" s="156"/>
      <c r="K23" s="156"/>
      <c r="L23" s="156"/>
      <c r="M23" s="534"/>
      <c r="N23" s="219"/>
      <c r="O23" s="168"/>
      <c r="P23" s="219"/>
      <c r="R23" s="220"/>
      <c r="S23" s="219"/>
      <c r="T23" s="219"/>
    </row>
    <row r="24" spans="1:20" s="218" customFormat="1" ht="20.100000000000001" customHeight="1" x14ac:dyDescent="0.25">
      <c r="A24" s="148"/>
      <c r="B24" s="149"/>
      <c r="C24" s="577">
        <v>4</v>
      </c>
      <c r="D24" s="269" t="s">
        <v>906</v>
      </c>
      <c r="E24" s="258"/>
      <c r="F24" s="259"/>
      <c r="G24" s="260"/>
      <c r="H24" s="261"/>
      <c r="I24" s="578">
        <f>SUM(I25:I30)</f>
        <v>465708</v>
      </c>
      <c r="J24" s="96"/>
      <c r="K24" s="156"/>
      <c r="L24" s="156"/>
      <c r="M24" s="534"/>
    </row>
    <row r="25" spans="1:20" s="218" customFormat="1" ht="60" customHeight="1" x14ac:dyDescent="0.25">
      <c r="A25" s="36" t="s">
        <v>17</v>
      </c>
      <c r="B25" s="250" t="s">
        <v>182</v>
      </c>
      <c r="C25" s="582" t="s">
        <v>51</v>
      </c>
      <c r="D25" s="270" t="s">
        <v>249</v>
      </c>
      <c r="E25" s="262" t="s">
        <v>29</v>
      </c>
      <c r="F25" s="263">
        <f>'4.MEMÓRIA'!C16</f>
        <v>1800</v>
      </c>
      <c r="G25" s="264">
        <v>13.89</v>
      </c>
      <c r="H25" s="265">
        <v>16.940000000000001</v>
      </c>
      <c r="I25" s="580">
        <f t="shared" ref="I25:I30" si="1">TRUNC((H25*F25),2)</f>
        <v>30492</v>
      </c>
      <c r="J25" s="96"/>
      <c r="K25" s="156"/>
      <c r="L25" s="156"/>
      <c r="M25" s="534"/>
      <c r="N25" s="219"/>
      <c r="O25" s="168"/>
      <c r="P25" s="219"/>
    </row>
    <row r="26" spans="1:20" s="218" customFormat="1" ht="51" customHeight="1" x14ac:dyDescent="0.25">
      <c r="A26" s="36" t="s">
        <v>17</v>
      </c>
      <c r="B26" s="250" t="s">
        <v>211</v>
      </c>
      <c r="C26" s="582" t="s">
        <v>907</v>
      </c>
      <c r="D26" s="270" t="s">
        <v>212</v>
      </c>
      <c r="E26" s="262" t="s">
        <v>30</v>
      </c>
      <c r="F26" s="263">
        <f>'4.MEMÓRIA'!C24</f>
        <v>27000</v>
      </c>
      <c r="G26" s="264">
        <v>2.33</v>
      </c>
      <c r="H26" s="265">
        <v>2.84</v>
      </c>
      <c r="I26" s="580">
        <f t="shared" si="1"/>
        <v>76680</v>
      </c>
      <c r="J26" s="96"/>
      <c r="K26" s="156"/>
      <c r="L26" s="156"/>
      <c r="M26" s="534"/>
      <c r="N26" s="219"/>
      <c r="O26" s="168"/>
      <c r="P26" s="219"/>
    </row>
    <row r="27" spans="1:20" ht="62.25" customHeight="1" x14ac:dyDescent="0.25">
      <c r="A27" s="36" t="s">
        <v>17</v>
      </c>
      <c r="B27" s="251" t="s">
        <v>144</v>
      </c>
      <c r="C27" s="582" t="s">
        <v>908</v>
      </c>
      <c r="D27" s="270" t="s">
        <v>250</v>
      </c>
      <c r="E27" s="262" t="s">
        <v>27</v>
      </c>
      <c r="F27" s="263">
        <f>'4.MEMÓRIA'!C33</f>
        <v>1200</v>
      </c>
      <c r="G27" s="264">
        <v>0.68</v>
      </c>
      <c r="H27" s="265">
        <v>0.82</v>
      </c>
      <c r="I27" s="580">
        <f t="shared" si="1"/>
        <v>984</v>
      </c>
      <c r="J27" s="94"/>
      <c r="K27" s="156"/>
      <c r="L27" s="156"/>
      <c r="M27" s="534"/>
      <c r="N27" s="219"/>
      <c r="O27" s="168"/>
      <c r="P27" s="219"/>
    </row>
    <row r="28" spans="1:20" ht="62.25" customHeight="1" x14ac:dyDescent="0.25">
      <c r="A28" s="36" t="s">
        <v>17</v>
      </c>
      <c r="B28" s="250" t="s">
        <v>182</v>
      </c>
      <c r="C28" s="582" t="s">
        <v>909</v>
      </c>
      <c r="D28" s="270" t="s">
        <v>251</v>
      </c>
      <c r="E28" s="262" t="s">
        <v>29</v>
      </c>
      <c r="F28" s="263">
        <f>'4.MEMÓRIA'!C39</f>
        <v>3600</v>
      </c>
      <c r="G28" s="264">
        <v>13.89</v>
      </c>
      <c r="H28" s="265">
        <v>16.940000000000001</v>
      </c>
      <c r="I28" s="580">
        <f t="shared" si="1"/>
        <v>60984</v>
      </c>
      <c r="J28" s="94"/>
      <c r="K28" s="156"/>
      <c r="L28" s="156"/>
      <c r="M28" s="534"/>
      <c r="N28" s="219"/>
      <c r="O28" s="168"/>
      <c r="P28" s="219"/>
    </row>
    <row r="29" spans="1:20" ht="41.4" x14ac:dyDescent="0.25">
      <c r="A29" s="36" t="s">
        <v>17</v>
      </c>
      <c r="B29" s="250" t="s">
        <v>211</v>
      </c>
      <c r="C29" s="582" t="s">
        <v>910</v>
      </c>
      <c r="D29" s="270" t="s">
        <v>212</v>
      </c>
      <c r="E29" s="262" t="s">
        <v>30</v>
      </c>
      <c r="F29" s="263">
        <f>'4.MEMÓRIA'!C46</f>
        <v>54000</v>
      </c>
      <c r="G29" s="264">
        <v>2.33</v>
      </c>
      <c r="H29" s="265">
        <v>2.84</v>
      </c>
      <c r="I29" s="580">
        <f t="shared" si="1"/>
        <v>153360</v>
      </c>
      <c r="J29" s="94"/>
      <c r="K29" s="156"/>
      <c r="L29" s="156"/>
      <c r="M29" s="534"/>
      <c r="N29" s="219"/>
      <c r="O29" s="168"/>
      <c r="P29" s="219"/>
    </row>
    <row r="30" spans="1:20" ht="69.599999999999994" thickBot="1" x14ac:dyDescent="0.3">
      <c r="A30" s="36" t="s">
        <v>17</v>
      </c>
      <c r="B30" s="252" t="s">
        <v>213</v>
      </c>
      <c r="C30" s="582" t="s">
        <v>911</v>
      </c>
      <c r="D30" s="271" t="s">
        <v>217</v>
      </c>
      <c r="E30" s="262" t="s">
        <v>27</v>
      </c>
      <c r="F30" s="263">
        <f>'4.MEMÓRIA'!C53</f>
        <v>3600</v>
      </c>
      <c r="G30" s="264">
        <v>32.61</v>
      </c>
      <c r="H30" s="265">
        <v>39.78</v>
      </c>
      <c r="I30" s="580">
        <f t="shared" si="1"/>
        <v>143208</v>
      </c>
      <c r="J30" s="533"/>
      <c r="K30" s="156"/>
      <c r="L30" s="156"/>
      <c r="M30" s="534"/>
      <c r="N30" s="219"/>
      <c r="O30" s="168"/>
      <c r="P30" s="219"/>
    </row>
    <row r="31" spans="1:20" ht="20.100000000000001" customHeight="1" x14ac:dyDescent="0.25">
      <c r="A31" s="148"/>
      <c r="B31" s="149"/>
      <c r="C31" s="577">
        <v>5</v>
      </c>
      <c r="D31" s="269" t="s">
        <v>21</v>
      </c>
      <c r="E31" s="258"/>
      <c r="F31" s="259"/>
      <c r="G31" s="260"/>
      <c r="H31" s="261"/>
      <c r="I31" s="578">
        <f>I32+I36+I40</f>
        <v>3413975.7</v>
      </c>
      <c r="J31" s="94"/>
      <c r="K31" s="156"/>
      <c r="L31" s="156"/>
      <c r="M31" s="534"/>
      <c r="N31" s="168"/>
      <c r="O31" s="168"/>
    </row>
    <row r="32" spans="1:20" s="221" customFormat="1" ht="20.100000000000001" customHeight="1" x14ac:dyDescent="0.25">
      <c r="A32" s="150"/>
      <c r="B32" s="151"/>
      <c r="C32" s="583" t="s">
        <v>52</v>
      </c>
      <c r="D32" s="548" t="s">
        <v>148</v>
      </c>
      <c r="E32" s="549"/>
      <c r="F32" s="547"/>
      <c r="G32" s="549"/>
      <c r="H32" s="549"/>
      <c r="I32" s="584">
        <f>SUM(I33:I35)</f>
        <v>406194.30000000005</v>
      </c>
      <c r="J32" s="119"/>
      <c r="K32" s="156"/>
      <c r="L32" s="156"/>
      <c r="M32" s="534"/>
    </row>
    <row r="33" spans="1:16" ht="54" customHeight="1" x14ac:dyDescent="0.25">
      <c r="A33" s="36" t="s">
        <v>17</v>
      </c>
      <c r="B33" s="250" t="s">
        <v>182</v>
      </c>
      <c r="C33" s="582" t="s">
        <v>226</v>
      </c>
      <c r="D33" s="270" t="s">
        <v>251</v>
      </c>
      <c r="E33" s="262" t="s">
        <v>29</v>
      </c>
      <c r="F33" s="263">
        <f>'4.MEMÓRIA'!C65</f>
        <v>3555</v>
      </c>
      <c r="G33" s="264">
        <v>13.89</v>
      </c>
      <c r="H33" s="265">
        <v>16.940000000000001</v>
      </c>
      <c r="I33" s="585">
        <f t="shared" ref="I33:I35" si="2">TRUNC((H33*F33),2)</f>
        <v>60221.7</v>
      </c>
      <c r="J33" s="94"/>
      <c r="K33" s="156"/>
      <c r="L33" s="156"/>
      <c r="M33" s="534"/>
      <c r="N33" s="219"/>
      <c r="O33" s="168"/>
      <c r="P33" s="219"/>
    </row>
    <row r="34" spans="1:16" ht="45" customHeight="1" x14ac:dyDescent="0.25">
      <c r="A34" s="36" t="s">
        <v>17</v>
      </c>
      <c r="B34" s="250" t="s">
        <v>930</v>
      </c>
      <c r="C34" s="582" t="s">
        <v>227</v>
      </c>
      <c r="D34" s="270" t="s">
        <v>212</v>
      </c>
      <c r="E34" s="262" t="s">
        <v>30</v>
      </c>
      <c r="F34" s="263">
        <f>'4.MEMÓRIA'!C72</f>
        <v>53325</v>
      </c>
      <c r="G34" s="264">
        <v>2.33</v>
      </c>
      <c r="H34" s="265">
        <v>2.84</v>
      </c>
      <c r="I34" s="585">
        <f t="shared" si="2"/>
        <v>151443</v>
      </c>
      <c r="J34" s="94"/>
      <c r="K34" s="156"/>
      <c r="L34" s="156"/>
      <c r="M34" s="534"/>
      <c r="N34" s="219"/>
      <c r="O34" s="168"/>
      <c r="P34" s="219"/>
    </row>
    <row r="35" spans="1:16" ht="55.2" x14ac:dyDescent="0.25">
      <c r="A35" s="36" t="s">
        <v>17</v>
      </c>
      <c r="B35" s="253" t="s">
        <v>931</v>
      </c>
      <c r="C35" s="582" t="s">
        <v>228</v>
      </c>
      <c r="D35" s="270" t="s">
        <v>203</v>
      </c>
      <c r="E35" s="262" t="s">
        <v>29</v>
      </c>
      <c r="F35" s="263">
        <f>'4.MEMÓRIA'!C79</f>
        <v>3555</v>
      </c>
      <c r="G35" s="264">
        <v>44.85</v>
      </c>
      <c r="H35" s="265">
        <v>54.72</v>
      </c>
      <c r="I35" s="585">
        <f t="shared" si="2"/>
        <v>194529.6</v>
      </c>
      <c r="J35" s="533"/>
      <c r="K35" s="156"/>
      <c r="L35" s="156"/>
      <c r="M35" s="534"/>
      <c r="N35" s="219"/>
      <c r="O35" s="168"/>
      <c r="P35" s="219"/>
    </row>
    <row r="36" spans="1:16" s="221" customFormat="1" ht="20.100000000000001" customHeight="1" x14ac:dyDescent="0.25">
      <c r="A36" s="150"/>
      <c r="B36" s="151"/>
      <c r="C36" s="583" t="s">
        <v>53</v>
      </c>
      <c r="D36" s="548" t="s">
        <v>149</v>
      </c>
      <c r="E36" s="549"/>
      <c r="F36" s="547"/>
      <c r="G36" s="549"/>
      <c r="H36" s="549"/>
      <c r="I36" s="584">
        <f>SUM(I37:I39)</f>
        <v>406194.30000000005</v>
      </c>
      <c r="J36" s="119"/>
      <c r="K36" s="156"/>
      <c r="L36" s="156"/>
      <c r="M36" s="534"/>
    </row>
    <row r="37" spans="1:16" ht="54" customHeight="1" x14ac:dyDescent="0.25">
      <c r="A37" s="36" t="s">
        <v>17</v>
      </c>
      <c r="B37" s="250" t="s">
        <v>182</v>
      </c>
      <c r="C37" s="582" t="s">
        <v>230</v>
      </c>
      <c r="D37" s="270" t="s">
        <v>251</v>
      </c>
      <c r="E37" s="262" t="s">
        <v>29</v>
      </c>
      <c r="F37" s="263">
        <f>'4.MEMÓRIA'!C88</f>
        <v>3555</v>
      </c>
      <c r="G37" s="264">
        <v>13.89</v>
      </c>
      <c r="H37" s="265">
        <v>16.940000000000001</v>
      </c>
      <c r="I37" s="585">
        <f t="shared" ref="I37:I44" si="3">TRUNC((H37*F37),2)</f>
        <v>60221.7</v>
      </c>
      <c r="J37" s="94"/>
      <c r="K37" s="156"/>
      <c r="L37" s="156"/>
      <c r="M37" s="534"/>
      <c r="N37" s="219"/>
      <c r="O37" s="168"/>
      <c r="P37" s="219"/>
    </row>
    <row r="38" spans="1:16" ht="45" customHeight="1" x14ac:dyDescent="0.25">
      <c r="A38" s="36" t="s">
        <v>17</v>
      </c>
      <c r="B38" s="250" t="s">
        <v>930</v>
      </c>
      <c r="C38" s="582" t="s">
        <v>231</v>
      </c>
      <c r="D38" s="270" t="s">
        <v>212</v>
      </c>
      <c r="E38" s="262" t="s">
        <v>30</v>
      </c>
      <c r="F38" s="263">
        <f>'4.MEMÓRIA'!C95</f>
        <v>53325</v>
      </c>
      <c r="G38" s="264">
        <v>2.33</v>
      </c>
      <c r="H38" s="265">
        <v>2.84</v>
      </c>
      <c r="I38" s="585">
        <f t="shared" si="3"/>
        <v>151443</v>
      </c>
      <c r="J38" s="94"/>
      <c r="K38" s="156"/>
      <c r="L38" s="156"/>
      <c r="M38" s="534"/>
      <c r="N38" s="219"/>
      <c r="O38" s="168"/>
      <c r="P38" s="219"/>
    </row>
    <row r="39" spans="1:16" ht="55.2" x14ac:dyDescent="0.25">
      <c r="A39" s="36" t="s">
        <v>17</v>
      </c>
      <c r="B39" s="253" t="s">
        <v>931</v>
      </c>
      <c r="C39" s="582" t="s">
        <v>232</v>
      </c>
      <c r="D39" s="270" t="s">
        <v>203</v>
      </c>
      <c r="E39" s="262" t="s">
        <v>29</v>
      </c>
      <c r="F39" s="263">
        <f>'4.MEMÓRIA'!C102</f>
        <v>3555</v>
      </c>
      <c r="G39" s="264">
        <v>44.85</v>
      </c>
      <c r="H39" s="265">
        <v>54.72</v>
      </c>
      <c r="I39" s="585">
        <f t="shared" si="3"/>
        <v>194529.6</v>
      </c>
      <c r="J39" s="533"/>
      <c r="K39" s="156"/>
      <c r="L39" s="156"/>
      <c r="M39" s="534"/>
      <c r="N39" s="219"/>
      <c r="O39" s="168"/>
      <c r="P39" s="219"/>
    </row>
    <row r="40" spans="1:16" s="221" customFormat="1" ht="20.100000000000001" customHeight="1" x14ac:dyDescent="0.25">
      <c r="A40" s="246"/>
      <c r="B40" s="247"/>
      <c r="C40" s="583" t="s">
        <v>54</v>
      </c>
      <c r="D40" s="548" t="s">
        <v>236</v>
      </c>
      <c r="E40" s="549"/>
      <c r="F40" s="547"/>
      <c r="G40" s="549"/>
      <c r="H40" s="549"/>
      <c r="I40" s="584">
        <f>SUM(I41:I44)</f>
        <v>2601587.1</v>
      </c>
      <c r="J40" s="119"/>
      <c r="K40" s="156"/>
      <c r="L40" s="156"/>
      <c r="M40" s="534"/>
    </row>
    <row r="41" spans="1:16" ht="41.4" x14ac:dyDescent="0.25">
      <c r="A41" s="36" t="s">
        <v>17</v>
      </c>
      <c r="B41" s="250" t="s">
        <v>222</v>
      </c>
      <c r="C41" s="582" t="s">
        <v>229</v>
      </c>
      <c r="D41" s="270" t="s">
        <v>223</v>
      </c>
      <c r="E41" s="262" t="s">
        <v>27</v>
      </c>
      <c r="F41" s="263">
        <f>'4.MEMÓRIA'!F111</f>
        <v>21000</v>
      </c>
      <c r="G41" s="264">
        <f>'5. CPUs'!J212</f>
        <v>7.5299999999999994</v>
      </c>
      <c r="H41" s="265">
        <v>9.19</v>
      </c>
      <c r="I41" s="585">
        <f t="shared" si="3"/>
        <v>192990</v>
      </c>
      <c r="J41" s="94"/>
      <c r="K41" s="156"/>
      <c r="L41" s="156"/>
      <c r="M41" s="534"/>
      <c r="N41" s="219"/>
      <c r="O41" s="168"/>
      <c r="P41" s="219"/>
    </row>
    <row r="42" spans="1:16" ht="41.4" x14ac:dyDescent="0.25">
      <c r="A42" s="36" t="s">
        <v>17</v>
      </c>
      <c r="B42" s="250" t="s">
        <v>224</v>
      </c>
      <c r="C42" s="582" t="s">
        <v>233</v>
      </c>
      <c r="D42" s="270" t="s">
        <v>225</v>
      </c>
      <c r="E42" s="262" t="s">
        <v>27</v>
      </c>
      <c r="F42" s="263">
        <f>'4.MEMÓRIA'!F118</f>
        <v>21000</v>
      </c>
      <c r="G42" s="264">
        <f>'5. CPUs'!J225</f>
        <v>4.18</v>
      </c>
      <c r="H42" s="265">
        <v>5.0999999999999996</v>
      </c>
      <c r="I42" s="585">
        <f t="shared" si="3"/>
        <v>107100</v>
      </c>
      <c r="J42" s="94"/>
      <c r="K42" s="156"/>
      <c r="L42" s="156"/>
      <c r="M42" s="534"/>
      <c r="N42" s="219"/>
      <c r="O42" s="168"/>
      <c r="P42" s="219"/>
    </row>
    <row r="43" spans="1:16" ht="41.4" x14ac:dyDescent="0.25">
      <c r="A43" s="36" t="s">
        <v>17</v>
      </c>
      <c r="B43" s="250" t="s">
        <v>214</v>
      </c>
      <c r="C43" s="582" t="s">
        <v>234</v>
      </c>
      <c r="D43" s="270" t="s">
        <v>212</v>
      </c>
      <c r="E43" s="262" t="s">
        <v>30</v>
      </c>
      <c r="F43" s="263">
        <f>'4.MEMÓRIA'!G127</f>
        <v>11340</v>
      </c>
      <c r="G43" s="264">
        <v>2.33</v>
      </c>
      <c r="H43" s="265">
        <v>2.71</v>
      </c>
      <c r="I43" s="585">
        <f t="shared" si="3"/>
        <v>30731.4</v>
      </c>
      <c r="J43" s="94"/>
      <c r="K43" s="156"/>
      <c r="L43" s="156"/>
      <c r="M43" s="534"/>
      <c r="N43" s="219"/>
      <c r="O43" s="168"/>
      <c r="P43" s="219"/>
    </row>
    <row r="44" spans="1:16" ht="55.8" thickBot="1" x14ac:dyDescent="0.3">
      <c r="A44" s="198" t="s">
        <v>17</v>
      </c>
      <c r="B44" s="254" t="s">
        <v>218</v>
      </c>
      <c r="C44" s="579" t="s">
        <v>235</v>
      </c>
      <c r="D44" s="271" t="s">
        <v>1146</v>
      </c>
      <c r="E44" s="384" t="s">
        <v>29</v>
      </c>
      <c r="F44" s="263">
        <f>'4.MEMÓRIA'!E134</f>
        <v>630</v>
      </c>
      <c r="G44" s="385">
        <f>'5. CPUs'!I245</f>
        <v>2954.4199999999996</v>
      </c>
      <c r="H44" s="265">
        <v>3604.39</v>
      </c>
      <c r="I44" s="585">
        <f t="shared" si="3"/>
        <v>2270765.7000000002</v>
      </c>
      <c r="J44" s="95"/>
      <c r="K44" s="156"/>
      <c r="L44" s="156"/>
      <c r="M44" s="534"/>
      <c r="N44" s="219"/>
      <c r="O44" s="168"/>
      <c r="P44" s="219"/>
    </row>
    <row r="45" spans="1:16" ht="20.100000000000001" customHeight="1" x14ac:dyDescent="0.25">
      <c r="A45" s="148"/>
      <c r="B45" s="149"/>
      <c r="C45" s="577">
        <v>6</v>
      </c>
      <c r="D45" s="269" t="s">
        <v>22</v>
      </c>
      <c r="E45" s="258"/>
      <c r="F45" s="259"/>
      <c r="G45" s="260"/>
      <c r="H45" s="261"/>
      <c r="I45" s="578">
        <f>SUM(I46)</f>
        <v>26805</v>
      </c>
      <c r="J45" s="97"/>
      <c r="K45" s="156"/>
      <c r="L45" s="156"/>
      <c r="M45" s="534"/>
      <c r="N45" s="168"/>
      <c r="O45" s="168"/>
    </row>
    <row r="46" spans="1:16" ht="39" customHeight="1" thickBot="1" x14ac:dyDescent="0.3">
      <c r="A46" s="37" t="s">
        <v>19</v>
      </c>
      <c r="B46" s="252" t="s">
        <v>932</v>
      </c>
      <c r="C46" s="582" t="s">
        <v>55</v>
      </c>
      <c r="D46" s="270" t="s">
        <v>933</v>
      </c>
      <c r="E46" s="262" t="s">
        <v>27</v>
      </c>
      <c r="F46" s="263">
        <f>'4.MEMÓRIA'!G145</f>
        <v>750</v>
      </c>
      <c r="G46" s="264">
        <v>29.3</v>
      </c>
      <c r="H46" s="265">
        <v>35.74</v>
      </c>
      <c r="I46" s="585">
        <f>TRUNC((H46*F46),2)</f>
        <v>26805</v>
      </c>
      <c r="J46" s="94"/>
      <c r="K46" s="156"/>
      <c r="L46" s="156"/>
      <c r="M46" s="534"/>
      <c r="N46" s="219"/>
      <c r="O46" s="168"/>
      <c r="P46" s="219"/>
    </row>
    <row r="47" spans="1:16" s="218" customFormat="1" ht="20.100000000000001" customHeight="1" x14ac:dyDescent="0.25">
      <c r="A47" s="148"/>
      <c r="B47" s="149"/>
      <c r="C47" s="577">
        <v>7</v>
      </c>
      <c r="D47" s="269" t="s">
        <v>1178</v>
      </c>
      <c r="E47" s="258"/>
      <c r="F47" s="259"/>
      <c r="G47" s="260"/>
      <c r="H47" s="261"/>
      <c r="I47" s="578">
        <f>SUM(I48:I49)</f>
        <v>545640</v>
      </c>
      <c r="J47" s="96"/>
      <c r="K47" s="156"/>
      <c r="L47" s="156"/>
      <c r="M47" s="534"/>
    </row>
    <row r="48" spans="1:16" ht="55.2" x14ac:dyDescent="0.25">
      <c r="A48" s="36" t="s">
        <v>17</v>
      </c>
      <c r="B48" s="250" t="s">
        <v>86</v>
      </c>
      <c r="C48" s="582" t="s">
        <v>63</v>
      </c>
      <c r="D48" s="271" t="s">
        <v>87</v>
      </c>
      <c r="E48" s="262" t="s">
        <v>31</v>
      </c>
      <c r="F48" s="263">
        <f>'4.MEMÓRIA'!D154</f>
        <v>6000</v>
      </c>
      <c r="G48" s="264">
        <v>70.680000000000007</v>
      </c>
      <c r="H48" s="265">
        <v>86.22</v>
      </c>
      <c r="I48" s="585">
        <f t="shared" ref="I48:I49" si="4">TRUNC((H48*F48),2)</f>
        <v>517320</v>
      </c>
      <c r="J48" s="94"/>
      <c r="K48" s="156"/>
      <c r="L48" s="156"/>
      <c r="M48" s="534"/>
      <c r="N48" s="219"/>
      <c r="O48" s="168"/>
      <c r="P48" s="219"/>
    </row>
    <row r="49" spans="1:16" ht="32.25" customHeight="1" thickBot="1" x14ac:dyDescent="0.3">
      <c r="A49" s="36" t="s">
        <v>17</v>
      </c>
      <c r="B49" s="252" t="s">
        <v>208</v>
      </c>
      <c r="C49" s="582" t="s">
        <v>59</v>
      </c>
      <c r="D49" s="270" t="s">
        <v>209</v>
      </c>
      <c r="E49" s="262" t="s">
        <v>151</v>
      </c>
      <c r="F49" s="263">
        <f>'4.MEMÓRIA'!C161</f>
        <v>12000</v>
      </c>
      <c r="G49" s="264">
        <v>1.94</v>
      </c>
      <c r="H49" s="265">
        <v>2.36</v>
      </c>
      <c r="I49" s="585">
        <f t="shared" si="4"/>
        <v>28320</v>
      </c>
      <c r="K49" s="156"/>
      <c r="L49" s="156"/>
      <c r="M49" s="534"/>
      <c r="N49" s="219"/>
      <c r="O49" s="168"/>
      <c r="P49" s="219"/>
    </row>
    <row r="50" spans="1:16" ht="27" customHeight="1" thickBot="1" x14ac:dyDescent="0.3">
      <c r="B50" s="236"/>
      <c r="C50" s="678" t="s">
        <v>241</v>
      </c>
      <c r="D50" s="679"/>
      <c r="E50" s="679"/>
      <c r="F50" s="679"/>
      <c r="G50" s="679"/>
      <c r="H50" s="680"/>
      <c r="I50" s="586">
        <f>I16+I18+I22+I24+I31+I45+I47</f>
        <v>4679489.66</v>
      </c>
      <c r="J50" s="538">
        <v>4678885.76</v>
      </c>
      <c r="K50" s="222"/>
      <c r="L50" s="222"/>
      <c r="M50" s="222"/>
      <c r="N50" s="223"/>
      <c r="O50" s="220"/>
    </row>
    <row r="51" spans="1:16" ht="41.25" customHeight="1" thickBot="1" x14ac:dyDescent="0.3">
      <c r="B51" s="236"/>
      <c r="C51" s="681" t="s">
        <v>1171</v>
      </c>
      <c r="D51" s="682"/>
      <c r="E51" s="682"/>
      <c r="F51" s="682"/>
      <c r="G51" s="682"/>
      <c r="H51" s="682"/>
      <c r="I51" s="683"/>
      <c r="J51" s="538"/>
      <c r="K51" s="222"/>
      <c r="L51" s="222"/>
      <c r="M51" s="222"/>
      <c r="N51" s="223"/>
      <c r="O51" s="220"/>
    </row>
    <row r="52" spans="1:16" x14ac:dyDescent="0.25">
      <c r="H52" s="224"/>
      <c r="I52" s="220"/>
      <c r="N52" s="168"/>
      <c r="O52" s="168"/>
    </row>
    <row r="53" spans="1:16" ht="42.6" customHeight="1" x14ac:dyDescent="0.25">
      <c r="H53" s="224"/>
      <c r="I53" s="220"/>
      <c r="N53" s="168"/>
      <c r="O53" s="168"/>
    </row>
    <row r="54" spans="1:16" ht="15.6" customHeight="1" x14ac:dyDescent="0.3">
      <c r="D54" s="684" t="s">
        <v>1242</v>
      </c>
      <c r="E54" s="685"/>
      <c r="F54" s="685"/>
      <c r="G54" s="685"/>
      <c r="H54" s="685"/>
      <c r="I54" s="225"/>
      <c r="N54" s="168"/>
      <c r="O54" s="168"/>
    </row>
    <row r="55" spans="1:16" ht="4.2" customHeight="1" x14ac:dyDescent="0.25">
      <c r="D55" s="685"/>
      <c r="E55" s="685"/>
      <c r="F55" s="685"/>
      <c r="G55" s="685"/>
      <c r="H55" s="685"/>
      <c r="N55" s="168"/>
      <c r="O55" s="168"/>
    </row>
    <row r="56" spans="1:16" ht="50.4" customHeight="1" x14ac:dyDescent="0.25">
      <c r="D56" s="685"/>
      <c r="E56" s="685"/>
      <c r="F56" s="685"/>
      <c r="G56" s="685"/>
      <c r="H56" s="685"/>
      <c r="I56" s="220"/>
      <c r="N56" s="168"/>
      <c r="O56" s="168"/>
    </row>
    <row r="57" spans="1:16" x14ac:dyDescent="0.25">
      <c r="N57" s="226"/>
      <c r="O57" s="226"/>
    </row>
    <row r="58" spans="1:16" ht="17.399999999999999" x14ac:dyDescent="0.3">
      <c r="I58" s="227"/>
    </row>
    <row r="59" spans="1:16" x14ac:dyDescent="0.25">
      <c r="G59" s="228"/>
    </row>
    <row r="60" spans="1:16" x14ac:dyDescent="0.25">
      <c r="I60" s="220"/>
      <c r="J60" s="220"/>
      <c r="K60" s="220"/>
      <c r="L60" s="220"/>
      <c r="M60" s="220"/>
    </row>
    <row r="61" spans="1:16" x14ac:dyDescent="0.25">
      <c r="I61" s="220"/>
      <c r="J61" s="220"/>
      <c r="K61" s="220"/>
      <c r="L61" s="220"/>
      <c r="M61" s="220"/>
      <c r="N61" s="226"/>
      <c r="O61" s="229"/>
      <c r="P61" s="219"/>
    </row>
    <row r="62" spans="1:16" x14ac:dyDescent="0.25">
      <c r="G62" s="228"/>
      <c r="O62" s="229"/>
    </row>
    <row r="63" spans="1:16" x14ac:dyDescent="0.25">
      <c r="O63" s="229"/>
    </row>
    <row r="64" spans="1:16" ht="17.399999999999999" x14ac:dyDescent="0.3">
      <c r="I64" s="230"/>
    </row>
    <row r="65" spans="6:14" x14ac:dyDescent="0.25">
      <c r="J65" s="220"/>
      <c r="K65" s="220"/>
      <c r="L65" s="220"/>
      <c r="M65" s="220"/>
    </row>
    <row r="66" spans="6:14" x14ac:dyDescent="0.25">
      <c r="I66" s="219"/>
      <c r="J66" s="219"/>
      <c r="K66" s="219"/>
      <c r="L66" s="219"/>
      <c r="M66" s="219"/>
    </row>
    <row r="67" spans="6:14" x14ac:dyDescent="0.25">
      <c r="I67" s="219"/>
      <c r="J67" s="219"/>
      <c r="K67" s="219"/>
      <c r="L67" s="219"/>
      <c r="M67" s="219"/>
    </row>
    <row r="68" spans="6:14" x14ac:dyDescent="0.25">
      <c r="J68" s="219"/>
      <c r="K68" s="219"/>
      <c r="L68" s="219"/>
      <c r="M68" s="219"/>
      <c r="N68" s="229"/>
    </row>
    <row r="69" spans="6:14" x14ac:dyDescent="0.25">
      <c r="I69" s="219"/>
      <c r="J69" s="219"/>
      <c r="K69" s="219"/>
      <c r="L69" s="219"/>
      <c r="M69" s="219"/>
      <c r="N69" s="229"/>
    </row>
    <row r="71" spans="6:14" x14ac:dyDescent="0.25">
      <c r="F71" s="662"/>
      <c r="G71" s="662"/>
    </row>
    <row r="74" spans="6:14" x14ac:dyDescent="0.25">
      <c r="I74" s="219"/>
      <c r="J74" s="219"/>
      <c r="K74" s="219"/>
      <c r="L74" s="219"/>
      <c r="M74" s="219"/>
      <c r="N74" s="229"/>
    </row>
    <row r="75" spans="6:14" x14ac:dyDescent="0.25">
      <c r="J75" s="219"/>
      <c r="K75" s="219"/>
      <c r="L75" s="219"/>
      <c r="M75" s="219"/>
      <c r="N75" s="229"/>
    </row>
  </sheetData>
  <mergeCells count="17">
    <mergeCell ref="C2:I2"/>
    <mergeCell ref="C3:I3"/>
    <mergeCell ref="C4:I4"/>
    <mergeCell ref="D10:I10"/>
    <mergeCell ref="C6:I6"/>
    <mergeCell ref="C7:I7"/>
    <mergeCell ref="C8:I8"/>
    <mergeCell ref="D9:I9"/>
    <mergeCell ref="F71:G71"/>
    <mergeCell ref="H12:H14"/>
    <mergeCell ref="C12:C14"/>
    <mergeCell ref="C11:I11"/>
    <mergeCell ref="F12:F14"/>
    <mergeCell ref="D12:E14"/>
    <mergeCell ref="C50:H50"/>
    <mergeCell ref="C51:I51"/>
    <mergeCell ref="D54:H56"/>
  </mergeCells>
  <phoneticPr fontId="70" type="noConversion"/>
  <dataValidations count="2">
    <dataValidation type="list" allowBlank="1" sqref="D32 D36 D40 C17:C49 A17:A49" xr:uid="{00000000-0002-0000-0000-000000000000}">
      <formula1>"SINAPI,SINAPI-I,SICRO,Composição,Cotação"</formula1>
      <formula2>0</formula2>
    </dataValidation>
    <dataValidation type="decimal" operator="greaterThan" allowBlank="1" showErrorMessage="1" error="Apenas números decimais maiores que zero." sqref="G17:G18 G20:G26 G28:G49" xr:uid="{00000000-0002-0000-0000-000001000000}">
      <formula1>0</formula1>
      <formula2>0</formula2>
    </dataValidation>
  </dataValidations>
  <printOptions horizontalCentered="1"/>
  <pageMargins left="0.59055118110236227" right="0.59055118110236227" top="0.59055118110236227" bottom="0.78740157480314965" header="0.31496062992125984" footer="0.31496062992125984"/>
  <pageSetup paperSize="9" scale="55" fitToHeight="0" orientation="portrait" r:id="rId1"/>
  <rowBreaks count="1" manualBreakCount="1">
    <brk id="39" min="2" max="8" man="1"/>
  </rowBreaks>
  <ignoredErrors>
    <ignoredError sqref="E48 E46 A18 D18:H18 A47 E19 E47:F47 C17 C19:C21 H47 A21" unlockedFormula="1"/>
    <ignoredError sqref="C18" numberStoredAsText="1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P42"/>
  <sheetViews>
    <sheetView view="pageBreakPreview" topLeftCell="A31" zoomScale="80" zoomScaleNormal="100" zoomScaleSheetLayoutView="80" workbookViewId="0">
      <selection activeCell="A42" sqref="A42:J42"/>
    </sheetView>
  </sheetViews>
  <sheetFormatPr defaultColWidth="9.109375" defaultRowHeight="13.8" x14ac:dyDescent="0.25"/>
  <cols>
    <col min="1" max="1" width="9.109375" style="21"/>
    <col min="2" max="2" width="12.5546875" style="21" customWidth="1"/>
    <col min="3" max="3" width="9.5546875" style="21" customWidth="1"/>
    <col min="4" max="4" width="10.88671875" style="21" customWidth="1"/>
    <col min="5" max="5" width="17.33203125" style="21" customWidth="1"/>
    <col min="6" max="6" width="9.109375" style="21"/>
    <col min="7" max="7" width="11.109375" style="21" customWidth="1"/>
    <col min="8" max="8" width="14.5546875" style="21" customWidth="1"/>
    <col min="9" max="9" width="9.109375" style="21"/>
    <col min="10" max="10" width="9.88671875" style="21" bestFit="1" customWidth="1"/>
    <col min="11" max="11" width="9.109375" style="21"/>
    <col min="12" max="12" width="19.6640625" style="21" customWidth="1"/>
    <col min="13" max="16384" width="9.109375" style="21"/>
  </cols>
  <sheetData>
    <row r="1" spans="1:16" ht="84.75" customHeight="1" x14ac:dyDescent="0.25">
      <c r="A1" s="635"/>
      <c r="B1" s="636"/>
      <c r="C1" s="636"/>
      <c r="D1" s="636"/>
      <c r="E1" s="636"/>
      <c r="F1" s="636"/>
      <c r="G1" s="636"/>
      <c r="H1" s="636"/>
      <c r="I1" s="636"/>
      <c r="J1" s="637"/>
    </row>
    <row r="2" spans="1:16" ht="20.100000000000001" customHeight="1" x14ac:dyDescent="0.3">
      <c r="A2" s="632" t="s">
        <v>1148</v>
      </c>
      <c r="B2" s="633"/>
      <c r="C2" s="633"/>
      <c r="D2" s="633"/>
      <c r="E2" s="633"/>
      <c r="F2" s="633"/>
      <c r="G2" s="633"/>
      <c r="H2" s="633"/>
      <c r="I2" s="633"/>
      <c r="J2" s="634"/>
      <c r="K2" s="174"/>
    </row>
    <row r="3" spans="1:16" ht="20.100000000000001" customHeight="1" x14ac:dyDescent="0.3">
      <c r="A3" s="632" t="s">
        <v>1149</v>
      </c>
      <c r="B3" s="633"/>
      <c r="C3" s="633"/>
      <c r="D3" s="633"/>
      <c r="E3" s="633"/>
      <c r="F3" s="633"/>
      <c r="G3" s="633"/>
      <c r="H3" s="633"/>
      <c r="I3" s="633"/>
      <c r="J3" s="634"/>
      <c r="K3" s="174"/>
    </row>
    <row r="4" spans="1:16" ht="20.100000000000001" customHeight="1" x14ac:dyDescent="0.3">
      <c r="A4" s="639" t="s">
        <v>1150</v>
      </c>
      <c r="B4" s="640"/>
      <c r="C4" s="640"/>
      <c r="D4" s="640"/>
      <c r="E4" s="640"/>
      <c r="F4" s="640"/>
      <c r="G4" s="640"/>
      <c r="H4" s="640"/>
      <c r="I4" s="640"/>
      <c r="J4" s="641"/>
      <c r="K4" s="174"/>
    </row>
    <row r="5" spans="1:16" ht="51.75" customHeight="1" x14ac:dyDescent="0.3">
      <c r="A5" s="707" t="s">
        <v>238</v>
      </c>
      <c r="B5" s="708"/>
      <c r="C5" s="709" t="s">
        <v>1151</v>
      </c>
      <c r="D5" s="710"/>
      <c r="E5" s="710"/>
      <c r="F5" s="710"/>
      <c r="G5" s="710"/>
      <c r="H5" s="710"/>
      <c r="I5" s="710"/>
      <c r="J5" s="711"/>
      <c r="K5" s="174"/>
    </row>
    <row r="6" spans="1:16" ht="21.75" customHeight="1" x14ac:dyDescent="0.3">
      <c r="A6" s="707" t="s">
        <v>242</v>
      </c>
      <c r="B6" s="708"/>
      <c r="C6" s="712" t="s">
        <v>913</v>
      </c>
      <c r="D6" s="713"/>
      <c r="E6" s="713"/>
      <c r="F6" s="713"/>
      <c r="G6" s="713"/>
      <c r="H6" s="713"/>
      <c r="I6" s="713"/>
      <c r="J6" s="714"/>
      <c r="K6" s="174"/>
    </row>
    <row r="7" spans="1:16" ht="15.6" x14ac:dyDescent="0.3">
      <c r="A7" s="291"/>
      <c r="B7" s="292"/>
      <c r="C7" s="292"/>
      <c r="D7" s="292"/>
      <c r="E7" s="292"/>
      <c r="F7" s="292"/>
      <c r="G7" s="292"/>
      <c r="H7" s="292"/>
      <c r="I7" s="292"/>
      <c r="J7" s="293"/>
      <c r="K7" s="174"/>
    </row>
    <row r="8" spans="1:16" ht="15.6" x14ac:dyDescent="0.3">
      <c r="A8" s="129"/>
      <c r="B8" s="706" t="s">
        <v>0</v>
      </c>
      <c r="C8" s="706"/>
      <c r="D8" s="706"/>
      <c r="E8" s="706"/>
      <c r="F8" s="706"/>
      <c r="G8" s="706"/>
      <c r="H8" s="706"/>
      <c r="J8" s="128"/>
      <c r="K8" s="174"/>
    </row>
    <row r="9" spans="1:16" ht="14.85" customHeight="1" x14ac:dyDescent="0.3">
      <c r="A9" s="129"/>
      <c r="B9" s="47"/>
      <c r="C9" s="47"/>
      <c r="D9" s="47"/>
      <c r="E9" s="47"/>
      <c r="F9" s="47"/>
      <c r="G9" s="47"/>
      <c r="H9" s="47"/>
      <c r="J9" s="128"/>
      <c r="K9" s="174"/>
    </row>
    <row r="10" spans="1:16" ht="14.85" customHeight="1" x14ac:dyDescent="0.25">
      <c r="A10" s="129"/>
      <c r="B10" s="706" t="s">
        <v>1164</v>
      </c>
      <c r="C10" s="706"/>
      <c r="D10" s="706"/>
      <c r="E10" s="706"/>
      <c r="F10" s="706"/>
      <c r="G10" s="706"/>
      <c r="H10" s="706"/>
      <c r="J10" s="128"/>
    </row>
    <row r="11" spans="1:16" ht="18" customHeight="1" x14ac:dyDescent="0.25">
      <c r="A11" s="129"/>
      <c r="B11" s="696" t="s">
        <v>1152</v>
      </c>
      <c r="C11" s="696"/>
      <c r="D11" s="696"/>
      <c r="E11" s="727" t="s">
        <v>1165</v>
      </c>
      <c r="F11" s="728"/>
      <c r="G11" s="11" t="s">
        <v>1166</v>
      </c>
      <c r="H11" s="11" t="s">
        <v>1167</v>
      </c>
      <c r="J11" s="128"/>
    </row>
    <row r="12" spans="1:16" ht="14.85" customHeight="1" x14ac:dyDescent="0.25">
      <c r="A12" s="129"/>
      <c r="B12" s="696"/>
      <c r="C12" s="696"/>
      <c r="D12" s="696"/>
      <c r="E12" s="179" t="s">
        <v>4</v>
      </c>
      <c r="F12" s="99" t="s">
        <v>5</v>
      </c>
      <c r="G12" s="11" t="s">
        <v>4</v>
      </c>
      <c r="H12" s="11" t="s">
        <v>6</v>
      </c>
      <c r="J12" s="128"/>
    </row>
    <row r="13" spans="1:16" ht="15" customHeight="1" x14ac:dyDescent="0.25">
      <c r="A13" s="129"/>
      <c r="B13" s="718" t="s">
        <v>926</v>
      </c>
      <c r="C13" s="719"/>
      <c r="D13" s="720"/>
      <c r="E13" s="715">
        <v>3000</v>
      </c>
      <c r="F13" s="715">
        <f>E13/1000</f>
        <v>3</v>
      </c>
      <c r="G13" s="715">
        <v>7</v>
      </c>
      <c r="H13" s="715">
        <f>ROUND(E13*G13,2)</f>
        <v>21000</v>
      </c>
      <c r="J13" s="128"/>
      <c r="N13" s="21" t="s">
        <v>914</v>
      </c>
      <c r="P13" s="21" t="s">
        <v>914</v>
      </c>
    </row>
    <row r="14" spans="1:16" x14ac:dyDescent="0.25">
      <c r="A14" s="129"/>
      <c r="B14" s="721"/>
      <c r="C14" s="722"/>
      <c r="D14" s="723"/>
      <c r="E14" s="716"/>
      <c r="F14" s="716"/>
      <c r="G14" s="716"/>
      <c r="H14" s="716"/>
      <c r="J14" s="128"/>
      <c r="N14" s="21" t="s">
        <v>915</v>
      </c>
      <c r="P14" s="21" t="s">
        <v>915</v>
      </c>
    </row>
    <row r="15" spans="1:16" x14ac:dyDescent="0.25">
      <c r="A15" s="129"/>
      <c r="B15" s="721"/>
      <c r="C15" s="722"/>
      <c r="D15" s="723"/>
      <c r="E15" s="716"/>
      <c r="F15" s="716"/>
      <c r="G15" s="716"/>
      <c r="H15" s="716"/>
      <c r="J15" s="128"/>
      <c r="N15" s="21" t="s">
        <v>916</v>
      </c>
      <c r="P15" s="21" t="s">
        <v>916</v>
      </c>
    </row>
    <row r="16" spans="1:16" x14ac:dyDescent="0.25">
      <c r="A16" s="129"/>
      <c r="B16" s="721"/>
      <c r="C16" s="722"/>
      <c r="D16" s="723"/>
      <c r="E16" s="716"/>
      <c r="F16" s="716"/>
      <c r="G16" s="716"/>
      <c r="H16" s="716"/>
      <c r="J16" s="128"/>
      <c r="N16" s="21" t="s">
        <v>917</v>
      </c>
      <c r="P16" s="21" t="s">
        <v>917</v>
      </c>
    </row>
    <row r="17" spans="1:16" x14ac:dyDescent="0.25">
      <c r="A17" s="129"/>
      <c r="B17" s="721"/>
      <c r="C17" s="722"/>
      <c r="D17" s="723"/>
      <c r="E17" s="716"/>
      <c r="F17" s="716"/>
      <c r="G17" s="716"/>
      <c r="H17" s="716"/>
      <c r="J17" s="128"/>
      <c r="N17" s="21" t="s">
        <v>918</v>
      </c>
      <c r="P17" s="21" t="s">
        <v>918</v>
      </c>
    </row>
    <row r="18" spans="1:16" x14ac:dyDescent="0.25">
      <c r="A18" s="129"/>
      <c r="B18" s="721"/>
      <c r="C18" s="722"/>
      <c r="D18" s="723"/>
      <c r="E18" s="716"/>
      <c r="F18" s="716"/>
      <c r="G18" s="716"/>
      <c r="H18" s="716"/>
      <c r="J18" s="128"/>
      <c r="N18" s="21" t="s">
        <v>919</v>
      </c>
      <c r="P18" s="21" t="s">
        <v>919</v>
      </c>
    </row>
    <row r="19" spans="1:16" x14ac:dyDescent="0.25">
      <c r="A19" s="129"/>
      <c r="B19" s="721"/>
      <c r="C19" s="722"/>
      <c r="D19" s="723"/>
      <c r="E19" s="716"/>
      <c r="F19" s="716"/>
      <c r="G19" s="716"/>
      <c r="H19" s="716"/>
      <c r="J19" s="128"/>
      <c r="L19" s="478">
        <f>ORÇAMENTO!I50</f>
        <v>4679489.66</v>
      </c>
      <c r="N19" s="21" t="s">
        <v>920</v>
      </c>
      <c r="P19" s="21" t="s">
        <v>920</v>
      </c>
    </row>
    <row r="20" spans="1:16" x14ac:dyDescent="0.25">
      <c r="A20" s="129"/>
      <c r="B20" s="721"/>
      <c r="C20" s="722"/>
      <c r="D20" s="723"/>
      <c r="E20" s="716"/>
      <c r="F20" s="716"/>
      <c r="G20" s="716"/>
      <c r="H20" s="716"/>
      <c r="J20" s="128"/>
      <c r="N20" s="21" t="s">
        <v>921</v>
      </c>
      <c r="P20" s="21" t="s">
        <v>921</v>
      </c>
    </row>
    <row r="21" spans="1:16" x14ac:dyDescent="0.25">
      <c r="A21" s="129"/>
      <c r="B21" s="721"/>
      <c r="C21" s="722"/>
      <c r="D21" s="723"/>
      <c r="E21" s="716"/>
      <c r="F21" s="716"/>
      <c r="G21" s="716"/>
      <c r="H21" s="716"/>
      <c r="J21" s="128"/>
      <c r="N21" s="21" t="s">
        <v>922</v>
      </c>
      <c r="P21" s="21" t="s">
        <v>922</v>
      </c>
    </row>
    <row r="22" spans="1:16" x14ac:dyDescent="0.25">
      <c r="A22" s="129"/>
      <c r="B22" s="721"/>
      <c r="C22" s="722"/>
      <c r="D22" s="723"/>
      <c r="E22" s="716"/>
      <c r="F22" s="716"/>
      <c r="G22" s="716"/>
      <c r="H22" s="716"/>
      <c r="J22" s="128"/>
      <c r="N22" s="21" t="s">
        <v>923</v>
      </c>
      <c r="P22" s="21" t="s">
        <v>923</v>
      </c>
    </row>
    <row r="23" spans="1:16" x14ac:dyDescent="0.25">
      <c r="A23" s="129"/>
      <c r="B23" s="721"/>
      <c r="C23" s="722"/>
      <c r="D23" s="723"/>
      <c r="E23" s="716"/>
      <c r="F23" s="716"/>
      <c r="G23" s="716"/>
      <c r="H23" s="716"/>
      <c r="J23" s="128"/>
      <c r="N23" s="21" t="s">
        <v>924</v>
      </c>
      <c r="P23" s="21" t="s">
        <v>924</v>
      </c>
    </row>
    <row r="24" spans="1:16" x14ac:dyDescent="0.25">
      <c r="A24" s="129"/>
      <c r="B24" s="721"/>
      <c r="C24" s="722"/>
      <c r="D24" s="723"/>
      <c r="E24" s="716"/>
      <c r="F24" s="716"/>
      <c r="G24" s="716"/>
      <c r="H24" s="716"/>
      <c r="J24" s="128"/>
      <c r="N24" s="21" t="s">
        <v>925</v>
      </c>
      <c r="P24" s="21" t="s">
        <v>925</v>
      </c>
    </row>
    <row r="25" spans="1:16" x14ac:dyDescent="0.25">
      <c r="A25" s="129"/>
      <c r="B25" s="721"/>
      <c r="C25" s="722"/>
      <c r="D25" s="723"/>
      <c r="E25" s="716"/>
      <c r="F25" s="716"/>
      <c r="G25" s="716"/>
      <c r="H25" s="716"/>
      <c r="J25" s="128"/>
      <c r="N25" s="21" t="s">
        <v>926</v>
      </c>
      <c r="P25" s="21" t="s">
        <v>926</v>
      </c>
    </row>
    <row r="26" spans="1:16" x14ac:dyDescent="0.25">
      <c r="A26" s="129"/>
      <c r="B26" s="721"/>
      <c r="C26" s="722"/>
      <c r="D26" s="723"/>
      <c r="E26" s="716"/>
      <c r="F26" s="716"/>
      <c r="G26" s="716"/>
      <c r="H26" s="716"/>
      <c r="J26" s="128"/>
      <c r="N26" s="21" t="s">
        <v>927</v>
      </c>
      <c r="P26" s="21" t="s">
        <v>927</v>
      </c>
    </row>
    <row r="27" spans="1:16" x14ac:dyDescent="0.25">
      <c r="A27" s="129"/>
      <c r="B27" s="721"/>
      <c r="C27" s="722"/>
      <c r="D27" s="723"/>
      <c r="E27" s="716"/>
      <c r="F27" s="716"/>
      <c r="G27" s="716"/>
      <c r="H27" s="716"/>
      <c r="J27" s="128"/>
      <c r="N27" s="21" t="s">
        <v>928</v>
      </c>
      <c r="P27" s="21" t="s">
        <v>928</v>
      </c>
    </row>
    <row r="28" spans="1:16" x14ac:dyDescent="0.25">
      <c r="A28" s="129"/>
      <c r="B28" s="724"/>
      <c r="C28" s="725"/>
      <c r="D28" s="726"/>
      <c r="E28" s="717"/>
      <c r="F28" s="717"/>
      <c r="G28" s="717"/>
      <c r="H28" s="717"/>
      <c r="J28" s="128"/>
      <c r="N28" s="21" t="s">
        <v>929</v>
      </c>
      <c r="P28" s="21" t="s">
        <v>929</v>
      </c>
    </row>
    <row r="29" spans="1:16" x14ac:dyDescent="0.25">
      <c r="A29" s="129"/>
      <c r="B29" s="700"/>
      <c r="C29" s="701"/>
      <c r="D29" s="702"/>
      <c r="E29" s="161"/>
      <c r="F29" s="161"/>
      <c r="G29" s="161"/>
      <c r="H29" s="161"/>
      <c r="J29" s="128"/>
    </row>
    <row r="30" spans="1:16" x14ac:dyDescent="0.25">
      <c r="A30" s="129"/>
      <c r="B30" s="697"/>
      <c r="C30" s="698"/>
      <c r="D30" s="699"/>
      <c r="E30" s="1">
        <f>ROUND(SUM(E13:E22),2)</f>
        <v>3000</v>
      </c>
      <c r="F30" s="1">
        <f>ROUND(SUM(F13:F22),2)</f>
        <v>3</v>
      </c>
      <c r="G30" s="1">
        <v>7</v>
      </c>
      <c r="H30" s="1">
        <f>ROUND(SUM(H13:H22),2)</f>
        <v>21000</v>
      </c>
      <c r="J30" s="128"/>
    </row>
    <row r="31" spans="1:16" x14ac:dyDescent="0.25">
      <c r="A31" s="129"/>
      <c r="B31" s="48"/>
      <c r="C31" s="45"/>
      <c r="D31" s="45"/>
      <c r="E31" s="45"/>
      <c r="F31" s="45"/>
      <c r="G31" s="45"/>
      <c r="H31" s="45"/>
      <c r="J31" s="128"/>
    </row>
    <row r="32" spans="1:16" x14ac:dyDescent="0.25">
      <c r="A32" s="129"/>
      <c r="B32" s="48"/>
      <c r="C32" s="45"/>
      <c r="D32" s="45"/>
      <c r="E32" s="45"/>
      <c r="F32" s="45"/>
      <c r="G32" s="45"/>
      <c r="H32" s="45"/>
      <c r="J32" s="128"/>
    </row>
    <row r="33" spans="1:10" x14ac:dyDescent="0.25">
      <c r="A33" s="129"/>
      <c r="B33" s="703" t="s">
        <v>8</v>
      </c>
      <c r="C33" s="704"/>
      <c r="D33" s="704"/>
      <c r="E33" s="705"/>
      <c r="F33" s="45"/>
      <c r="G33" s="45"/>
      <c r="H33" s="45"/>
      <c r="J33" s="128"/>
    </row>
    <row r="34" spans="1:10" x14ac:dyDescent="0.25">
      <c r="A34" s="129"/>
      <c r="B34" s="696" t="s">
        <v>108</v>
      </c>
      <c r="C34" s="696"/>
      <c r="D34" s="696"/>
      <c r="E34" s="29" t="s">
        <v>1155</v>
      </c>
      <c r="F34" s="281"/>
      <c r="G34" s="45"/>
      <c r="J34" s="128"/>
    </row>
    <row r="35" spans="1:10" x14ac:dyDescent="0.25">
      <c r="A35" s="129"/>
      <c r="B35" s="696"/>
      <c r="C35" s="696"/>
      <c r="D35" s="696"/>
      <c r="E35" s="99" t="s">
        <v>5</v>
      </c>
      <c r="F35" s="281"/>
      <c r="G35" s="46"/>
      <c r="J35" s="128"/>
    </row>
    <row r="36" spans="1:10" x14ac:dyDescent="0.25">
      <c r="A36" s="129"/>
      <c r="B36" s="696" t="s">
        <v>133</v>
      </c>
      <c r="C36" s="696"/>
      <c r="D36" s="696"/>
      <c r="E36" s="99">
        <v>12</v>
      </c>
      <c r="F36" s="281"/>
      <c r="G36" s="46"/>
      <c r="J36" s="128"/>
    </row>
    <row r="37" spans="1:10" x14ac:dyDescent="0.25">
      <c r="A37" s="129"/>
      <c r="B37" s="696" t="s">
        <v>146</v>
      </c>
      <c r="C37" s="696"/>
      <c r="D37" s="696"/>
      <c r="E37" s="99">
        <v>12</v>
      </c>
      <c r="F37" s="281"/>
      <c r="G37" s="46"/>
      <c r="J37" s="128"/>
    </row>
    <row r="38" spans="1:10" x14ac:dyDescent="0.25">
      <c r="A38" s="129"/>
      <c r="B38" s="696" t="s">
        <v>150</v>
      </c>
      <c r="C38" s="696"/>
      <c r="D38" s="696"/>
      <c r="E38" s="99">
        <v>18</v>
      </c>
      <c r="J38" s="128"/>
    </row>
    <row r="39" spans="1:10" x14ac:dyDescent="0.25">
      <c r="A39" s="294"/>
      <c r="B39" s="295"/>
      <c r="C39" s="295"/>
      <c r="D39" s="295"/>
      <c r="E39" s="295"/>
      <c r="F39" s="295"/>
      <c r="G39" s="295"/>
      <c r="H39" s="295"/>
      <c r="I39" s="295"/>
      <c r="J39" s="296"/>
    </row>
    <row r="42" spans="1:10" ht="79.8" customHeight="1" x14ac:dyDescent="0.3">
      <c r="A42" s="964" t="s">
        <v>1242</v>
      </c>
      <c r="B42" s="964"/>
      <c r="C42" s="964"/>
      <c r="D42" s="964"/>
      <c r="E42" s="964"/>
      <c r="F42" s="964"/>
      <c r="G42" s="964"/>
      <c r="H42" s="964"/>
      <c r="I42" s="964"/>
      <c r="J42" s="964"/>
    </row>
  </sheetData>
  <mergeCells count="25">
    <mergeCell ref="A42:J42"/>
    <mergeCell ref="C6:J6"/>
    <mergeCell ref="B10:H10"/>
    <mergeCell ref="E13:E28"/>
    <mergeCell ref="F13:F28"/>
    <mergeCell ref="G13:G28"/>
    <mergeCell ref="H13:H28"/>
    <mergeCell ref="B13:D28"/>
    <mergeCell ref="E11:F11"/>
    <mergeCell ref="A1:J1"/>
    <mergeCell ref="A2:J2"/>
    <mergeCell ref="A3:J3"/>
    <mergeCell ref="A4:J4"/>
    <mergeCell ref="B38:D38"/>
    <mergeCell ref="B36:D36"/>
    <mergeCell ref="B37:D37"/>
    <mergeCell ref="B11:D12"/>
    <mergeCell ref="B34:D35"/>
    <mergeCell ref="B30:D30"/>
    <mergeCell ref="B29:D29"/>
    <mergeCell ref="B33:E33"/>
    <mergeCell ref="B8:H8"/>
    <mergeCell ref="A5:B5"/>
    <mergeCell ref="A6:B6"/>
    <mergeCell ref="C5:J5"/>
  </mergeCells>
  <pageMargins left="0.51181102362204722" right="0.51181102362204722" top="0.78740157480314965" bottom="0.78740157480314965" header="0.31496062992125984" footer="0.31496062992125984"/>
  <pageSetup paperSize="9" scale="81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L54"/>
  <sheetViews>
    <sheetView tabSelected="1" view="pageBreakPreview" topLeftCell="A38" zoomScaleNormal="85" zoomScaleSheetLayoutView="100" workbookViewId="0">
      <selection activeCell="A52" sqref="A52:XFD52"/>
    </sheetView>
  </sheetViews>
  <sheetFormatPr defaultRowHeight="14.4" x14ac:dyDescent="0.3"/>
  <cols>
    <col min="4" max="4" width="13.33203125" customWidth="1"/>
    <col min="5" max="5" width="10" customWidth="1"/>
    <col min="6" max="6" width="11.5546875" customWidth="1"/>
    <col min="7" max="7" width="13" customWidth="1"/>
    <col min="8" max="8" width="11.33203125" customWidth="1"/>
    <col min="9" max="9" width="13.6640625" customWidth="1"/>
    <col min="14" max="14" width="19.33203125" customWidth="1"/>
  </cols>
  <sheetData>
    <row r="1" spans="1:12" s="21" customFormat="1" ht="84.75" customHeight="1" x14ac:dyDescent="0.25">
      <c r="A1" s="635"/>
      <c r="B1" s="636"/>
      <c r="C1" s="636"/>
      <c r="D1" s="636"/>
      <c r="E1" s="636"/>
      <c r="F1" s="636"/>
      <c r="G1" s="636"/>
      <c r="H1" s="636"/>
      <c r="I1" s="636"/>
      <c r="J1" s="636"/>
      <c r="K1" s="637"/>
    </row>
    <row r="2" spans="1:12" s="21" customFormat="1" ht="20.100000000000001" customHeight="1" x14ac:dyDescent="0.25">
      <c r="A2" s="632" t="s">
        <v>1148</v>
      </c>
      <c r="B2" s="633"/>
      <c r="C2" s="633"/>
      <c r="D2" s="633"/>
      <c r="E2" s="633"/>
      <c r="F2" s="633"/>
      <c r="G2" s="633"/>
      <c r="H2" s="633"/>
      <c r="I2" s="633"/>
      <c r="J2" s="633"/>
      <c r="K2" s="634"/>
    </row>
    <row r="3" spans="1:12" s="21" customFormat="1" ht="20.100000000000001" customHeight="1" x14ac:dyDescent="0.25">
      <c r="A3" s="632" t="s">
        <v>1149</v>
      </c>
      <c r="B3" s="633"/>
      <c r="C3" s="633"/>
      <c r="D3" s="633"/>
      <c r="E3" s="633"/>
      <c r="F3" s="633"/>
      <c r="G3" s="633"/>
      <c r="H3" s="633"/>
      <c r="I3" s="633"/>
      <c r="J3" s="633"/>
      <c r="K3" s="634"/>
    </row>
    <row r="4" spans="1:12" s="21" customFormat="1" ht="20.100000000000001" customHeight="1" x14ac:dyDescent="0.25">
      <c r="A4" s="639" t="s">
        <v>1150</v>
      </c>
      <c r="B4" s="640"/>
      <c r="C4" s="640"/>
      <c r="D4" s="640"/>
      <c r="E4" s="640"/>
      <c r="F4" s="640"/>
      <c r="G4" s="640"/>
      <c r="H4" s="640"/>
      <c r="I4" s="640"/>
      <c r="J4" s="640"/>
      <c r="K4" s="641"/>
    </row>
    <row r="5" spans="1:12" s="168" customFormat="1" ht="61.5" customHeight="1" x14ac:dyDescent="0.25">
      <c r="A5" s="707" t="s">
        <v>238</v>
      </c>
      <c r="B5" s="708"/>
      <c r="C5" s="752" t="s">
        <v>1151</v>
      </c>
      <c r="D5" s="752"/>
      <c r="E5" s="752"/>
      <c r="F5" s="752"/>
      <c r="G5" s="752"/>
      <c r="H5" s="752"/>
      <c r="I5" s="752"/>
      <c r="J5" s="752"/>
      <c r="K5" s="753"/>
      <c r="L5" s="213"/>
    </row>
    <row r="6" spans="1:12" s="168" customFormat="1" ht="27.75" customHeight="1" x14ac:dyDescent="0.25">
      <c r="A6" s="707" t="s">
        <v>242</v>
      </c>
      <c r="B6" s="708"/>
      <c r="C6" s="713" t="str">
        <f>'DADOS DA OBRA'!C6:J6</f>
        <v>MARAJÓ</v>
      </c>
      <c r="D6" s="713"/>
      <c r="E6" s="713"/>
      <c r="F6" s="713"/>
      <c r="G6" s="713"/>
      <c r="H6" s="713"/>
      <c r="I6" s="713"/>
      <c r="J6" s="713"/>
      <c r="K6" s="714"/>
      <c r="L6" s="213"/>
    </row>
    <row r="7" spans="1:12" x14ac:dyDescent="0.3">
      <c r="A7" s="276"/>
      <c r="B7" s="277"/>
      <c r="C7" s="277"/>
      <c r="D7" s="277"/>
      <c r="E7" s="277"/>
      <c r="F7" s="277"/>
      <c r="G7" s="277"/>
      <c r="H7" s="277"/>
      <c r="I7" s="277"/>
      <c r="J7" s="277"/>
      <c r="K7" s="278"/>
    </row>
    <row r="8" spans="1:12" x14ac:dyDescent="0.3">
      <c r="A8" s="279"/>
      <c r="B8" s="419" t="str">
        <f>ORÇAMENTO!C18</f>
        <v>2</v>
      </c>
      <c r="C8" s="750" t="str">
        <f>ORÇAMENTO!D18</f>
        <v>SERVIÇOS PRELIMINARES</v>
      </c>
      <c r="D8" s="750"/>
      <c r="E8" s="750"/>
      <c r="F8" s="750"/>
      <c r="G8" s="750"/>
      <c r="H8" s="750"/>
      <c r="I8" s="750"/>
      <c r="J8" s="751"/>
      <c r="K8" s="280"/>
    </row>
    <row r="9" spans="1:12" x14ac:dyDescent="0.3">
      <c r="A9" s="279"/>
      <c r="B9" s="281"/>
      <c r="C9" s="281"/>
      <c r="D9" s="281"/>
      <c r="E9" s="281"/>
      <c r="F9" s="281"/>
      <c r="G9" s="281"/>
      <c r="H9" s="281"/>
      <c r="I9" s="281"/>
      <c r="J9" s="281"/>
      <c r="K9" s="280"/>
    </row>
    <row r="10" spans="1:12" x14ac:dyDescent="0.3">
      <c r="A10" s="279"/>
      <c r="B10" s="282" t="str">
        <f>ORÇAMENTO!C19</f>
        <v>2.1</v>
      </c>
      <c r="C10" s="283" t="str">
        <f>ORÇAMENTO!D19</f>
        <v>PLACA DE OBRA EM LONA COM PLOTAGEM DE
GRÁFICA</v>
      </c>
      <c r="D10" s="283"/>
      <c r="E10" s="283"/>
      <c r="F10" s="283"/>
      <c r="G10" s="283"/>
      <c r="H10" s="283"/>
      <c r="I10" s="283"/>
      <c r="J10" s="283"/>
      <c r="K10" s="284"/>
    </row>
    <row r="11" spans="1:12" x14ac:dyDescent="0.3">
      <c r="A11" s="279"/>
      <c r="B11" s="282"/>
      <c r="C11" s="283"/>
      <c r="D11" s="283"/>
      <c r="E11" s="283"/>
      <c r="F11" s="283"/>
      <c r="G11" s="283"/>
      <c r="H11" s="283"/>
      <c r="I11" s="283"/>
      <c r="J11" s="283"/>
      <c r="K11" s="284"/>
    </row>
    <row r="12" spans="1:12" ht="15.6" x14ac:dyDescent="0.3">
      <c r="A12" s="279"/>
      <c r="B12" s="282"/>
      <c r="C12" s="749" t="s">
        <v>1152</v>
      </c>
      <c r="D12" s="749"/>
      <c r="E12" s="749" t="s">
        <v>108</v>
      </c>
      <c r="F12" s="749"/>
      <c r="G12" s="749"/>
      <c r="H12" s="283"/>
      <c r="I12" s="283"/>
      <c r="J12" s="283"/>
      <c r="K12" s="284"/>
    </row>
    <row r="13" spans="1:12" ht="15" customHeight="1" x14ac:dyDescent="0.3">
      <c r="A13" s="279"/>
      <c r="B13" s="282"/>
      <c r="C13" s="754" t="s">
        <v>926</v>
      </c>
      <c r="D13" s="755"/>
      <c r="E13" s="737" t="str">
        <f>'[2]DADOS DA OBRA'!B13</f>
        <v>ESTRADA DO BACABAL</v>
      </c>
      <c r="F13" s="737"/>
      <c r="G13" s="737"/>
      <c r="H13" s="283"/>
      <c r="I13" s="283"/>
      <c r="J13" s="283"/>
      <c r="K13" s="284"/>
    </row>
    <row r="14" spans="1:12" x14ac:dyDescent="0.3">
      <c r="A14" s="279"/>
      <c r="B14" s="282"/>
      <c r="C14" s="756"/>
      <c r="D14" s="757"/>
      <c r="E14" s="737" t="str">
        <f>'[2]DADOS DA OBRA'!B14</f>
        <v>TRAVESSA DÉCIMA QUARTA</v>
      </c>
      <c r="F14" s="737"/>
      <c r="G14" s="737"/>
      <c r="H14" s="283"/>
      <c r="I14" s="283"/>
      <c r="J14" s="283"/>
      <c r="K14" s="284"/>
    </row>
    <row r="15" spans="1:12" x14ac:dyDescent="0.3">
      <c r="A15" s="279"/>
      <c r="B15" s="282"/>
      <c r="C15" s="756"/>
      <c r="D15" s="757"/>
      <c r="E15" s="737" t="str">
        <f>'[2]DADOS DA OBRA'!B15</f>
        <v>RUA PRIMEIRA DO CAJÚ</v>
      </c>
      <c r="F15" s="737"/>
      <c r="G15" s="737"/>
      <c r="H15" s="283"/>
      <c r="I15" s="283"/>
      <c r="J15" s="283"/>
      <c r="K15" s="284"/>
    </row>
    <row r="16" spans="1:12" x14ac:dyDescent="0.3">
      <c r="A16" s="279"/>
      <c r="B16" s="282"/>
      <c r="C16" s="756"/>
      <c r="D16" s="757"/>
      <c r="E16" s="737" t="str">
        <f>'[2]DADOS DA OBRA'!B16</f>
        <v>RUA GEORGETH SALLES COUTO</v>
      </c>
      <c r="F16" s="737"/>
      <c r="G16" s="737"/>
      <c r="H16" s="283"/>
      <c r="I16" s="283"/>
      <c r="J16" s="283"/>
      <c r="K16" s="284"/>
    </row>
    <row r="17" spans="1:11" x14ac:dyDescent="0.3">
      <c r="A17" s="279"/>
      <c r="B17" s="282"/>
      <c r="C17" s="756"/>
      <c r="D17" s="757"/>
      <c r="E17" s="737" t="str">
        <f>'[2]DADOS DA OBRA'!B17</f>
        <v>RUA FREI ROMÃO</v>
      </c>
      <c r="F17" s="737"/>
      <c r="G17" s="737"/>
      <c r="H17" s="283"/>
      <c r="I17" s="283"/>
      <c r="J17" s="283"/>
      <c r="K17" s="284"/>
    </row>
    <row r="18" spans="1:11" x14ac:dyDescent="0.3">
      <c r="A18" s="279"/>
      <c r="B18" s="282"/>
      <c r="C18" s="756"/>
      <c r="D18" s="757"/>
      <c r="E18" s="737" t="s">
        <v>1173</v>
      </c>
      <c r="F18" s="737"/>
      <c r="G18" s="737"/>
      <c r="H18" s="283"/>
      <c r="I18" s="283"/>
      <c r="J18" s="283"/>
      <c r="K18" s="284"/>
    </row>
    <row r="19" spans="1:11" x14ac:dyDescent="0.3">
      <c r="A19" s="279"/>
      <c r="B19" s="282"/>
      <c r="C19" s="756"/>
      <c r="D19" s="757"/>
      <c r="E19" s="737" t="s">
        <v>1174</v>
      </c>
      <c r="F19" s="737"/>
      <c r="G19" s="737"/>
      <c r="H19" s="283"/>
      <c r="I19" s="283"/>
      <c r="J19" s="283"/>
      <c r="K19" s="284"/>
    </row>
    <row r="20" spans="1:11" x14ac:dyDescent="0.3">
      <c r="A20" s="279"/>
      <c r="B20" s="282"/>
      <c r="C20" s="756"/>
      <c r="D20" s="757"/>
      <c r="E20" s="737" t="s">
        <v>1175</v>
      </c>
      <c r="F20" s="737"/>
      <c r="G20" s="737"/>
      <c r="H20" s="283"/>
      <c r="I20" s="283"/>
      <c r="J20" s="283"/>
      <c r="K20" s="284"/>
    </row>
    <row r="21" spans="1:11" x14ac:dyDescent="0.3">
      <c r="A21" s="279"/>
      <c r="B21" s="282"/>
      <c r="C21" s="756"/>
      <c r="D21" s="757"/>
      <c r="E21" s="737" t="s">
        <v>1176</v>
      </c>
      <c r="F21" s="737"/>
      <c r="G21" s="737"/>
      <c r="H21" s="283"/>
      <c r="I21" s="283"/>
      <c r="J21" s="283"/>
      <c r="K21" s="284"/>
    </row>
    <row r="22" spans="1:11" x14ac:dyDescent="0.3">
      <c r="A22" s="279"/>
      <c r="B22" s="282"/>
      <c r="C22" s="758"/>
      <c r="D22" s="759"/>
      <c r="E22" s="737" t="s">
        <v>1177</v>
      </c>
      <c r="F22" s="737"/>
      <c r="G22" s="737"/>
      <c r="H22" s="283"/>
      <c r="I22" s="283"/>
      <c r="J22" s="283"/>
      <c r="K22" s="284"/>
    </row>
    <row r="23" spans="1:11" ht="15.6" x14ac:dyDescent="0.3">
      <c r="A23" s="279"/>
      <c r="B23" s="281"/>
      <c r="C23" s="749" t="s">
        <v>7</v>
      </c>
      <c r="D23" s="749"/>
      <c r="E23" s="749">
        <v>10</v>
      </c>
      <c r="F23" s="749"/>
      <c r="G23" s="749"/>
      <c r="H23" s="281"/>
      <c r="I23" s="281"/>
      <c r="J23" s="281"/>
      <c r="K23" s="280"/>
    </row>
    <row r="24" spans="1:11" x14ac:dyDescent="0.3">
      <c r="A24" s="279"/>
      <c r="B24" s="281"/>
      <c r="C24" s="281"/>
      <c r="D24" s="281"/>
      <c r="E24" s="281"/>
      <c r="F24" s="281"/>
      <c r="G24" s="281"/>
      <c r="H24" s="281"/>
      <c r="I24" s="281"/>
      <c r="J24" s="281"/>
      <c r="K24" s="280"/>
    </row>
    <row r="25" spans="1:11" x14ac:dyDescent="0.3">
      <c r="A25" s="279"/>
      <c r="B25" s="110" t="s">
        <v>32</v>
      </c>
      <c r="C25" s="126"/>
      <c r="D25" s="110" t="s">
        <v>33</v>
      </c>
      <c r="E25" s="126"/>
      <c r="F25" s="110" t="s">
        <v>1153</v>
      </c>
      <c r="G25" s="563"/>
      <c r="H25" s="563" t="s">
        <v>25</v>
      </c>
      <c r="I25" s="110"/>
      <c r="J25" s="110"/>
      <c r="K25" s="280"/>
    </row>
    <row r="26" spans="1:11" x14ac:dyDescent="0.3">
      <c r="A26" s="279"/>
      <c r="B26" s="127">
        <v>4</v>
      </c>
      <c r="C26" s="127" t="s">
        <v>12</v>
      </c>
      <c r="D26" s="127">
        <v>6</v>
      </c>
      <c r="E26" s="127" t="s">
        <v>12</v>
      </c>
      <c r="F26" s="127">
        <v>1</v>
      </c>
      <c r="G26" s="127" t="s">
        <v>12</v>
      </c>
      <c r="H26" s="127">
        <v>1</v>
      </c>
      <c r="I26" s="127" t="s">
        <v>35</v>
      </c>
      <c r="J26" s="127">
        <f>(B26*D26)*(F26*H26)</f>
        <v>24</v>
      </c>
      <c r="K26" s="280"/>
    </row>
    <row r="27" spans="1:11" x14ac:dyDescent="0.3">
      <c r="A27" s="279"/>
      <c r="B27" s="127">
        <v>3</v>
      </c>
      <c r="C27" s="127" t="s">
        <v>12</v>
      </c>
      <c r="D27" s="127">
        <v>2</v>
      </c>
      <c r="E27" s="127" t="s">
        <v>12</v>
      </c>
      <c r="F27" s="127">
        <v>10</v>
      </c>
      <c r="G27" s="127" t="s">
        <v>12</v>
      </c>
      <c r="H27" s="127">
        <v>1</v>
      </c>
      <c r="I27" s="155" t="s">
        <v>35</v>
      </c>
      <c r="J27" s="127">
        <f>(B27*D27)*(F27*H27)</f>
        <v>60</v>
      </c>
      <c r="K27" s="280"/>
    </row>
    <row r="28" spans="1:11" x14ac:dyDescent="0.3">
      <c r="A28" s="279"/>
      <c r="B28" s="281"/>
      <c r="C28" s="154"/>
      <c r="D28" s="154"/>
      <c r="E28" s="154"/>
      <c r="F28" s="154"/>
      <c r="G28" s="154"/>
      <c r="H28" s="154"/>
      <c r="I28" s="154"/>
      <c r="J28" s="281"/>
      <c r="K28" s="280"/>
    </row>
    <row r="29" spans="1:11" x14ac:dyDescent="0.3">
      <c r="A29" s="279"/>
      <c r="B29" s="281"/>
      <c r="C29" s="281"/>
      <c r="D29" s="281"/>
      <c r="E29" s="281"/>
      <c r="F29" s="281"/>
      <c r="G29" s="281"/>
      <c r="H29" s="281"/>
      <c r="I29" s="281"/>
      <c r="J29" s="281"/>
      <c r="K29" s="280"/>
    </row>
    <row r="30" spans="1:11" x14ac:dyDescent="0.3">
      <c r="A30" s="279"/>
      <c r="B30" s="733" t="s">
        <v>252</v>
      </c>
      <c r="C30" s="734"/>
      <c r="D30" s="734"/>
      <c r="E30" s="734"/>
      <c r="F30" s="734"/>
      <c r="G30" s="734"/>
      <c r="H30" s="734"/>
      <c r="I30" s="735"/>
      <c r="J30" s="288">
        <f>SUM(J26:J27)</f>
        <v>84</v>
      </c>
      <c r="K30" s="289" t="str">
        <f>ORÇAMENTO!E19</f>
        <v xml:space="preserve">M2    </v>
      </c>
    </row>
    <row r="31" spans="1:11" x14ac:dyDescent="0.3">
      <c r="A31" s="279"/>
      <c r="B31" s="281"/>
      <c r="C31" s="281"/>
      <c r="D31" s="281"/>
      <c r="E31" s="281"/>
      <c r="F31" s="281"/>
      <c r="G31" s="281"/>
      <c r="H31" s="281"/>
      <c r="I31" s="281"/>
      <c r="J31" s="281"/>
      <c r="K31" s="280"/>
    </row>
    <row r="32" spans="1:11" x14ac:dyDescent="0.3">
      <c r="A32" s="279"/>
      <c r="B32" s="282" t="str">
        <f>ORÇAMENTO!C20</f>
        <v>2.2</v>
      </c>
      <c r="C32" s="746" t="str">
        <f>ORÇAMENTO!D20</f>
        <v>LOCAÇÃO DE CONTAINER PARA ESCRITÓRIO / VESTIÁRIOS E ALMOXARIFADO</v>
      </c>
      <c r="D32" s="746"/>
      <c r="E32" s="746"/>
      <c r="F32" s="746"/>
      <c r="G32" s="746"/>
      <c r="H32" s="746"/>
      <c r="I32" s="746"/>
      <c r="J32" s="746"/>
      <c r="K32" s="285"/>
    </row>
    <row r="33" spans="1:11" x14ac:dyDescent="0.3">
      <c r="A33" s="279"/>
      <c r="B33" s="281"/>
      <c r="C33" s="286"/>
      <c r="D33" s="286"/>
      <c r="E33" s="286"/>
      <c r="F33" s="286"/>
      <c r="G33" s="286"/>
      <c r="H33" s="286"/>
      <c r="I33" s="286"/>
      <c r="J33" s="286"/>
      <c r="K33" s="280"/>
    </row>
    <row r="34" spans="1:11" x14ac:dyDescent="0.3">
      <c r="A34" s="279"/>
      <c r="B34" s="281"/>
      <c r="C34" s="736" t="s">
        <v>160</v>
      </c>
      <c r="D34" s="736"/>
      <c r="E34" s="736"/>
      <c r="F34" s="737"/>
      <c r="G34" s="737" t="s">
        <v>159</v>
      </c>
      <c r="H34" s="737"/>
      <c r="I34" s="737"/>
      <c r="K34" s="280"/>
    </row>
    <row r="35" spans="1:11" x14ac:dyDescent="0.3">
      <c r="A35" s="279"/>
      <c r="B35" s="281"/>
      <c r="C35" s="736"/>
      <c r="D35" s="736"/>
      <c r="E35" s="736"/>
      <c r="F35" s="737"/>
      <c r="G35" s="737"/>
      <c r="H35" s="737"/>
      <c r="I35" s="737"/>
      <c r="K35" s="280"/>
    </row>
    <row r="36" spans="1:11" x14ac:dyDescent="0.3">
      <c r="A36" s="279"/>
      <c r="B36" s="281"/>
      <c r="C36" s="736">
        <v>1</v>
      </c>
      <c r="D36" s="736"/>
      <c r="E36" s="736"/>
      <c r="F36" s="110" t="s">
        <v>132</v>
      </c>
      <c r="G36" s="737">
        <v>3</v>
      </c>
      <c r="H36" s="737"/>
      <c r="I36" s="737"/>
      <c r="K36" s="280"/>
    </row>
    <row r="37" spans="1:11" x14ac:dyDescent="0.3">
      <c r="A37" s="279"/>
      <c r="B37" s="281"/>
      <c r="C37" s="281"/>
      <c r="D37" s="281"/>
      <c r="E37" s="281"/>
      <c r="F37" s="281"/>
      <c r="G37" s="281"/>
      <c r="H37" s="281"/>
      <c r="I37" s="281"/>
      <c r="J37" s="281"/>
      <c r="K37" s="280"/>
    </row>
    <row r="38" spans="1:11" x14ac:dyDescent="0.3">
      <c r="A38" s="279"/>
      <c r="B38" s="281"/>
      <c r="C38" s="733" t="s">
        <v>145</v>
      </c>
      <c r="D38" s="734"/>
      <c r="E38" s="734"/>
      <c r="F38" s="735"/>
      <c r="G38" s="731">
        <f>C36*G36</f>
        <v>3</v>
      </c>
      <c r="H38" s="732"/>
      <c r="I38" s="289" t="str">
        <f>ORÇAMENTO!E20</f>
        <v>MÊS</v>
      </c>
      <c r="J38" s="281"/>
      <c r="K38" s="280"/>
    </row>
    <row r="39" spans="1:11" x14ac:dyDescent="0.3">
      <c r="A39" s="279"/>
      <c r="B39" s="287"/>
      <c r="C39" s="286"/>
      <c r="D39" s="286"/>
      <c r="E39" s="286"/>
      <c r="F39" s="286"/>
      <c r="G39" s="286"/>
      <c r="H39" s="286"/>
      <c r="I39" s="286"/>
      <c r="J39" s="286"/>
      <c r="K39" s="280"/>
    </row>
    <row r="40" spans="1:11" x14ac:dyDescent="0.3">
      <c r="A40" s="279"/>
      <c r="B40" s="282" t="str">
        <f>ORÇAMENTO!C21</f>
        <v>2.3</v>
      </c>
      <c r="C40" s="746" t="str">
        <f>ORÇAMENTO!D21</f>
        <v>LOCAÇÃO DE PAVIMENTAÇÃO. AF_10/2018</v>
      </c>
      <c r="D40" s="746"/>
      <c r="E40" s="746"/>
      <c r="F40" s="746"/>
      <c r="G40" s="746"/>
      <c r="H40" s="746"/>
      <c r="I40" s="746"/>
      <c r="J40" s="746"/>
      <c r="K40" s="285"/>
    </row>
    <row r="41" spans="1:11" x14ac:dyDescent="0.3">
      <c r="A41" s="279"/>
      <c r="B41" s="282"/>
      <c r="C41" s="286"/>
      <c r="D41" s="286"/>
      <c r="E41" s="286"/>
      <c r="F41" s="286"/>
      <c r="G41" s="286"/>
      <c r="H41" s="286"/>
      <c r="I41" s="286"/>
      <c r="J41" s="286"/>
      <c r="K41" s="285"/>
    </row>
    <row r="42" spans="1:11" x14ac:dyDescent="0.3">
      <c r="A42" s="279"/>
      <c r="B42" s="281"/>
      <c r="C42" s="740" t="s">
        <v>1152</v>
      </c>
      <c r="D42" s="741"/>
      <c r="E42" s="727" t="s">
        <v>1</v>
      </c>
      <c r="F42" s="728"/>
      <c r="G42" s="11" t="s">
        <v>2</v>
      </c>
      <c r="H42" s="11" t="s">
        <v>3</v>
      </c>
      <c r="I42" s="11" t="s">
        <v>192</v>
      </c>
      <c r="J42" s="747" t="s">
        <v>193</v>
      </c>
      <c r="K42" s="748"/>
    </row>
    <row r="43" spans="1:11" x14ac:dyDescent="0.3">
      <c r="A43" s="279"/>
      <c r="B43" s="281"/>
      <c r="C43" s="742"/>
      <c r="D43" s="743"/>
      <c r="E43" s="179" t="s">
        <v>4</v>
      </c>
      <c r="F43" s="99" t="s">
        <v>5</v>
      </c>
      <c r="G43" s="11" t="s">
        <v>4</v>
      </c>
      <c r="H43" s="11" t="s">
        <v>6</v>
      </c>
      <c r="I43" s="11" t="s">
        <v>4</v>
      </c>
      <c r="J43" s="729" t="s">
        <v>6</v>
      </c>
      <c r="K43" s="730"/>
    </row>
    <row r="44" spans="1:11" ht="30" customHeight="1" x14ac:dyDescent="0.3">
      <c r="A44" s="279"/>
      <c r="B44" s="281"/>
      <c r="C44" s="744" t="str">
        <f>'2.SER.PREL.'!C13</f>
        <v>SALVATERRA</v>
      </c>
      <c r="D44" s="745"/>
      <c r="E44" s="161">
        <f>'DADOS DA OBRA'!E30</f>
        <v>3000</v>
      </c>
      <c r="F44" s="161">
        <f>E44/1000</f>
        <v>3</v>
      </c>
      <c r="G44" s="161">
        <f>'DADOS DA OBRA'!G30</f>
        <v>7</v>
      </c>
      <c r="H44" s="161">
        <f>ROUND(E44*G44,2)</f>
        <v>21000</v>
      </c>
      <c r="I44" s="161">
        <v>1</v>
      </c>
      <c r="J44" s="729">
        <f>E44*(G44+I44)</f>
        <v>24000</v>
      </c>
      <c r="K44" s="730"/>
    </row>
    <row r="45" spans="1:11" x14ac:dyDescent="0.3">
      <c r="A45" s="279"/>
      <c r="B45" s="281"/>
      <c r="C45" s="183"/>
      <c r="D45" s="184"/>
      <c r="E45" s="161"/>
      <c r="F45" s="161"/>
      <c r="G45" s="161"/>
      <c r="H45" s="161"/>
      <c r="I45" s="161"/>
      <c r="J45" s="729"/>
      <c r="K45" s="730"/>
    </row>
    <row r="46" spans="1:11" x14ac:dyDescent="0.3">
      <c r="A46" s="279"/>
      <c r="B46" s="281"/>
      <c r="C46" s="183"/>
      <c r="D46" s="184"/>
      <c r="E46" s="161"/>
      <c r="F46" s="161"/>
      <c r="G46" s="161"/>
      <c r="H46" s="161"/>
      <c r="I46" s="161"/>
      <c r="J46" s="729"/>
      <c r="K46" s="730"/>
    </row>
    <row r="47" spans="1:11" x14ac:dyDescent="0.3">
      <c r="A47" s="279"/>
      <c r="B47" s="281"/>
      <c r="C47" s="183"/>
      <c r="D47" s="184"/>
      <c r="E47" s="161"/>
      <c r="F47" s="161"/>
      <c r="G47" s="161"/>
      <c r="H47" s="161"/>
      <c r="I47" s="161"/>
      <c r="J47" s="729"/>
      <c r="K47" s="730"/>
    </row>
    <row r="48" spans="1:11" x14ac:dyDescent="0.3">
      <c r="A48" s="279"/>
      <c r="B48" s="281"/>
      <c r="C48" s="185" t="s">
        <v>7</v>
      </c>
      <c r="D48" s="186"/>
      <c r="E48" s="1">
        <f>'DADOS DA OBRA'!E30</f>
        <v>3000</v>
      </c>
      <c r="F48" s="1">
        <f>ROUND(SUM(F44:F46),2)</f>
        <v>3</v>
      </c>
      <c r="G48" s="1"/>
      <c r="H48" s="1">
        <f>ROUND(SUM(H44:H47),2)</f>
        <v>21000</v>
      </c>
      <c r="I48" s="1"/>
      <c r="J48" s="738">
        <f>ROUND(SUM(J44:K47),2)</f>
        <v>24000</v>
      </c>
      <c r="K48" s="739"/>
    </row>
    <row r="49" spans="1:11" x14ac:dyDescent="0.3">
      <c r="A49" s="279"/>
      <c r="B49" s="281"/>
      <c r="F49" s="281"/>
      <c r="G49" s="281"/>
      <c r="I49" s="281"/>
      <c r="J49" s="281"/>
      <c r="K49" s="280"/>
    </row>
    <row r="50" spans="1:11" x14ac:dyDescent="0.3">
      <c r="A50" s="279"/>
      <c r="C50" s="290" t="s">
        <v>145</v>
      </c>
      <c r="D50" s="288">
        <f>E44</f>
        <v>3000</v>
      </c>
      <c r="E50" s="289" t="s">
        <v>151</v>
      </c>
      <c r="K50" s="280"/>
    </row>
    <row r="51" spans="1:11" x14ac:dyDescent="0.3">
      <c r="A51" s="965"/>
      <c r="C51" s="966"/>
      <c r="D51" s="967"/>
      <c r="E51" s="968"/>
      <c r="K51" s="965"/>
    </row>
    <row r="52" spans="1:11" x14ac:dyDescent="0.3">
      <c r="A52" s="965"/>
      <c r="C52" s="966"/>
      <c r="D52" s="967"/>
      <c r="E52" s="968"/>
      <c r="K52" s="965"/>
    </row>
    <row r="53" spans="1:11" ht="51.6" customHeight="1" x14ac:dyDescent="0.3"/>
    <row r="54" spans="1:11" ht="55.8" customHeight="1" x14ac:dyDescent="0.3">
      <c r="F54" s="962" t="s">
        <v>1242</v>
      </c>
      <c r="G54" s="963"/>
    </row>
  </sheetData>
  <mergeCells count="45">
    <mergeCell ref="F54:G54"/>
    <mergeCell ref="A1:K1"/>
    <mergeCell ref="A2:K2"/>
    <mergeCell ref="A5:B5"/>
    <mergeCell ref="C5:K5"/>
    <mergeCell ref="C13:D2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  <mergeCell ref="A3:K3"/>
    <mergeCell ref="A4:K4"/>
    <mergeCell ref="A6:B6"/>
    <mergeCell ref="C12:D12"/>
    <mergeCell ref="C23:D23"/>
    <mergeCell ref="E12:G12"/>
    <mergeCell ref="C8:J8"/>
    <mergeCell ref="E23:G23"/>
    <mergeCell ref="J48:K48"/>
    <mergeCell ref="J45:K45"/>
    <mergeCell ref="J46:K46"/>
    <mergeCell ref="G34:I35"/>
    <mergeCell ref="C6:K6"/>
    <mergeCell ref="C42:D43"/>
    <mergeCell ref="B30:I30"/>
    <mergeCell ref="J47:K47"/>
    <mergeCell ref="C44:D44"/>
    <mergeCell ref="E42:F42"/>
    <mergeCell ref="C32:J32"/>
    <mergeCell ref="C40:J40"/>
    <mergeCell ref="C34:E35"/>
    <mergeCell ref="F34:F35"/>
    <mergeCell ref="J42:K42"/>
    <mergeCell ref="J43:K43"/>
    <mergeCell ref="J44:K44"/>
    <mergeCell ref="G38:H38"/>
    <mergeCell ref="C38:F38"/>
    <mergeCell ref="C36:E36"/>
    <mergeCell ref="G36:I36"/>
  </mergeCells>
  <printOptions horizontalCentered="1"/>
  <pageMargins left="0.51181102362204722" right="0.51181102362204722" top="0.59055118110236227" bottom="0.78740157480314965" header="0.31496062992125984" footer="0.31496062992125984"/>
  <pageSetup paperSize="9" scale="70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Q165"/>
  <sheetViews>
    <sheetView view="pageBreakPreview" topLeftCell="A156" zoomScale="80" zoomScaleNormal="77" zoomScaleSheetLayoutView="80" workbookViewId="0">
      <selection activeCell="A165" sqref="A165:K165"/>
    </sheetView>
  </sheetViews>
  <sheetFormatPr defaultColWidth="9.109375" defaultRowHeight="13.8" x14ac:dyDescent="0.25"/>
  <cols>
    <col min="1" max="1" width="15" style="67" customWidth="1"/>
    <col min="2" max="2" width="24.88671875" style="67" customWidth="1"/>
    <col min="3" max="3" width="14.33203125" style="67" customWidth="1"/>
    <col min="4" max="4" width="9.109375" style="67"/>
    <col min="5" max="5" width="14.6640625" style="72" customWidth="1"/>
    <col min="6" max="6" width="10.5546875" style="67" bestFit="1" customWidth="1"/>
    <col min="7" max="7" width="12.109375" style="67" bestFit="1" customWidth="1"/>
    <col min="8" max="8" width="8.6640625" style="67" customWidth="1"/>
    <col min="9" max="9" width="12.33203125" style="67" customWidth="1"/>
    <col min="10" max="10" width="6.44140625" style="67" customWidth="1"/>
    <col min="11" max="11" width="15.5546875" style="67" customWidth="1"/>
    <col min="12" max="12" width="9.109375" style="21"/>
    <col min="13" max="13" width="12.44140625" style="21" bestFit="1" customWidth="1"/>
    <col min="14" max="14" width="10.88671875" style="21" bestFit="1" customWidth="1"/>
    <col min="15" max="15" width="9.6640625" style="21" bestFit="1" customWidth="1"/>
    <col min="16" max="16384" width="9.109375" style="21"/>
  </cols>
  <sheetData>
    <row r="1" spans="1:15" ht="84.75" customHeight="1" x14ac:dyDescent="0.3">
      <c r="A1" s="790"/>
      <c r="B1" s="791"/>
      <c r="C1" s="791"/>
      <c r="D1" s="791"/>
      <c r="E1" s="791"/>
      <c r="F1" s="791"/>
      <c r="G1" s="791"/>
      <c r="H1" s="791"/>
      <c r="I1" s="791"/>
      <c r="J1" s="791"/>
      <c r="K1" s="792"/>
    </row>
    <row r="2" spans="1:15" ht="20.100000000000001" customHeight="1" x14ac:dyDescent="0.25">
      <c r="A2" s="632" t="s">
        <v>1148</v>
      </c>
      <c r="B2" s="633"/>
      <c r="C2" s="633"/>
      <c r="D2" s="633"/>
      <c r="E2" s="633"/>
      <c r="F2" s="633"/>
      <c r="G2" s="633"/>
      <c r="H2" s="633"/>
      <c r="I2" s="633"/>
      <c r="J2" s="633"/>
      <c r="K2" s="634"/>
    </row>
    <row r="3" spans="1:15" ht="20.100000000000001" customHeight="1" x14ac:dyDescent="0.25">
      <c r="A3" s="632" t="s">
        <v>1149</v>
      </c>
      <c r="B3" s="633"/>
      <c r="C3" s="633"/>
      <c r="D3" s="633"/>
      <c r="E3" s="633"/>
      <c r="F3" s="633"/>
      <c r="G3" s="633"/>
      <c r="H3" s="633"/>
      <c r="I3" s="633"/>
      <c r="J3" s="633"/>
      <c r="K3" s="634"/>
    </row>
    <row r="4" spans="1:15" ht="20.100000000000001" customHeight="1" x14ac:dyDescent="0.25">
      <c r="A4" s="639" t="s">
        <v>1150</v>
      </c>
      <c r="B4" s="640"/>
      <c r="C4" s="640"/>
      <c r="D4" s="640"/>
      <c r="E4" s="640"/>
      <c r="F4" s="640"/>
      <c r="G4" s="640"/>
      <c r="H4" s="640"/>
      <c r="I4" s="640"/>
      <c r="J4" s="640"/>
      <c r="K4" s="641"/>
    </row>
    <row r="5" spans="1:15" s="168" customFormat="1" ht="65.25" customHeight="1" x14ac:dyDescent="0.25">
      <c r="A5" s="542" t="s">
        <v>238</v>
      </c>
      <c r="B5" s="642" t="s">
        <v>1151</v>
      </c>
      <c r="C5" s="642"/>
      <c r="D5" s="642"/>
      <c r="E5" s="642"/>
      <c r="F5" s="642"/>
      <c r="G5" s="642"/>
      <c r="H5" s="642"/>
      <c r="I5" s="642"/>
      <c r="J5" s="642"/>
      <c r="K5" s="643"/>
      <c r="L5" s="213"/>
    </row>
    <row r="6" spans="1:15" s="168" customFormat="1" ht="35.25" customHeight="1" x14ac:dyDescent="0.25">
      <c r="A6" s="232" t="s">
        <v>242</v>
      </c>
      <c r="B6" s="644" t="str">
        <f>'DADOS DA OBRA'!C6</f>
        <v>MARAJÓ</v>
      </c>
      <c r="C6" s="644"/>
      <c r="D6" s="644"/>
      <c r="E6" s="644"/>
      <c r="F6" s="644"/>
      <c r="G6" s="644"/>
      <c r="H6" s="644"/>
      <c r="I6" s="644"/>
      <c r="J6" s="644"/>
      <c r="K6" s="645"/>
      <c r="L6" s="213"/>
    </row>
    <row r="7" spans="1:15" ht="17.399999999999999" x14ac:dyDescent="0.3">
      <c r="A7" s="760" t="s">
        <v>139</v>
      </c>
      <c r="B7" s="761"/>
      <c r="C7" s="761"/>
      <c r="D7" s="761"/>
      <c r="E7" s="761"/>
      <c r="F7" s="761"/>
      <c r="G7" s="761"/>
      <c r="H7" s="761"/>
      <c r="I7" s="761"/>
      <c r="J7" s="761"/>
      <c r="K7" s="762"/>
      <c r="L7" s="41"/>
      <c r="M7" s="41"/>
      <c r="N7" s="41"/>
      <c r="O7" s="42"/>
    </row>
    <row r="8" spans="1:15" ht="13.95" customHeight="1" x14ac:dyDescent="0.25">
      <c r="A8" s="340"/>
      <c r="B8" s="341"/>
      <c r="C8" s="341"/>
      <c r="D8" s="341"/>
      <c r="E8" s="342"/>
      <c r="F8" s="341"/>
      <c r="G8" s="341"/>
      <c r="H8" s="341"/>
      <c r="I8" s="341"/>
      <c r="J8" s="341"/>
      <c r="K8" s="343"/>
      <c r="L8" s="41"/>
      <c r="M8" s="41"/>
      <c r="N8" s="41"/>
      <c r="O8" s="42"/>
    </row>
    <row r="9" spans="1:15" ht="13.95" customHeight="1" x14ac:dyDescent="0.25">
      <c r="A9" s="344">
        <f>ORÇAMENTO!C24</f>
        <v>4</v>
      </c>
      <c r="B9" s="765" t="str">
        <f>ORÇAMENTO!D24</f>
        <v>TERRAPLENAGEM (PREPARAÇÃO DA PLATAFORMA)</v>
      </c>
      <c r="C9" s="765"/>
      <c r="D9" s="765"/>
      <c r="E9" s="765"/>
      <c r="F9" s="765"/>
      <c r="G9" s="765"/>
      <c r="H9" s="765"/>
      <c r="I9" s="765"/>
      <c r="J9" s="765"/>
      <c r="K9" s="766"/>
      <c r="L9" s="41"/>
      <c r="M9" s="41"/>
      <c r="N9" s="41"/>
      <c r="O9" s="42"/>
    </row>
    <row r="10" spans="1:15" x14ac:dyDescent="0.25">
      <c r="A10" s="298"/>
      <c r="B10" s="767"/>
      <c r="C10" s="767"/>
      <c r="D10" s="767"/>
      <c r="E10" s="767"/>
      <c r="F10" s="767"/>
      <c r="G10" s="767"/>
      <c r="H10" s="767"/>
      <c r="I10" s="767"/>
      <c r="J10" s="767"/>
      <c r="K10" s="768"/>
      <c r="L10" s="41"/>
      <c r="M10" s="41"/>
      <c r="N10" s="41"/>
      <c r="O10" s="42"/>
    </row>
    <row r="11" spans="1:15" ht="30" customHeight="1" x14ac:dyDescent="0.25">
      <c r="A11" s="302" t="str">
        <f>ORÇAMENTO!C25</f>
        <v>4.1</v>
      </c>
      <c r="B11" s="763" t="str">
        <f>ORÇAMENTO!D25</f>
        <v>ESCAVAÇÃO HORIZONTAL, INCLUINDO CARGA E DESCARGA EM SOLO DE 1A CATEGORIA COM TRATOR DE ESTEIRAS (170HP/LÂMINA: 5,20M3). AF_07/2020  (LIMPEZA CAMADA INSERVIVEL)</v>
      </c>
      <c r="C11" s="763"/>
      <c r="D11" s="763"/>
      <c r="E11" s="763"/>
      <c r="F11" s="763"/>
      <c r="G11" s="763"/>
      <c r="H11" s="763"/>
      <c r="I11" s="763"/>
      <c r="J11" s="763"/>
      <c r="K11" s="763"/>
      <c r="L11" s="41"/>
      <c r="M11" s="41"/>
      <c r="N11" s="41"/>
      <c r="O11" s="42"/>
    </row>
    <row r="12" spans="1:15" x14ac:dyDescent="0.25">
      <c r="A12" s="303"/>
      <c r="B12" s="304"/>
      <c r="C12" s="304"/>
      <c r="D12" s="304"/>
      <c r="E12" s="305"/>
      <c r="F12" s="305"/>
      <c r="G12" s="305"/>
      <c r="H12" s="305"/>
      <c r="I12" s="44"/>
      <c r="J12" s="63"/>
      <c r="K12" s="306"/>
      <c r="L12" s="41"/>
      <c r="M12" s="41"/>
      <c r="N12" s="41"/>
      <c r="O12" s="42"/>
    </row>
    <row r="13" spans="1:15" x14ac:dyDescent="0.25">
      <c r="A13" s="303"/>
      <c r="B13" s="771" t="s">
        <v>108</v>
      </c>
      <c r="C13" s="771"/>
      <c r="D13" s="771"/>
      <c r="E13" s="11" t="s">
        <v>3</v>
      </c>
      <c r="F13" s="11"/>
      <c r="G13" s="11" t="s">
        <v>38</v>
      </c>
      <c r="H13" s="11"/>
      <c r="I13" s="202" t="s">
        <v>40</v>
      </c>
      <c r="K13" s="297"/>
      <c r="L13" s="41"/>
      <c r="M13" s="41"/>
      <c r="N13" s="41"/>
      <c r="O13" s="42"/>
    </row>
    <row r="14" spans="1:15" x14ac:dyDescent="0.25">
      <c r="A14" s="298"/>
      <c r="B14" s="772" t="str">
        <f>'[2]2.SER.PREL.'!$C$13</f>
        <v>VIAS DO MUNICÍPIO</v>
      </c>
      <c r="C14" s="773"/>
      <c r="D14" s="774"/>
      <c r="E14" s="118">
        <f>'2.SER.PREL.'!J48</f>
        <v>24000</v>
      </c>
      <c r="F14" s="11" t="s">
        <v>12</v>
      </c>
      <c r="G14" s="535">
        <v>7.4999999999999997E-2</v>
      </c>
      <c r="H14" s="202" t="s">
        <v>35</v>
      </c>
      <c r="I14" s="169">
        <f>ROUND((E14*G14),2)</f>
        <v>1800</v>
      </c>
      <c r="K14" s="297"/>
      <c r="L14" s="41"/>
      <c r="M14" s="41"/>
      <c r="N14" s="41"/>
      <c r="O14" s="42"/>
    </row>
    <row r="15" spans="1:15" x14ac:dyDescent="0.25">
      <c r="A15" s="298"/>
      <c r="B15" s="300"/>
      <c r="C15" s="300"/>
      <c r="D15" s="300"/>
      <c r="E15" s="2"/>
      <c r="F15" s="300"/>
      <c r="G15" s="300"/>
      <c r="H15" s="300"/>
      <c r="I15" s="300"/>
      <c r="J15" s="300"/>
      <c r="K15" s="301"/>
      <c r="L15" s="41"/>
      <c r="M15" s="41"/>
      <c r="N15" s="41"/>
      <c r="O15" s="42"/>
    </row>
    <row r="16" spans="1:15" x14ac:dyDescent="0.25">
      <c r="A16" s="298"/>
      <c r="B16" s="346" t="s">
        <v>145</v>
      </c>
      <c r="C16" s="347">
        <f>I14</f>
        <v>1800</v>
      </c>
      <c r="D16" s="348" t="s">
        <v>29</v>
      </c>
      <c r="E16" s="2"/>
      <c r="F16" s="300"/>
      <c r="G16" s="300"/>
      <c r="H16" s="300"/>
      <c r="I16" s="300"/>
      <c r="J16" s="300"/>
      <c r="K16" s="301"/>
      <c r="L16" s="41"/>
      <c r="M16" s="41"/>
      <c r="N16" s="41"/>
      <c r="O16" s="42"/>
    </row>
    <row r="17" spans="1:17" x14ac:dyDescent="0.25">
      <c r="A17" s="298"/>
      <c r="B17" s="300"/>
      <c r="C17" s="300"/>
      <c r="D17" s="300"/>
      <c r="E17" s="2"/>
      <c r="F17" s="300"/>
      <c r="G17" s="300"/>
      <c r="H17" s="300"/>
      <c r="I17" s="300"/>
      <c r="J17" s="300"/>
      <c r="K17" s="301"/>
      <c r="L17" s="41"/>
      <c r="M17" s="41"/>
      <c r="N17" s="41"/>
      <c r="O17" s="42"/>
    </row>
    <row r="18" spans="1:17" x14ac:dyDescent="0.25">
      <c r="A18" s="298"/>
      <c r="B18" s="300"/>
      <c r="C18" s="300"/>
      <c r="D18" s="300"/>
      <c r="E18" s="2"/>
      <c r="F18" s="300"/>
      <c r="G18" s="300"/>
      <c r="H18" s="300"/>
      <c r="I18" s="300"/>
      <c r="J18" s="300"/>
      <c r="K18" s="301"/>
      <c r="L18" s="41"/>
      <c r="M18" s="41"/>
      <c r="N18" s="41"/>
      <c r="O18" s="42"/>
    </row>
    <row r="19" spans="1:17" ht="29.25" customHeight="1" x14ac:dyDescent="0.25">
      <c r="A19" s="302" t="str">
        <f>ORÇAMENTO!C26</f>
        <v>4.2</v>
      </c>
      <c r="B19" s="763" t="str">
        <f>ORÇAMENTO!D26</f>
        <v>TRANSPORTE COM CAMINHÃO BASCULANTE DE 10 M³, EM VIA URBANA PAVIMENTADA, DMT ATÉ 30 KM (UNIDADE: M3XKM). AF_07/2020</v>
      </c>
      <c r="C19" s="763"/>
      <c r="D19" s="763"/>
      <c r="E19" s="763"/>
      <c r="F19" s="763"/>
      <c r="G19" s="763"/>
      <c r="H19" s="763"/>
      <c r="I19" s="763"/>
      <c r="J19" s="763"/>
      <c r="K19" s="764"/>
      <c r="L19" s="41"/>
      <c r="M19" s="41"/>
      <c r="N19" s="41"/>
      <c r="O19" s="42"/>
    </row>
    <row r="20" spans="1:17" x14ac:dyDescent="0.25">
      <c r="A20" s="303"/>
      <c r="B20" s="5"/>
      <c r="C20" s="5"/>
      <c r="D20" s="44"/>
      <c r="E20" s="5"/>
      <c r="F20" s="5"/>
      <c r="G20" s="44"/>
      <c r="H20" s="5"/>
      <c r="I20" s="44"/>
      <c r="J20" s="5"/>
      <c r="K20" s="307"/>
      <c r="L20" s="41"/>
      <c r="M20" s="41"/>
      <c r="N20" s="41"/>
      <c r="O20" s="42"/>
    </row>
    <row r="21" spans="1:17" x14ac:dyDescent="0.25">
      <c r="A21" s="303"/>
      <c r="B21" s="771" t="s">
        <v>108</v>
      </c>
      <c r="C21" s="771"/>
      <c r="D21" s="771"/>
      <c r="E21" s="769" t="s">
        <v>40</v>
      </c>
      <c r="F21" s="770"/>
      <c r="G21" s="11" t="s">
        <v>120</v>
      </c>
      <c r="H21" s="206"/>
      <c r="I21" s="206" t="s">
        <v>42</v>
      </c>
      <c r="J21" s="11"/>
      <c r="K21" s="202" t="s">
        <v>30</v>
      </c>
      <c r="L21" s="41"/>
      <c r="M21" s="41"/>
      <c r="N21" s="41"/>
      <c r="O21" s="42"/>
    </row>
    <row r="22" spans="1:17" x14ac:dyDescent="0.25">
      <c r="A22" s="303"/>
      <c r="B22" s="772" t="str">
        <f>'[2]2.SER.PREL.'!$C$13</f>
        <v>VIAS DO MUNICÍPIO</v>
      </c>
      <c r="C22" s="773"/>
      <c r="D22" s="774"/>
      <c r="E22" s="729">
        <f>I14</f>
        <v>1800</v>
      </c>
      <c r="F22" s="730" t="s">
        <v>12</v>
      </c>
      <c r="G22" s="118">
        <v>12</v>
      </c>
      <c r="H22" s="206" t="s">
        <v>12</v>
      </c>
      <c r="I22" s="206">
        <v>1.25</v>
      </c>
      <c r="J22" s="202" t="s">
        <v>35</v>
      </c>
      <c r="K22" s="118">
        <f>ROUND((E22*G22*I22),2)</f>
        <v>27000</v>
      </c>
      <c r="L22" s="41"/>
      <c r="M22" s="41"/>
      <c r="N22" s="41"/>
      <c r="O22" s="42"/>
    </row>
    <row r="23" spans="1:17" x14ac:dyDescent="0.25">
      <c r="A23" s="298"/>
      <c r="B23" s="300"/>
      <c r="C23" s="300"/>
      <c r="D23" s="300"/>
      <c r="E23" s="2"/>
      <c r="F23" s="300"/>
      <c r="G23" s="300"/>
      <c r="H23" s="300"/>
      <c r="I23" s="300"/>
      <c r="J23" s="300"/>
      <c r="K23" s="301"/>
      <c r="L23" s="158"/>
      <c r="M23" s="158"/>
      <c r="N23" s="158"/>
      <c r="O23" s="158"/>
    </row>
    <row r="24" spans="1:17" x14ac:dyDescent="0.25">
      <c r="A24" s="298"/>
      <c r="B24" s="346" t="s">
        <v>145</v>
      </c>
      <c r="C24" s="347">
        <f>K22</f>
        <v>27000</v>
      </c>
      <c r="D24" s="348" t="s">
        <v>30</v>
      </c>
      <c r="E24" s="2"/>
      <c r="F24" s="300"/>
      <c r="G24" s="300"/>
      <c r="H24" s="300"/>
      <c r="I24" s="300"/>
      <c r="J24" s="300"/>
      <c r="K24" s="301"/>
      <c r="L24" s="158"/>
      <c r="M24" s="158"/>
      <c r="N24" s="158"/>
      <c r="O24" s="158"/>
    </row>
    <row r="25" spans="1:17" x14ac:dyDescent="0.25">
      <c r="A25" s="298"/>
      <c r="B25" s="300"/>
      <c r="C25" s="300"/>
      <c r="D25" s="300"/>
      <c r="E25" s="2"/>
      <c r="F25" s="300"/>
      <c r="G25" s="300"/>
      <c r="H25" s="300"/>
      <c r="I25" s="300"/>
      <c r="J25" s="300"/>
      <c r="K25" s="301"/>
      <c r="L25" s="158"/>
      <c r="M25" s="158"/>
      <c r="N25" s="158"/>
      <c r="O25" s="158"/>
    </row>
    <row r="26" spans="1:17" x14ac:dyDescent="0.25">
      <c r="A26" s="298"/>
      <c r="B26" s="300"/>
      <c r="C26" s="300"/>
      <c r="D26" s="300"/>
      <c r="E26" s="2"/>
      <c r="F26" s="300"/>
      <c r="G26" s="300"/>
      <c r="H26" s="300"/>
      <c r="I26" s="300"/>
      <c r="J26" s="300"/>
      <c r="K26" s="301"/>
      <c r="L26" s="158"/>
      <c r="M26" s="158"/>
      <c r="N26" s="158"/>
      <c r="O26" s="158"/>
    </row>
    <row r="27" spans="1:17" ht="29.25" customHeight="1" x14ac:dyDescent="0.25">
      <c r="A27" s="302" t="str">
        <f>ORÇAMENTO!C27</f>
        <v>4.3</v>
      </c>
      <c r="B27" s="763" t="str">
        <f>ORÇAMENTO!D27</f>
        <v>LIMPEZA MECANIZADA DE CAMADA VEGETAL, VEGETAÇÃO E PEQUENAS ÁRVORES (DIÂMETRO DE TRONCO MENOR QUE 0,20 M), COM TRATOR DE ESTEIRAS.AF_05/2018 (LIMPEZA DA JAZIDA)</v>
      </c>
      <c r="C27" s="763"/>
      <c r="D27" s="763"/>
      <c r="E27" s="763"/>
      <c r="F27" s="763"/>
      <c r="G27" s="763"/>
      <c r="H27" s="763"/>
      <c r="I27" s="763"/>
      <c r="J27" s="763"/>
      <c r="K27" s="764"/>
      <c r="L27" s="158"/>
      <c r="M27" s="158"/>
      <c r="N27" s="158"/>
      <c r="O27" s="158"/>
    </row>
    <row r="28" spans="1:17" x14ac:dyDescent="0.25">
      <c r="A28" s="303"/>
      <c r="B28" s="308"/>
      <c r="C28" s="44"/>
      <c r="D28" s="44"/>
      <c r="E28" s="44"/>
      <c r="F28" s="44"/>
      <c r="G28" s="44"/>
      <c r="H28" s="44"/>
      <c r="I28" s="44"/>
      <c r="J28" s="63"/>
      <c r="K28" s="307"/>
      <c r="L28" s="157"/>
      <c r="M28" s="157"/>
      <c r="N28" s="157"/>
      <c r="O28" s="157"/>
    </row>
    <row r="29" spans="1:17" x14ac:dyDescent="0.25">
      <c r="A29" s="303"/>
      <c r="B29" s="308"/>
      <c r="C29" s="44"/>
      <c r="D29" s="44"/>
      <c r="E29" s="44"/>
      <c r="F29" s="44"/>
      <c r="G29" s="44"/>
      <c r="H29" s="44"/>
      <c r="I29" s="44"/>
      <c r="J29" s="63"/>
      <c r="K29" s="309"/>
      <c r="L29" s="158"/>
      <c r="M29" s="158"/>
      <c r="N29" s="158"/>
      <c r="O29" s="158"/>
    </row>
    <row r="30" spans="1:17" x14ac:dyDescent="0.25">
      <c r="A30" s="310"/>
      <c r="B30" s="11" t="s">
        <v>108</v>
      </c>
      <c r="C30" s="11" t="s">
        <v>40</v>
      </c>
      <c r="D30" s="11"/>
      <c r="E30" s="11" t="s">
        <v>60</v>
      </c>
      <c r="F30" s="11"/>
      <c r="G30" s="11" t="s">
        <v>3</v>
      </c>
      <c r="H30" s="311"/>
      <c r="I30" s="311"/>
      <c r="J30" s="311"/>
      <c r="K30" s="312"/>
      <c r="L30" s="41"/>
      <c r="M30" s="41"/>
      <c r="N30" s="41"/>
      <c r="O30" s="42"/>
      <c r="Q30" s="21">
        <v>7</v>
      </c>
    </row>
    <row r="31" spans="1:17" x14ac:dyDescent="0.25">
      <c r="A31" s="313"/>
      <c r="B31" s="62" t="s">
        <v>1154</v>
      </c>
      <c r="C31" s="118">
        <f>I37</f>
        <v>3600</v>
      </c>
      <c r="D31" s="11" t="s">
        <v>41</v>
      </c>
      <c r="E31" s="118">
        <v>3</v>
      </c>
      <c r="F31" s="11" t="s">
        <v>35</v>
      </c>
      <c r="G31" s="118">
        <f>ROUND(C31/E31,2)</f>
        <v>1200</v>
      </c>
      <c r="H31" s="311"/>
      <c r="I31" s="311"/>
      <c r="J31" s="311"/>
      <c r="K31" s="312"/>
      <c r="L31" s="43"/>
      <c r="M31" s="43"/>
      <c r="N31" s="43"/>
      <c r="O31" s="43"/>
      <c r="Q31" s="21">
        <v>0.9</v>
      </c>
    </row>
    <row r="32" spans="1:17" x14ac:dyDescent="0.25">
      <c r="A32" s="303"/>
      <c r="B32" s="5"/>
      <c r="C32" s="5"/>
      <c r="D32" s="5"/>
      <c r="E32" s="5"/>
      <c r="F32" s="5"/>
      <c r="G32" s="5"/>
      <c r="H32" s="5"/>
      <c r="I32" s="5"/>
      <c r="J32" s="63"/>
      <c r="K32" s="314"/>
      <c r="L32" s="43"/>
      <c r="M32" s="43"/>
      <c r="N32" s="43"/>
      <c r="O32" s="43"/>
      <c r="Q32" s="21">
        <f>SUM(Q30:Q31)</f>
        <v>7.9</v>
      </c>
    </row>
    <row r="33" spans="1:15" x14ac:dyDescent="0.25">
      <c r="A33" s="303"/>
      <c r="B33" s="346" t="s">
        <v>145</v>
      </c>
      <c r="C33" s="347">
        <f>G31</f>
        <v>1200</v>
      </c>
      <c r="D33" s="348" t="s">
        <v>27</v>
      </c>
      <c r="E33" s="5"/>
      <c r="F33" s="5"/>
      <c r="G33" s="5"/>
      <c r="H33" s="5"/>
      <c r="I33" s="5"/>
      <c r="J33" s="63"/>
      <c r="K33" s="314"/>
      <c r="L33" s="157"/>
      <c r="M33" s="157"/>
      <c r="N33" s="157"/>
      <c r="O33" s="157"/>
    </row>
    <row r="34" spans="1:15" x14ac:dyDescent="0.25">
      <c r="A34" s="303"/>
      <c r="B34" s="5"/>
      <c r="C34" s="5"/>
      <c r="D34" s="44"/>
      <c r="E34" s="5"/>
      <c r="F34" s="5"/>
      <c r="G34" s="44"/>
      <c r="H34" s="5"/>
      <c r="I34" s="44"/>
      <c r="J34" s="5"/>
      <c r="K34" s="307"/>
      <c r="L34" s="157"/>
      <c r="M34" s="157"/>
      <c r="N34" s="157"/>
      <c r="O34" s="157"/>
    </row>
    <row r="35" spans="1:15" ht="27" customHeight="1" x14ac:dyDescent="0.25">
      <c r="A35" s="302" t="str">
        <f>ORÇAMENTO!C28</f>
        <v>4.4</v>
      </c>
      <c r="B35" s="763" t="str">
        <f>ORÇAMENTO!D28</f>
        <v>ESCAVAÇÃO HORIZONTAL, INCLUINDO CARGA E DESCARGA EM SOLO DE 1A CATEGORIA COM TRATOR DE ESTEIRAS (170HP/LÂMINA: 5,20M3). AF_07/2020 (MATERIAL DA JAZIDA)</v>
      </c>
      <c r="C35" s="763"/>
      <c r="D35" s="763"/>
      <c r="E35" s="763"/>
      <c r="F35" s="763"/>
      <c r="G35" s="763"/>
      <c r="H35" s="763"/>
      <c r="I35" s="763"/>
      <c r="J35" s="763"/>
      <c r="K35" s="764"/>
      <c r="L35" s="158"/>
      <c r="M35" s="158"/>
      <c r="N35" s="158"/>
      <c r="O35" s="158"/>
    </row>
    <row r="36" spans="1:15" x14ac:dyDescent="0.25">
      <c r="A36" s="303"/>
      <c r="B36" s="771" t="s">
        <v>108</v>
      </c>
      <c r="C36" s="771"/>
      <c r="D36" s="771"/>
      <c r="E36" s="11" t="s">
        <v>3</v>
      </c>
      <c r="F36" s="11"/>
      <c r="G36" s="11" t="s">
        <v>38</v>
      </c>
      <c r="H36" s="11"/>
      <c r="I36" s="771" t="s">
        <v>40</v>
      </c>
      <c r="J36" s="771"/>
      <c r="K36" s="306"/>
      <c r="L36" s="158"/>
      <c r="M36" s="158"/>
      <c r="N36" s="158"/>
      <c r="O36" s="158"/>
    </row>
    <row r="37" spans="1:15" x14ac:dyDescent="0.25">
      <c r="A37" s="303"/>
      <c r="B37" s="772" t="str">
        <f>'[2]2.SER.PREL.'!$C$13</f>
        <v>VIAS DO MUNICÍPIO</v>
      </c>
      <c r="C37" s="773"/>
      <c r="D37" s="774"/>
      <c r="E37" s="118">
        <f>E14</f>
        <v>24000</v>
      </c>
      <c r="F37" s="11" t="s">
        <v>12</v>
      </c>
      <c r="G37" s="10">
        <v>0.15</v>
      </c>
      <c r="H37" s="202" t="s">
        <v>35</v>
      </c>
      <c r="I37" s="775">
        <f>ROUND((E37*G37),2)</f>
        <v>3600</v>
      </c>
      <c r="J37" s="775"/>
      <c r="K37" s="306"/>
      <c r="L37" s="158"/>
      <c r="M37" s="158"/>
      <c r="N37" s="158"/>
      <c r="O37" s="158"/>
    </row>
    <row r="38" spans="1:15" x14ac:dyDescent="0.25">
      <c r="A38" s="303"/>
      <c r="B38" s="315"/>
      <c r="C38" s="7"/>
      <c r="D38" s="5"/>
      <c r="E38" s="4"/>
      <c r="F38" s="63"/>
      <c r="G38" s="5"/>
      <c r="H38" s="63"/>
      <c r="I38" s="5"/>
      <c r="J38" s="63"/>
      <c r="K38" s="314"/>
      <c r="L38" s="158"/>
      <c r="M38" s="158"/>
      <c r="N38" s="158"/>
      <c r="O38" s="158"/>
    </row>
    <row r="39" spans="1:15" x14ac:dyDescent="0.25">
      <c r="A39" s="303"/>
      <c r="B39" s="346" t="s">
        <v>145</v>
      </c>
      <c r="C39" s="347">
        <f>I37</f>
        <v>3600</v>
      </c>
      <c r="D39" s="348" t="s">
        <v>29</v>
      </c>
      <c r="E39" s="5"/>
      <c r="F39" s="5"/>
      <c r="G39" s="5"/>
      <c r="H39" s="5"/>
      <c r="I39" s="5"/>
      <c r="J39" s="63"/>
      <c r="K39" s="314"/>
      <c r="L39" s="158"/>
      <c r="M39" s="158"/>
      <c r="N39" s="158"/>
      <c r="O39" s="158"/>
    </row>
    <row r="40" spans="1:15" x14ac:dyDescent="0.25">
      <c r="A40" s="303"/>
      <c r="B40" s="5"/>
      <c r="C40" s="5"/>
      <c r="D40" s="44"/>
      <c r="E40" s="5"/>
      <c r="F40" s="5"/>
      <c r="G40" s="44"/>
      <c r="H40" s="5"/>
      <c r="I40" s="44"/>
      <c r="J40" s="5"/>
      <c r="K40" s="307"/>
      <c r="L40" s="158"/>
      <c r="M40" s="158"/>
      <c r="N40" s="158"/>
      <c r="O40" s="158"/>
    </row>
    <row r="41" spans="1:15" x14ac:dyDescent="0.25">
      <c r="A41" s="302" t="str">
        <f>ORÇAMENTO!C29</f>
        <v>4.5</v>
      </c>
      <c r="B41" s="308" t="str">
        <f>ORÇAMENTO!D29</f>
        <v>TRANSPORTE COM CAMINHÃO BASCULANTE DE 10 M³, EM VIA URBANA PAVIMENTADA, DMT ATÉ 30 KM (UNIDADE: M3XKM). AF_07/2020</v>
      </c>
      <c r="C41" s="5"/>
      <c r="D41" s="44"/>
      <c r="E41" s="5"/>
      <c r="F41" s="5"/>
      <c r="G41" s="44"/>
      <c r="H41" s="5"/>
      <c r="I41" s="44"/>
      <c r="J41" s="5"/>
      <c r="K41" s="307"/>
      <c r="L41" s="158"/>
      <c r="M41" s="158"/>
      <c r="N41" s="158"/>
      <c r="O41" s="158"/>
    </row>
    <row r="42" spans="1:15" x14ac:dyDescent="0.25">
      <c r="A42" s="303"/>
      <c r="B42" s="5"/>
      <c r="C42" s="5"/>
      <c r="D42" s="44"/>
      <c r="E42" s="5"/>
      <c r="F42" s="5"/>
      <c r="G42" s="44"/>
      <c r="H42" s="5"/>
      <c r="I42" s="44"/>
      <c r="J42" s="5"/>
      <c r="K42" s="307"/>
      <c r="L42" s="158"/>
      <c r="M42" s="158"/>
      <c r="N42" s="158"/>
      <c r="O42" s="158"/>
    </row>
    <row r="43" spans="1:15" x14ac:dyDescent="0.25">
      <c r="A43" s="303"/>
      <c r="B43" s="771" t="s">
        <v>108</v>
      </c>
      <c r="C43" s="771"/>
      <c r="D43" s="771"/>
      <c r="E43" s="11" t="s">
        <v>40</v>
      </c>
      <c r="F43" s="11"/>
      <c r="G43" s="11" t="s">
        <v>120</v>
      </c>
      <c r="H43" s="206"/>
      <c r="I43" s="206" t="s">
        <v>42</v>
      </c>
      <c r="J43" s="11"/>
      <c r="K43" s="202" t="s">
        <v>30</v>
      </c>
      <c r="L43" s="158"/>
      <c r="M43" s="158"/>
      <c r="N43" s="158"/>
      <c r="O43" s="158"/>
    </row>
    <row r="44" spans="1:15" x14ac:dyDescent="0.25">
      <c r="A44" s="303"/>
      <c r="B44" s="772" t="str">
        <f>'[2]2.SER.PREL.'!$C$13</f>
        <v>VIAS DO MUNICÍPIO</v>
      </c>
      <c r="C44" s="773"/>
      <c r="D44" s="774"/>
      <c r="E44" s="118">
        <f>C39</f>
        <v>3600</v>
      </c>
      <c r="F44" s="11" t="s">
        <v>12</v>
      </c>
      <c r="G44" s="10">
        <v>12</v>
      </c>
      <c r="H44" s="206" t="s">
        <v>12</v>
      </c>
      <c r="I44" s="206">
        <v>1.25</v>
      </c>
      <c r="J44" s="202" t="s">
        <v>35</v>
      </c>
      <c r="K44" s="118">
        <f>ROUND((E44*G44*I44),2)</f>
        <v>54000</v>
      </c>
      <c r="L44" s="158"/>
      <c r="M44" s="158"/>
      <c r="N44" s="158"/>
      <c r="O44" s="158"/>
    </row>
    <row r="45" spans="1:15" x14ac:dyDescent="0.25">
      <c r="A45" s="303"/>
      <c r="B45" s="5"/>
      <c r="C45" s="5"/>
      <c r="D45" s="44"/>
      <c r="E45" s="5"/>
      <c r="F45" s="5"/>
      <c r="G45" s="44"/>
      <c r="H45" s="5"/>
      <c r="I45" s="44"/>
      <c r="J45" s="5"/>
      <c r="K45" s="307"/>
      <c r="L45" s="158"/>
      <c r="M45" s="158"/>
      <c r="N45" s="158"/>
      <c r="O45" s="158"/>
    </row>
    <row r="46" spans="1:15" x14ac:dyDescent="0.25">
      <c r="A46" s="303"/>
      <c r="B46" s="346" t="s">
        <v>145</v>
      </c>
      <c r="C46" s="347">
        <f>K44</f>
        <v>54000</v>
      </c>
      <c r="D46" s="348" t="s">
        <v>30</v>
      </c>
      <c r="E46" s="5"/>
      <c r="F46" s="5"/>
      <c r="G46" s="44"/>
      <c r="H46" s="5"/>
      <c r="I46" s="44"/>
      <c r="J46" s="5"/>
      <c r="K46" s="307"/>
      <c r="L46" s="158"/>
      <c r="M46" s="158"/>
      <c r="N46" s="158"/>
      <c r="O46" s="158"/>
    </row>
    <row r="47" spans="1:15" x14ac:dyDescent="0.25">
      <c r="A47" s="303"/>
      <c r="B47" s="5"/>
      <c r="C47" s="5"/>
      <c r="D47" s="44"/>
      <c r="E47" s="5"/>
      <c r="F47" s="5"/>
      <c r="G47" s="44"/>
      <c r="H47" s="5"/>
      <c r="I47" s="44"/>
      <c r="J47" s="5"/>
      <c r="K47" s="307"/>
      <c r="L47" s="158"/>
      <c r="M47" s="158"/>
      <c r="N47" s="158"/>
      <c r="O47" s="158"/>
    </row>
    <row r="48" spans="1:15" ht="51.75" customHeight="1" x14ac:dyDescent="0.25">
      <c r="A48" s="302" t="str">
        <f>ORÇAMENTO!C30</f>
        <v>4.6</v>
      </c>
      <c r="B48" s="763" t="str">
        <f>ORÇAMENTO!D30</f>
        <v>EXECUÇÃO E COMPACTAÇÃO DE CAMADA FINAL DE ATERRO (100% DE ENERGIA DO PROCTOR NORMAL) COM SOLO PREDOMINANTEMENTE ARGILOSO, EM CAMADAS COM ESPESSURA DE 15 CM - EXCLUSIVE ESCAVAÇÃO, CARGA E TRANSPORTE. AF_09/2024</v>
      </c>
      <c r="C48" s="763"/>
      <c r="D48" s="763"/>
      <c r="E48" s="763"/>
      <c r="F48" s="763"/>
      <c r="G48" s="763"/>
      <c r="H48" s="763"/>
      <c r="I48" s="763"/>
      <c r="J48" s="763"/>
      <c r="K48" s="764"/>
      <c r="L48" s="158"/>
      <c r="M48" s="158"/>
      <c r="N48" s="158"/>
      <c r="O48" s="158"/>
    </row>
    <row r="49" spans="1:16" x14ac:dyDescent="0.25">
      <c r="A49" s="302"/>
      <c r="B49" s="308"/>
      <c r="C49" s="5"/>
      <c r="D49" s="44"/>
      <c r="E49" s="5"/>
      <c r="F49" s="5"/>
      <c r="G49" s="44"/>
      <c r="H49" s="5"/>
      <c r="I49" s="44"/>
      <c r="J49" s="5"/>
      <c r="K49" s="307"/>
      <c r="L49" s="158"/>
      <c r="M49" s="158"/>
      <c r="N49" s="158"/>
      <c r="O49" s="158"/>
    </row>
    <row r="50" spans="1:16" x14ac:dyDescent="0.25">
      <c r="A50" s="302"/>
      <c r="B50" s="11" t="s">
        <v>108</v>
      </c>
      <c r="C50" s="202" t="s">
        <v>61</v>
      </c>
      <c r="D50" s="11"/>
      <c r="E50" s="202" t="s">
        <v>2</v>
      </c>
      <c r="F50" s="11"/>
      <c r="G50" s="11" t="s">
        <v>38</v>
      </c>
      <c r="H50" s="11"/>
      <c r="I50" s="771" t="s">
        <v>40</v>
      </c>
      <c r="J50" s="771"/>
      <c r="K50" s="307"/>
      <c r="L50" s="41"/>
      <c r="M50" s="41"/>
      <c r="N50" s="158"/>
      <c r="O50" s="42"/>
    </row>
    <row r="51" spans="1:16" x14ac:dyDescent="0.25">
      <c r="A51" s="302"/>
      <c r="B51" s="62" t="s">
        <v>1154</v>
      </c>
      <c r="C51" s="64">
        <f>'DADOS DA OBRA'!$E$30</f>
        <v>3000</v>
      </c>
      <c r="D51" s="202" t="s">
        <v>12</v>
      </c>
      <c r="E51" s="64">
        <v>8</v>
      </c>
      <c r="F51" s="11" t="s">
        <v>12</v>
      </c>
      <c r="G51" s="10">
        <v>0.15</v>
      </c>
      <c r="H51" s="202" t="s">
        <v>35</v>
      </c>
      <c r="I51" s="775">
        <f>ROUND((C51*E51*G51),2)</f>
        <v>3600</v>
      </c>
      <c r="J51" s="775"/>
      <c r="K51" s="307"/>
      <c r="L51" s="158"/>
      <c r="M51" s="158"/>
      <c r="N51" s="158"/>
      <c r="O51" s="158"/>
    </row>
    <row r="52" spans="1:16" x14ac:dyDescent="0.25">
      <c r="A52" s="302"/>
      <c r="B52" s="63"/>
      <c r="C52" s="7"/>
      <c r="D52" s="5"/>
      <c r="E52" s="7"/>
      <c r="F52" s="5"/>
      <c r="G52" s="7"/>
      <c r="H52" s="5"/>
      <c r="I52" s="44"/>
      <c r="J52" s="5"/>
      <c r="K52" s="307"/>
      <c r="L52" s="158"/>
      <c r="M52" s="158"/>
      <c r="N52" s="158"/>
      <c r="O52" s="158"/>
    </row>
    <row r="53" spans="1:16" x14ac:dyDescent="0.25">
      <c r="A53" s="302"/>
      <c r="B53" s="346" t="s">
        <v>145</v>
      </c>
      <c r="C53" s="347">
        <f>I51</f>
        <v>3600</v>
      </c>
      <c r="D53" s="348" t="s">
        <v>29</v>
      </c>
      <c r="E53" s="5"/>
      <c r="F53" s="5"/>
      <c r="G53" s="5"/>
      <c r="H53" s="5"/>
      <c r="I53" s="44"/>
      <c r="J53" s="5"/>
      <c r="K53" s="307"/>
      <c r="L53" s="158"/>
      <c r="M53" s="158"/>
      <c r="N53" s="158"/>
      <c r="O53" s="158"/>
    </row>
    <row r="54" spans="1:16" x14ac:dyDescent="0.25">
      <c r="A54" s="299"/>
      <c r="B54" s="5"/>
      <c r="C54" s="5"/>
      <c r="D54" s="5"/>
      <c r="E54" s="5"/>
      <c r="F54" s="5"/>
      <c r="G54" s="5"/>
      <c r="H54" s="5"/>
      <c r="I54" s="44"/>
      <c r="J54" s="5"/>
      <c r="K54" s="307"/>
      <c r="L54" s="158"/>
      <c r="M54" s="158"/>
      <c r="N54" s="158"/>
      <c r="O54" s="158"/>
    </row>
    <row r="55" spans="1:16" x14ac:dyDescent="0.25">
      <c r="A55" s="362"/>
      <c r="B55" s="363"/>
      <c r="C55" s="364"/>
      <c r="D55" s="365"/>
      <c r="E55" s="364"/>
      <c r="F55" s="364"/>
      <c r="G55" s="365"/>
      <c r="H55" s="364"/>
      <c r="I55" s="365"/>
      <c r="J55" s="364"/>
      <c r="K55" s="366"/>
      <c r="L55" s="158"/>
      <c r="M55" s="158"/>
      <c r="N55" s="158"/>
      <c r="O55" s="158"/>
    </row>
    <row r="56" spans="1:16" ht="13.95" customHeight="1" x14ac:dyDescent="0.25">
      <c r="A56" s="344">
        <f>ORÇAMENTO!C31</f>
        <v>5</v>
      </c>
      <c r="B56" s="765" t="str">
        <f>ORÇAMENTO!D31</f>
        <v>PAVIMENTAÇÃO</v>
      </c>
      <c r="C56" s="765"/>
      <c r="D56" s="765"/>
      <c r="E56" s="765"/>
      <c r="F56" s="765"/>
      <c r="G56" s="765"/>
      <c r="H56" s="765"/>
      <c r="I56" s="765"/>
      <c r="J56" s="765"/>
      <c r="K56" s="766"/>
      <c r="L56" s="41"/>
      <c r="M56" s="41"/>
      <c r="N56" s="41"/>
      <c r="O56" s="42"/>
    </row>
    <row r="57" spans="1:16" x14ac:dyDescent="0.25">
      <c r="A57" s="298"/>
      <c r="B57" s="763"/>
      <c r="C57" s="763"/>
      <c r="D57" s="763"/>
      <c r="E57" s="763"/>
      <c r="F57" s="763"/>
      <c r="G57" s="763"/>
      <c r="H57" s="763"/>
      <c r="I57" s="763"/>
      <c r="J57" s="763"/>
      <c r="K57" s="764"/>
      <c r="L57" s="41"/>
      <c r="M57" s="41"/>
      <c r="N57" s="41"/>
      <c r="O57" s="42"/>
    </row>
    <row r="58" spans="1:16" x14ac:dyDescent="0.25">
      <c r="A58" s="345" t="str">
        <f>ORÇAMENTO!C32</f>
        <v>5.1</v>
      </c>
      <c r="B58" s="780" t="str">
        <f>ORÇAMENTO!D32</f>
        <v>REGULARIZAÇÃO DA SUB-BASE</v>
      </c>
      <c r="C58" s="781"/>
      <c r="D58" s="781"/>
      <c r="E58" s="781"/>
      <c r="F58" s="781"/>
      <c r="G58" s="781"/>
      <c r="H58" s="781"/>
      <c r="I58" s="781"/>
      <c r="J58" s="781"/>
      <c r="K58" s="782"/>
      <c r="L58" s="158"/>
      <c r="M58" s="158"/>
      <c r="N58" s="158"/>
      <c r="O58" s="158"/>
    </row>
    <row r="59" spans="1:16" x14ac:dyDescent="0.25">
      <c r="A59" s="302"/>
      <c r="B59" s="308"/>
      <c r="C59" s="5"/>
      <c r="D59" s="44"/>
      <c r="E59" s="5"/>
      <c r="F59" s="5"/>
      <c r="G59" s="44"/>
      <c r="H59" s="5"/>
      <c r="I59" s="44"/>
      <c r="J59" s="5"/>
      <c r="K59" s="307"/>
      <c r="L59" s="158"/>
      <c r="M59" s="158"/>
      <c r="N59" s="158"/>
      <c r="O59" s="158"/>
    </row>
    <row r="60" spans="1:16" ht="26.25" customHeight="1" x14ac:dyDescent="0.25">
      <c r="A60" s="302" t="str">
        <f>ORÇAMENTO!C33</f>
        <v>5.1.1</v>
      </c>
      <c r="B60" s="763" t="str">
        <f>ORÇAMENTO!D33</f>
        <v>ESCAVAÇÃO HORIZONTAL, INCLUINDO CARGA E DESCARGA EM SOLO DE 1A CATEGORIA COM TRATOR DE ESTEIRAS (170HP/LÂMINA: 5,20M3). AF_07/2020 (MATERIAL DA JAZIDA)</v>
      </c>
      <c r="C60" s="763"/>
      <c r="D60" s="763"/>
      <c r="E60" s="763"/>
      <c r="F60" s="763"/>
      <c r="G60" s="763"/>
      <c r="H60" s="763"/>
      <c r="I60" s="763"/>
      <c r="J60" s="763"/>
      <c r="K60" s="764"/>
      <c r="L60" s="158"/>
      <c r="M60" s="158"/>
      <c r="N60" s="158"/>
      <c r="O60" s="158"/>
    </row>
    <row r="61" spans="1:16" x14ac:dyDescent="0.25">
      <c r="A61" s="303"/>
      <c r="B61" s="304"/>
      <c r="C61" s="304"/>
      <c r="D61" s="304"/>
      <c r="E61" s="305"/>
      <c r="F61" s="305"/>
      <c r="G61" s="305"/>
      <c r="H61" s="305"/>
      <c r="I61" s="44"/>
      <c r="J61" s="63"/>
      <c r="K61" s="306"/>
      <c r="L61" s="158"/>
      <c r="M61" s="158"/>
      <c r="N61" s="158"/>
      <c r="O61" s="158"/>
    </row>
    <row r="62" spans="1:16" x14ac:dyDescent="0.25">
      <c r="A62" s="303"/>
      <c r="B62" s="771" t="s">
        <v>108</v>
      </c>
      <c r="C62" s="771"/>
      <c r="D62" s="771"/>
      <c r="E62" s="11" t="s">
        <v>3</v>
      </c>
      <c r="F62" s="11"/>
      <c r="G62" s="11" t="s">
        <v>38</v>
      </c>
      <c r="H62" s="11"/>
      <c r="I62" s="771" t="s">
        <v>40</v>
      </c>
      <c r="J62" s="771"/>
      <c r="K62" s="307"/>
      <c r="L62" s="158"/>
      <c r="M62" s="158"/>
      <c r="N62" s="158"/>
      <c r="O62" s="158"/>
    </row>
    <row r="63" spans="1:16" x14ac:dyDescent="0.25">
      <c r="A63" s="298"/>
      <c r="B63" s="772" t="str">
        <f>'[2]2.SER.PREL.'!$C$13</f>
        <v>VIAS DO MUNICÍPIO</v>
      </c>
      <c r="C63" s="773"/>
      <c r="D63" s="774"/>
      <c r="E63" s="118">
        <f>('2.SER.PREL.'!E44*('2.SER.PREL.'!G44+'2.SER.PREL.'!I44-0.1))</f>
        <v>23700</v>
      </c>
      <c r="F63" s="11" t="s">
        <v>12</v>
      </c>
      <c r="G63" s="10">
        <v>0.15</v>
      </c>
      <c r="H63" s="202" t="s">
        <v>35</v>
      </c>
      <c r="I63" s="775">
        <f>ROUND((E63*G63),2)</f>
        <v>3555</v>
      </c>
      <c r="J63" s="775"/>
      <c r="K63" s="307"/>
      <c r="L63" s="158"/>
      <c r="M63" s="158"/>
      <c r="N63" s="158">
        <v>229100</v>
      </c>
      <c r="O63" s="158"/>
      <c r="P63" s="21">
        <f>N63/29000</f>
        <v>7.9</v>
      </c>
    </row>
    <row r="64" spans="1:16" x14ac:dyDescent="0.25">
      <c r="A64" s="298"/>
      <c r="B64" s="300"/>
      <c r="C64" s="300"/>
      <c r="D64" s="300"/>
      <c r="E64" s="2"/>
      <c r="F64" s="300"/>
      <c r="G64" s="300"/>
      <c r="H64" s="300"/>
      <c r="I64" s="300"/>
      <c r="J64" s="300"/>
      <c r="K64" s="301"/>
      <c r="L64" s="158"/>
      <c r="M64" s="158"/>
      <c r="N64" s="158"/>
      <c r="O64" s="158"/>
    </row>
    <row r="65" spans="1:15" x14ac:dyDescent="0.25">
      <c r="A65" s="298"/>
      <c r="B65" s="346" t="s">
        <v>145</v>
      </c>
      <c r="C65" s="347">
        <f>I63</f>
        <v>3555</v>
      </c>
      <c r="D65" s="348" t="s">
        <v>29</v>
      </c>
      <c r="E65" s="2"/>
      <c r="F65" s="300"/>
      <c r="G65" s="300"/>
      <c r="H65" s="300"/>
      <c r="I65" s="300"/>
      <c r="J65" s="300"/>
      <c r="K65" s="301"/>
      <c r="L65" s="158"/>
      <c r="M65" s="158"/>
      <c r="N65" s="158"/>
      <c r="O65" s="158"/>
    </row>
    <row r="66" spans="1:15" x14ac:dyDescent="0.25">
      <c r="A66" s="302"/>
      <c r="B66" s="308"/>
      <c r="C66" s="5"/>
      <c r="D66" s="44"/>
      <c r="E66" s="5"/>
      <c r="F66" s="5"/>
      <c r="G66" s="44"/>
      <c r="H66" s="5"/>
      <c r="I66" s="44"/>
      <c r="J66" s="5"/>
      <c r="K66" s="307"/>
      <c r="L66" s="158"/>
      <c r="M66" s="158"/>
      <c r="N66" s="158"/>
      <c r="O66" s="158"/>
    </row>
    <row r="67" spans="1:15" x14ac:dyDescent="0.25">
      <c r="A67" s="302" t="str">
        <f>ORÇAMENTO!C34</f>
        <v>5.1.2</v>
      </c>
      <c r="B67" s="308" t="str">
        <f>ORÇAMENTO!D34</f>
        <v>TRANSPORTE COM CAMINHÃO BASCULANTE DE 10 M³, EM VIA URBANA PAVIMENTADA, DMT ATÉ 30 KM (UNIDADE: M3XKM). AF_07/2020</v>
      </c>
      <c r="C67" s="5"/>
      <c r="D67" s="44"/>
      <c r="E67" s="5"/>
      <c r="F67" s="5"/>
      <c r="G67" s="44"/>
      <c r="H67" s="5"/>
      <c r="I67" s="44"/>
      <c r="J67" s="5"/>
      <c r="K67" s="307"/>
      <c r="L67" s="158"/>
      <c r="M67" s="158"/>
      <c r="N67" s="158"/>
      <c r="O67" s="158"/>
    </row>
    <row r="68" spans="1:15" x14ac:dyDescent="0.25">
      <c r="A68" s="303"/>
      <c r="B68" s="5"/>
      <c r="C68" s="5"/>
      <c r="D68" s="44"/>
      <c r="E68" s="5"/>
      <c r="F68" s="5"/>
      <c r="G68" s="44"/>
      <c r="H68" s="5"/>
      <c r="I68" s="44"/>
      <c r="J68" s="5"/>
      <c r="K68" s="307"/>
      <c r="L68" s="158"/>
      <c r="M68" s="158"/>
      <c r="N68" s="158"/>
      <c r="O68" s="158"/>
    </row>
    <row r="69" spans="1:15" x14ac:dyDescent="0.25">
      <c r="A69" s="303"/>
      <c r="B69" s="771" t="s">
        <v>108</v>
      </c>
      <c r="C69" s="771"/>
      <c r="D69" s="771"/>
      <c r="E69" s="11" t="s">
        <v>40</v>
      </c>
      <c r="F69" s="11"/>
      <c r="G69" s="11" t="s">
        <v>120</v>
      </c>
      <c r="H69" s="206"/>
      <c r="I69" s="206" t="s">
        <v>42</v>
      </c>
      <c r="J69" s="11"/>
      <c r="K69" s="202" t="s">
        <v>30</v>
      </c>
      <c r="L69" s="158"/>
      <c r="M69" s="158"/>
      <c r="N69" s="158"/>
      <c r="O69" s="158"/>
    </row>
    <row r="70" spans="1:15" x14ac:dyDescent="0.25">
      <c r="A70" s="303"/>
      <c r="B70" s="772" t="str">
        <f>'[2]2.SER.PREL.'!$C$13</f>
        <v>VIAS DO MUNICÍPIO</v>
      </c>
      <c r="C70" s="773"/>
      <c r="D70" s="774"/>
      <c r="E70" s="118">
        <f>C65</f>
        <v>3555</v>
      </c>
      <c r="F70" s="11" t="s">
        <v>12</v>
      </c>
      <c r="G70" s="10">
        <v>12</v>
      </c>
      <c r="H70" s="206" t="s">
        <v>12</v>
      </c>
      <c r="I70" s="206">
        <v>1.25</v>
      </c>
      <c r="J70" s="202" t="s">
        <v>35</v>
      </c>
      <c r="K70" s="118">
        <f>ROUND((E70*G70*I70),2)</f>
        <v>53325</v>
      </c>
      <c r="L70" s="158"/>
      <c r="M70" s="158"/>
      <c r="N70" s="158"/>
      <c r="O70" s="158"/>
    </row>
    <row r="71" spans="1:15" x14ac:dyDescent="0.25">
      <c r="A71" s="303"/>
      <c r="B71" s="5"/>
      <c r="C71" s="5"/>
      <c r="D71" s="44"/>
      <c r="E71" s="5"/>
      <c r="F71" s="5"/>
      <c r="G71" s="44"/>
      <c r="H71" s="5"/>
      <c r="I71" s="44"/>
      <c r="J71" s="5"/>
      <c r="K71" s="307"/>
      <c r="L71" s="158"/>
      <c r="M71" s="158"/>
      <c r="N71" s="158"/>
      <c r="O71" s="158"/>
    </row>
    <row r="72" spans="1:15" x14ac:dyDescent="0.25">
      <c r="A72" s="303"/>
      <c r="B72" s="346" t="s">
        <v>145</v>
      </c>
      <c r="C72" s="347">
        <f>K70</f>
        <v>53325</v>
      </c>
      <c r="D72" s="348" t="s">
        <v>30</v>
      </c>
      <c r="E72" s="5"/>
      <c r="F72" s="5"/>
      <c r="G72" s="44"/>
      <c r="H72" s="5"/>
      <c r="I72" s="44"/>
      <c r="J72" s="5"/>
      <c r="K72" s="307"/>
      <c r="L72" s="158"/>
      <c r="M72" s="158"/>
      <c r="N72" s="158"/>
      <c r="O72" s="158"/>
    </row>
    <row r="73" spans="1:15" x14ac:dyDescent="0.25">
      <c r="A73" s="303"/>
      <c r="B73" s="5"/>
      <c r="C73" s="5"/>
      <c r="D73" s="44"/>
      <c r="E73" s="5"/>
      <c r="F73" s="5"/>
      <c r="G73" s="44"/>
      <c r="H73" s="5"/>
      <c r="I73" s="44"/>
      <c r="J73" s="5"/>
      <c r="K73" s="307"/>
      <c r="L73" s="158"/>
      <c r="M73" s="158"/>
      <c r="N73" s="158"/>
      <c r="O73" s="158"/>
    </row>
    <row r="74" spans="1:15" ht="26.25" customHeight="1" x14ac:dyDescent="0.25">
      <c r="A74" s="302" t="str">
        <f>ORÇAMENTO!C35</f>
        <v>5.1.3</v>
      </c>
      <c r="B74" s="763" t="str">
        <f>ORÇAMENTO!D35</f>
        <v>EXECUÇÃO E COMPACTAÇÃO DE BASE E OU SUB BASE PARA PAVIMENTAÇÃO DE SOLOS DE COMPORTAMENTO LATERÍTICO (ARENOSO) - EXCLUSIVE ESCAVAÇÃO, CARGA E TRANSPORTE</v>
      </c>
      <c r="C74" s="763"/>
      <c r="D74" s="763"/>
      <c r="E74" s="763"/>
      <c r="F74" s="763"/>
      <c r="G74" s="763"/>
      <c r="H74" s="763"/>
      <c r="I74" s="763"/>
      <c r="J74" s="763"/>
      <c r="K74" s="764"/>
      <c r="L74" s="41"/>
      <c r="M74" s="41"/>
      <c r="N74" s="41"/>
      <c r="O74" s="42"/>
    </row>
    <row r="75" spans="1:15" x14ac:dyDescent="0.25">
      <c r="A75" s="302"/>
      <c r="B75" s="308"/>
      <c r="C75" s="5"/>
      <c r="D75" s="44"/>
      <c r="E75" s="5"/>
      <c r="F75" s="5"/>
      <c r="G75" s="44"/>
      <c r="H75" s="5"/>
      <c r="I75" s="44"/>
      <c r="J75" s="5"/>
      <c r="K75" s="307"/>
      <c r="L75" s="158"/>
      <c r="M75" s="158"/>
      <c r="N75" s="158"/>
      <c r="O75" s="158"/>
    </row>
    <row r="76" spans="1:15" x14ac:dyDescent="0.25">
      <c r="A76" s="302"/>
      <c r="B76" s="11" t="s">
        <v>108</v>
      </c>
      <c r="C76" s="202" t="s">
        <v>61</v>
      </c>
      <c r="D76" s="11"/>
      <c r="E76" s="202" t="s">
        <v>2</v>
      </c>
      <c r="F76" s="11"/>
      <c r="G76" s="11" t="s">
        <v>38</v>
      </c>
      <c r="H76" s="11"/>
      <c r="I76" s="771" t="s">
        <v>40</v>
      </c>
      <c r="J76" s="771"/>
      <c r="K76" s="307"/>
    </row>
    <row r="77" spans="1:15" x14ac:dyDescent="0.25">
      <c r="A77" s="302"/>
      <c r="B77" s="62" t="s">
        <v>1154</v>
      </c>
      <c r="C77" s="64">
        <f>'DADOS DA OBRA'!$E$30</f>
        <v>3000</v>
      </c>
      <c r="D77" s="202" t="s">
        <v>12</v>
      </c>
      <c r="E77" s="64">
        <f>'DADOS DA OBRA'!G13+0.9</f>
        <v>7.9</v>
      </c>
      <c r="F77" s="11" t="s">
        <v>12</v>
      </c>
      <c r="G77" s="10">
        <v>0.15</v>
      </c>
      <c r="H77" s="202" t="s">
        <v>35</v>
      </c>
      <c r="I77" s="775">
        <f>C77*E77*G77</f>
        <v>3555</v>
      </c>
      <c r="J77" s="775"/>
      <c r="K77" s="307"/>
      <c r="L77" s="158"/>
      <c r="M77" s="158"/>
      <c r="N77" s="158"/>
      <c r="O77" s="158"/>
    </row>
    <row r="78" spans="1:15" x14ac:dyDescent="0.25">
      <c r="A78" s="302"/>
      <c r="B78" s="63"/>
      <c r="C78" s="7"/>
      <c r="D78" s="5"/>
      <c r="E78" s="7"/>
      <c r="F78" s="5"/>
      <c r="G78" s="7"/>
      <c r="H78" s="5"/>
      <c r="I78" s="44"/>
      <c r="J78" s="5"/>
      <c r="K78" s="307"/>
      <c r="L78" s="158"/>
      <c r="M78" s="158"/>
      <c r="N78" s="158"/>
      <c r="O78" s="158"/>
    </row>
    <row r="79" spans="1:15" x14ac:dyDescent="0.25">
      <c r="A79" s="302"/>
      <c r="B79" s="346" t="s">
        <v>145</v>
      </c>
      <c r="C79" s="347">
        <f>I77</f>
        <v>3555</v>
      </c>
      <c r="D79" s="349" t="s">
        <v>29</v>
      </c>
      <c r="E79" s="5"/>
      <c r="F79" s="5"/>
      <c r="G79" s="5"/>
      <c r="H79" s="5"/>
      <c r="I79" s="44"/>
      <c r="J79" s="5"/>
      <c r="K79" s="307"/>
      <c r="L79" s="158"/>
      <c r="M79" s="158"/>
      <c r="N79" s="158"/>
      <c r="O79" s="158"/>
    </row>
    <row r="80" spans="1:15" x14ac:dyDescent="0.25">
      <c r="A80" s="302"/>
      <c r="B80" s="308"/>
      <c r="C80" s="5"/>
      <c r="D80" s="44"/>
      <c r="E80" s="5"/>
      <c r="F80" s="5"/>
      <c r="G80" s="44"/>
      <c r="H80" s="5"/>
      <c r="I80" s="44"/>
      <c r="J80" s="5"/>
      <c r="K80" s="307"/>
      <c r="L80" s="158"/>
      <c r="M80" s="158"/>
      <c r="N80" s="158"/>
      <c r="O80" s="158"/>
    </row>
    <row r="81" spans="1:15" x14ac:dyDescent="0.25">
      <c r="A81" s="345" t="str">
        <f>ORÇAMENTO!C36</f>
        <v>5.2</v>
      </c>
      <c r="B81" s="780" t="str">
        <f>ORÇAMENTO!D36</f>
        <v>REGULARIZAÇÃO DA BASE</v>
      </c>
      <c r="C81" s="781"/>
      <c r="D81" s="781"/>
      <c r="E81" s="781"/>
      <c r="F81" s="781"/>
      <c r="G81" s="781"/>
      <c r="H81" s="781"/>
      <c r="I81" s="781"/>
      <c r="J81" s="781"/>
      <c r="K81" s="782"/>
      <c r="L81" s="158"/>
      <c r="M81" s="158"/>
      <c r="N81" s="158"/>
      <c r="O81" s="158"/>
    </row>
    <row r="82" spans="1:15" x14ac:dyDescent="0.25">
      <c r="A82" s="302"/>
      <c r="B82" s="308"/>
      <c r="C82" s="5"/>
      <c r="D82" s="44"/>
      <c r="E82" s="5"/>
      <c r="F82" s="5"/>
      <c r="G82" s="44"/>
      <c r="H82" s="5"/>
      <c r="I82" s="44"/>
      <c r="J82" s="5"/>
      <c r="K82" s="307"/>
      <c r="L82" s="158"/>
      <c r="M82" s="158"/>
      <c r="N82" s="158"/>
      <c r="O82" s="158"/>
    </row>
    <row r="83" spans="1:15" ht="24.75" customHeight="1" x14ac:dyDescent="0.25">
      <c r="A83" s="302" t="str">
        <f>ORÇAMENTO!C37</f>
        <v>5.2.1</v>
      </c>
      <c r="B83" s="763" t="str">
        <f>ORÇAMENTO!D37</f>
        <v>ESCAVAÇÃO HORIZONTAL, INCLUINDO CARGA E DESCARGA EM SOLO DE 1A CATEGORIA COM TRATOR DE ESTEIRAS (170HP/LÂMINA: 5,20M3). AF_07/2020 (MATERIAL DA JAZIDA)</v>
      </c>
      <c r="C83" s="763"/>
      <c r="D83" s="763"/>
      <c r="E83" s="763"/>
      <c r="F83" s="763"/>
      <c r="G83" s="763"/>
      <c r="H83" s="763"/>
      <c r="I83" s="763"/>
      <c r="J83" s="763"/>
      <c r="K83" s="764"/>
      <c r="L83" s="158"/>
      <c r="M83" s="158"/>
      <c r="N83" s="158"/>
      <c r="O83" s="158"/>
    </row>
    <row r="84" spans="1:15" x14ac:dyDescent="0.25">
      <c r="A84" s="303"/>
      <c r="B84" s="304"/>
      <c r="C84" s="304"/>
      <c r="D84" s="304"/>
      <c r="E84" s="305"/>
      <c r="F84" s="305"/>
      <c r="G84" s="305"/>
      <c r="H84" s="305"/>
      <c r="I84" s="44"/>
      <c r="J84" s="63"/>
      <c r="K84" s="306"/>
      <c r="L84" s="158"/>
      <c r="M84" s="158"/>
      <c r="N84" s="158"/>
      <c r="O84" s="158"/>
    </row>
    <row r="85" spans="1:15" x14ac:dyDescent="0.25">
      <c r="A85" s="303"/>
      <c r="B85" s="771" t="s">
        <v>108</v>
      </c>
      <c r="C85" s="771"/>
      <c r="D85" s="771"/>
      <c r="E85" s="11" t="s">
        <v>3</v>
      </c>
      <c r="F85" s="11"/>
      <c r="G85" s="11" t="s">
        <v>38</v>
      </c>
      <c r="H85" s="11"/>
      <c r="I85" s="771" t="s">
        <v>40</v>
      </c>
      <c r="J85" s="771"/>
      <c r="K85" s="307"/>
      <c r="L85" s="158"/>
      <c r="M85" s="158"/>
      <c r="N85" s="158"/>
      <c r="O85" s="158"/>
    </row>
    <row r="86" spans="1:15" x14ac:dyDescent="0.25">
      <c r="A86" s="298"/>
      <c r="B86" s="772" t="str">
        <f>'[2]2.SER.PREL.'!$C$13</f>
        <v>VIAS DO MUNICÍPIO</v>
      </c>
      <c r="C86" s="773"/>
      <c r="D86" s="774"/>
      <c r="E86" s="118">
        <f>E63</f>
        <v>23700</v>
      </c>
      <c r="F86" s="11" t="s">
        <v>12</v>
      </c>
      <c r="G86" s="10">
        <v>0.15</v>
      </c>
      <c r="H86" s="202" t="s">
        <v>35</v>
      </c>
      <c r="I86" s="775">
        <f>ROUND((E86*G86),2)</f>
        <v>3555</v>
      </c>
      <c r="J86" s="775"/>
      <c r="K86" s="307"/>
      <c r="L86" s="158"/>
      <c r="M86" s="158"/>
      <c r="N86" s="158"/>
      <c r="O86" s="158"/>
    </row>
    <row r="87" spans="1:15" x14ac:dyDescent="0.25">
      <c r="A87" s="298"/>
      <c r="B87" s="300"/>
      <c r="C87" s="300"/>
      <c r="D87" s="300"/>
      <c r="E87" s="2"/>
      <c r="F87" s="300"/>
      <c r="G87" s="300"/>
      <c r="H87" s="300"/>
      <c r="I87" s="300"/>
      <c r="J87" s="300"/>
      <c r="K87" s="301"/>
      <c r="L87" s="158"/>
      <c r="M87" s="158"/>
      <c r="N87" s="158"/>
      <c r="O87" s="158"/>
    </row>
    <row r="88" spans="1:15" x14ac:dyDescent="0.25">
      <c r="A88" s="298"/>
      <c r="B88" s="346" t="s">
        <v>145</v>
      </c>
      <c r="C88" s="347">
        <f>I86</f>
        <v>3555</v>
      </c>
      <c r="D88" s="348" t="s">
        <v>29</v>
      </c>
      <c r="E88" s="2"/>
      <c r="F88" s="300"/>
      <c r="G88" s="300"/>
      <c r="H88" s="300"/>
      <c r="I88" s="300"/>
      <c r="J88" s="300"/>
      <c r="K88" s="301"/>
      <c r="L88" s="158"/>
      <c r="M88" s="158"/>
      <c r="N88" s="158"/>
      <c r="O88" s="158"/>
    </row>
    <row r="89" spans="1:15" x14ac:dyDescent="0.25">
      <c r="A89" s="302"/>
      <c r="B89" s="308"/>
      <c r="C89" s="5"/>
      <c r="D89" s="44"/>
      <c r="E89" s="5"/>
      <c r="F89" s="5"/>
      <c r="G89" s="44"/>
      <c r="H89" s="5"/>
      <c r="I89" s="44"/>
      <c r="J89" s="5"/>
      <c r="K89" s="307"/>
      <c r="L89" s="158"/>
      <c r="M89" s="158"/>
      <c r="N89" s="158"/>
      <c r="O89" s="158"/>
    </row>
    <row r="90" spans="1:15" x14ac:dyDescent="0.25">
      <c r="A90" s="302" t="str">
        <f>ORÇAMENTO!C38</f>
        <v>5.2.2</v>
      </c>
      <c r="B90" s="308" t="str">
        <f>ORÇAMENTO!D38</f>
        <v>TRANSPORTE COM CAMINHÃO BASCULANTE DE 10 M³, EM VIA URBANA PAVIMENTADA, DMT ATÉ 30 KM (UNIDADE: M3XKM). AF_07/2020</v>
      </c>
      <c r="C90" s="5"/>
      <c r="D90" s="44"/>
      <c r="E90" s="5"/>
      <c r="F90" s="5"/>
      <c r="G90" s="44"/>
      <c r="H90" s="5"/>
      <c r="I90" s="44"/>
      <c r="J90" s="5"/>
      <c r="K90" s="307"/>
      <c r="L90" s="158"/>
      <c r="M90" s="158"/>
      <c r="N90" s="158"/>
      <c r="O90" s="158"/>
    </row>
    <row r="91" spans="1:15" x14ac:dyDescent="0.25">
      <c r="A91" s="303"/>
      <c r="B91" s="5"/>
      <c r="C91" s="5"/>
      <c r="D91" s="44"/>
      <c r="E91" s="5"/>
      <c r="F91" s="5"/>
      <c r="G91" s="44"/>
      <c r="H91" s="5"/>
      <c r="I91" s="44"/>
      <c r="J91" s="5"/>
      <c r="K91" s="307"/>
      <c r="L91" s="158"/>
      <c r="M91" s="158"/>
      <c r="N91" s="158"/>
      <c r="O91" s="158"/>
    </row>
    <row r="92" spans="1:15" x14ac:dyDescent="0.25">
      <c r="A92" s="303"/>
      <c r="B92" s="771" t="s">
        <v>108</v>
      </c>
      <c r="C92" s="771"/>
      <c r="D92" s="771"/>
      <c r="E92" s="11" t="s">
        <v>40</v>
      </c>
      <c r="F92" s="11"/>
      <c r="G92" s="11" t="s">
        <v>120</v>
      </c>
      <c r="H92" s="206"/>
      <c r="I92" s="206" t="s">
        <v>42</v>
      </c>
      <c r="J92" s="11"/>
      <c r="K92" s="202" t="s">
        <v>30</v>
      </c>
      <c r="L92" s="158"/>
      <c r="M92" s="158"/>
      <c r="N92" s="158"/>
      <c r="O92" s="158"/>
    </row>
    <row r="93" spans="1:15" x14ac:dyDescent="0.25">
      <c r="A93" s="303"/>
      <c r="B93" s="772" t="str">
        <f>'[2]2.SER.PREL.'!$C$13</f>
        <v>VIAS DO MUNICÍPIO</v>
      </c>
      <c r="C93" s="773"/>
      <c r="D93" s="774"/>
      <c r="E93" s="118">
        <f>C88</f>
        <v>3555</v>
      </c>
      <c r="F93" s="11" t="s">
        <v>12</v>
      </c>
      <c r="G93" s="10">
        <f>'DADOS DA OBRA'!E36</f>
        <v>12</v>
      </c>
      <c r="H93" s="206" t="s">
        <v>12</v>
      </c>
      <c r="I93" s="206">
        <v>1.25</v>
      </c>
      <c r="J93" s="202" t="s">
        <v>35</v>
      </c>
      <c r="K93" s="118">
        <f>ROUND((E93*G93*I93),2)</f>
        <v>53325</v>
      </c>
      <c r="L93" s="158"/>
      <c r="M93" s="158"/>
      <c r="N93" s="158"/>
      <c r="O93" s="158"/>
    </row>
    <row r="94" spans="1:15" x14ac:dyDescent="0.25">
      <c r="A94" s="303"/>
      <c r="B94" s="5"/>
      <c r="C94" s="5"/>
      <c r="D94" s="44"/>
      <c r="E94" s="5"/>
      <c r="F94" s="5"/>
      <c r="G94" s="44"/>
      <c r="H94" s="5"/>
      <c r="I94" s="44"/>
      <c r="J94" s="5"/>
      <c r="K94" s="307"/>
      <c r="L94" s="158"/>
      <c r="M94" s="158"/>
      <c r="N94" s="158"/>
      <c r="O94" s="158"/>
    </row>
    <row r="95" spans="1:15" x14ac:dyDescent="0.25">
      <c r="A95" s="303"/>
      <c r="B95" s="346" t="s">
        <v>145</v>
      </c>
      <c r="C95" s="347">
        <f>K93</f>
        <v>53325</v>
      </c>
      <c r="D95" s="348" t="s">
        <v>30</v>
      </c>
      <c r="E95" s="5"/>
      <c r="F95" s="5"/>
      <c r="G95" s="44"/>
      <c r="H95" s="5"/>
      <c r="I95" s="44"/>
      <c r="J95" s="5"/>
      <c r="K95" s="307"/>
      <c r="L95" s="158"/>
      <c r="M95" s="158"/>
      <c r="N95" s="158"/>
      <c r="O95" s="158"/>
    </row>
    <row r="96" spans="1:15" x14ac:dyDescent="0.25">
      <c r="A96" s="303"/>
      <c r="B96" s="5"/>
      <c r="C96" s="5"/>
      <c r="D96" s="44"/>
      <c r="E96" s="5"/>
      <c r="F96" s="5"/>
      <c r="G96" s="44"/>
      <c r="H96" s="5"/>
      <c r="I96" s="44"/>
      <c r="J96" s="5"/>
      <c r="K96" s="307"/>
      <c r="L96" s="158"/>
      <c r="M96" s="158"/>
      <c r="N96" s="158"/>
      <c r="O96" s="158"/>
    </row>
    <row r="97" spans="1:15" ht="26.25" customHeight="1" x14ac:dyDescent="0.25">
      <c r="A97" s="302" t="str">
        <f>ORÇAMENTO!C39</f>
        <v>5.2.3</v>
      </c>
      <c r="B97" s="763" t="str">
        <f>ORÇAMENTO!D39</f>
        <v>EXECUÇÃO E COMPACTAÇÃO DE BASE E OU SUB BASE PARA PAVIMENTAÇÃO DE SOLOS DE COMPORTAMENTO LATERÍTICO (ARENOSO) - EXCLUSIVE ESCAVAÇÃO, CARGA E TRANSPORTE</v>
      </c>
      <c r="C97" s="763"/>
      <c r="D97" s="763"/>
      <c r="E97" s="763"/>
      <c r="F97" s="763"/>
      <c r="G97" s="763"/>
      <c r="H97" s="763"/>
      <c r="I97" s="763"/>
      <c r="J97" s="763"/>
      <c r="K97" s="764"/>
      <c r="L97" s="158"/>
      <c r="M97" s="158"/>
      <c r="N97" s="158"/>
      <c r="O97" s="158"/>
    </row>
    <row r="98" spans="1:15" x14ac:dyDescent="0.25">
      <c r="A98" s="302"/>
      <c r="B98" s="308"/>
      <c r="C98" s="5"/>
      <c r="D98" s="44"/>
      <c r="E98" s="5"/>
      <c r="F98" s="5"/>
      <c r="G98" s="44"/>
      <c r="H98" s="5"/>
      <c r="I98" s="44"/>
      <c r="J98" s="5"/>
      <c r="K98" s="307"/>
      <c r="L98" s="158"/>
      <c r="M98" s="158"/>
      <c r="N98" s="158"/>
      <c r="O98" s="158"/>
    </row>
    <row r="99" spans="1:15" x14ac:dyDescent="0.25">
      <c r="A99" s="302"/>
      <c r="B99" s="11" t="s">
        <v>108</v>
      </c>
      <c r="C99" s="202" t="s">
        <v>61</v>
      </c>
      <c r="D99" s="11"/>
      <c r="E99" s="202" t="s">
        <v>2</v>
      </c>
      <c r="F99" s="11"/>
      <c r="G99" s="11" t="s">
        <v>38</v>
      </c>
      <c r="H99" s="11"/>
      <c r="I99" s="771" t="s">
        <v>40</v>
      </c>
      <c r="J99" s="771"/>
      <c r="K99" s="307"/>
    </row>
    <row r="100" spans="1:15" x14ac:dyDescent="0.25">
      <c r="A100" s="302"/>
      <c r="B100" s="62" t="s">
        <v>1154</v>
      </c>
      <c r="C100" s="64">
        <f>'DADOS DA OBRA'!$E$30</f>
        <v>3000</v>
      </c>
      <c r="D100" s="202" t="s">
        <v>12</v>
      </c>
      <c r="E100" s="64">
        <f>E77</f>
        <v>7.9</v>
      </c>
      <c r="F100" s="11" t="s">
        <v>12</v>
      </c>
      <c r="G100" s="10">
        <v>0.15</v>
      </c>
      <c r="H100" s="202" t="s">
        <v>35</v>
      </c>
      <c r="I100" s="775">
        <f>C100*E100*G100</f>
        <v>3555</v>
      </c>
      <c r="J100" s="775"/>
      <c r="K100" s="307"/>
    </row>
    <row r="101" spans="1:15" x14ac:dyDescent="0.25">
      <c r="A101" s="302"/>
      <c r="B101" s="63"/>
      <c r="C101" s="7"/>
      <c r="D101" s="5"/>
      <c r="E101" s="7"/>
      <c r="F101" s="5"/>
      <c r="G101" s="7"/>
      <c r="H101" s="5"/>
      <c r="I101" s="44"/>
      <c r="J101" s="5"/>
      <c r="K101" s="307"/>
    </row>
    <row r="102" spans="1:15" x14ac:dyDescent="0.25">
      <c r="A102" s="302"/>
      <c r="B102" s="346" t="s">
        <v>145</v>
      </c>
      <c r="C102" s="347">
        <f>I100</f>
        <v>3555</v>
      </c>
      <c r="D102" s="349" t="s">
        <v>29</v>
      </c>
      <c r="E102" s="5"/>
      <c r="F102" s="5"/>
      <c r="G102" s="5"/>
      <c r="H102" s="5"/>
      <c r="I102" s="44"/>
      <c r="J102" s="5"/>
      <c r="K102" s="307"/>
    </row>
    <row r="103" spans="1:15" x14ac:dyDescent="0.25">
      <c r="A103" s="302"/>
      <c r="B103" s="308"/>
      <c r="C103" s="5"/>
      <c r="D103" s="44"/>
      <c r="E103" s="5"/>
      <c r="F103" s="5"/>
      <c r="G103" s="44"/>
      <c r="H103" s="5"/>
      <c r="I103" s="44"/>
      <c r="J103" s="5"/>
      <c r="K103" s="307"/>
    </row>
    <row r="104" spans="1:15" x14ac:dyDescent="0.25">
      <c r="A104" s="418" t="str">
        <f>ORÇAMENTO!C40</f>
        <v>5.3</v>
      </c>
      <c r="B104" s="789" t="str">
        <f>ORÇAMENTO!D40</f>
        <v>REVESTIMENTO ASFÁLTICO</v>
      </c>
      <c r="C104" s="765"/>
      <c r="D104" s="765"/>
      <c r="E104" s="765"/>
      <c r="F104" s="765"/>
      <c r="G104" s="765"/>
      <c r="H104" s="765"/>
      <c r="I104" s="765"/>
      <c r="J104" s="765"/>
      <c r="K104" s="766"/>
    </row>
    <row r="105" spans="1:15" ht="17.25" customHeight="1" x14ac:dyDescent="0.25">
      <c r="A105" s="317" t="str">
        <f>ORÇAMENTO!C41</f>
        <v>5.3.1</v>
      </c>
      <c r="B105" s="71" t="str">
        <f>ORÇAMENTO!D41</f>
        <v>EXECUÇÃO DE IMPRIMAÇÃO COM ASFALTO DILUÍDO CM-30, PARA OBRAS DE CONSTRUÇÃO DE PAVIMENTOS. AF_09/2024</v>
      </c>
      <c r="C105" s="65"/>
      <c r="D105" s="65"/>
      <c r="F105" s="65"/>
      <c r="G105" s="65"/>
      <c r="H105" s="65"/>
      <c r="I105" s="65"/>
      <c r="J105" s="65"/>
      <c r="K105" s="318"/>
    </row>
    <row r="106" spans="1:15" x14ac:dyDescent="0.25">
      <c r="A106" s="317"/>
      <c r="B106" s="71"/>
      <c r="C106" s="65"/>
      <c r="D106" s="65"/>
      <c r="F106" s="65"/>
      <c r="G106" s="65"/>
      <c r="H106" s="65"/>
      <c r="I106" s="65"/>
      <c r="J106" s="65"/>
      <c r="K106" s="318"/>
    </row>
    <row r="107" spans="1:15" x14ac:dyDescent="0.25">
      <c r="A107" s="3"/>
      <c r="B107" s="9"/>
      <c r="C107" s="4"/>
      <c r="D107" s="5"/>
      <c r="E107" s="5"/>
      <c r="F107" s="5"/>
      <c r="G107" s="6"/>
      <c r="H107" s="5"/>
      <c r="I107" s="5"/>
      <c r="J107" s="66"/>
      <c r="K107" s="297"/>
    </row>
    <row r="108" spans="1:15" x14ac:dyDescent="0.25">
      <c r="A108" s="3"/>
      <c r="B108" s="11" t="s">
        <v>108</v>
      </c>
      <c r="C108" s="10" t="s">
        <v>37</v>
      </c>
      <c r="D108" s="11"/>
      <c r="E108" s="11" t="s">
        <v>36</v>
      </c>
      <c r="F108" s="11"/>
      <c r="G108" s="22" t="s">
        <v>147</v>
      </c>
      <c r="H108" s="5"/>
      <c r="I108" s="66"/>
      <c r="K108" s="128"/>
    </row>
    <row r="109" spans="1:15" x14ac:dyDescent="0.25">
      <c r="A109" s="3"/>
      <c r="B109" s="62" t="s">
        <v>1154</v>
      </c>
      <c r="C109" s="118">
        <f>'DADOS DA OBRA'!E30</f>
        <v>3000</v>
      </c>
      <c r="D109" s="11" t="s">
        <v>12</v>
      </c>
      <c r="E109" s="118">
        <f>'2.SER.PREL.'!$G$44</f>
        <v>7</v>
      </c>
      <c r="F109" s="11" t="s">
        <v>35</v>
      </c>
      <c r="G109" s="68">
        <f>ROUND(C109*E109,2)</f>
        <v>21000</v>
      </c>
      <c r="H109" s="5"/>
      <c r="I109" s="66"/>
      <c r="K109" s="128"/>
    </row>
    <row r="110" spans="1:15" x14ac:dyDescent="0.25">
      <c r="A110" s="319"/>
      <c r="B110" s="69"/>
      <c r="C110" s="4"/>
      <c r="D110" s="5"/>
      <c r="E110" s="7"/>
      <c r="F110" s="5"/>
      <c r="G110" s="2"/>
      <c r="H110" s="8"/>
      <c r="I110" s="70"/>
      <c r="J110" s="66"/>
      <c r="K110" s="297"/>
    </row>
    <row r="111" spans="1:15" x14ac:dyDescent="0.25">
      <c r="A111" s="319"/>
      <c r="B111" s="66"/>
      <c r="C111" s="786" t="s">
        <v>7</v>
      </c>
      <c r="D111" s="787"/>
      <c r="E111" s="787"/>
      <c r="F111" s="350">
        <f>G109</f>
        <v>21000</v>
      </c>
      <c r="G111" s="351" t="s">
        <v>27</v>
      </c>
      <c r="H111" s="59"/>
      <c r="I111" s="44"/>
      <c r="J111" s="66"/>
      <c r="K111" s="297"/>
    </row>
    <row r="112" spans="1:15" x14ac:dyDescent="0.25">
      <c r="A112" s="317"/>
      <c r="B112" s="71"/>
      <c r="C112" s="65"/>
      <c r="D112" s="65"/>
      <c r="F112" s="65"/>
      <c r="G112" s="65"/>
      <c r="H112" s="65"/>
      <c r="I112" s="65"/>
      <c r="J112" s="65"/>
      <c r="K112" s="318"/>
    </row>
    <row r="113" spans="1:15" x14ac:dyDescent="0.25">
      <c r="A113" s="317" t="str">
        <f>ORÇAMENTO!C42</f>
        <v>5.3.2</v>
      </c>
      <c r="B113" s="71" t="str">
        <f>ORÇAMENTO!D42</f>
        <v>EXECUÇÃO DE PINTURA DE LIGAÇÃO COM EMULSÃO ASFÁLTICA RR-2C, PARA OBRAS DE CONSTRUÇÃO DE PAVIMENTOS. AF_09/2024</v>
      </c>
      <c r="C113" s="65"/>
      <c r="D113" s="65"/>
      <c r="F113" s="65"/>
      <c r="G113" s="65"/>
      <c r="H113" s="65"/>
      <c r="I113" s="65"/>
      <c r="J113" s="65"/>
      <c r="K113" s="318"/>
      <c r="L113" s="157"/>
      <c r="M113" s="157"/>
      <c r="N113" s="157"/>
      <c r="O113" s="157"/>
    </row>
    <row r="114" spans="1:15" x14ac:dyDescent="0.25">
      <c r="A114" s="317"/>
      <c r="B114" s="71"/>
      <c r="C114" s="65"/>
      <c r="D114" s="65"/>
      <c r="F114" s="65"/>
      <c r="G114" s="65"/>
      <c r="H114" s="65"/>
      <c r="I114" s="65"/>
      <c r="J114" s="65"/>
      <c r="K114" s="318"/>
    </row>
    <row r="115" spans="1:15" x14ac:dyDescent="0.25">
      <c r="A115" s="3"/>
      <c r="B115" s="11" t="s">
        <v>108</v>
      </c>
      <c r="C115" s="10" t="s">
        <v>37</v>
      </c>
      <c r="D115" s="11"/>
      <c r="E115" s="11" t="s">
        <v>36</v>
      </c>
      <c r="F115" s="11"/>
      <c r="G115" s="11"/>
      <c r="H115" s="783" t="s">
        <v>39</v>
      </c>
      <c r="I115" s="783"/>
      <c r="K115" s="128"/>
    </row>
    <row r="116" spans="1:15" x14ac:dyDescent="0.25">
      <c r="A116" s="3"/>
      <c r="B116" s="62" t="s">
        <v>1154</v>
      </c>
      <c r="C116" s="118">
        <f>C109</f>
        <v>3000</v>
      </c>
      <c r="D116" s="11" t="s">
        <v>12</v>
      </c>
      <c r="E116" s="118">
        <f>E109</f>
        <v>7</v>
      </c>
      <c r="F116" s="10"/>
      <c r="G116" s="11" t="s">
        <v>35</v>
      </c>
      <c r="H116" s="784">
        <f>ROUND(C116*(E116+F116),2)</f>
        <v>21000</v>
      </c>
      <c r="I116" s="785"/>
      <c r="K116" s="128"/>
    </row>
    <row r="117" spans="1:15" x14ac:dyDescent="0.25">
      <c r="A117" s="319"/>
      <c r="B117" s="69"/>
      <c r="C117" s="4"/>
      <c r="D117" s="5"/>
      <c r="E117" s="7"/>
      <c r="F117" s="5"/>
      <c r="G117" s="2"/>
      <c r="H117" s="8"/>
      <c r="I117" s="70"/>
      <c r="J117" s="66"/>
      <c r="K117" s="297"/>
    </row>
    <row r="118" spans="1:15" x14ac:dyDescent="0.25">
      <c r="A118" s="319"/>
      <c r="B118" s="66"/>
      <c r="C118" s="786" t="s">
        <v>7</v>
      </c>
      <c r="D118" s="787"/>
      <c r="E118" s="787"/>
      <c r="F118" s="350">
        <f>H116</f>
        <v>21000</v>
      </c>
      <c r="G118" s="351" t="s">
        <v>27</v>
      </c>
      <c r="H118" s="59"/>
      <c r="I118" s="44"/>
      <c r="J118" s="66"/>
      <c r="K118" s="297"/>
    </row>
    <row r="119" spans="1:15" x14ac:dyDescent="0.25">
      <c r="A119" s="331"/>
      <c r="B119" s="359"/>
      <c r="C119" s="336"/>
      <c r="D119" s="336"/>
      <c r="E119" s="360"/>
      <c r="F119" s="336"/>
      <c r="G119" s="336"/>
      <c r="H119" s="336"/>
      <c r="I119" s="336"/>
      <c r="J119" s="336"/>
      <c r="K119" s="361"/>
    </row>
    <row r="120" spans="1:15" ht="26.25" customHeight="1" x14ac:dyDescent="0.25">
      <c r="A120" s="317"/>
      <c r="B120" s="778" t="s">
        <v>1144</v>
      </c>
      <c r="C120" s="778"/>
      <c r="D120" s="778"/>
      <c r="E120" s="778"/>
      <c r="F120" s="778"/>
      <c r="G120" s="778"/>
      <c r="H120" s="778"/>
      <c r="I120" s="778"/>
      <c r="J120" s="778"/>
      <c r="K120" s="779"/>
    </row>
    <row r="121" spans="1:15" x14ac:dyDescent="0.25">
      <c r="A121" s="317"/>
      <c r="B121" s="71"/>
      <c r="C121" s="65"/>
      <c r="D121" s="65"/>
      <c r="F121" s="65"/>
      <c r="G121" s="65"/>
      <c r="H121" s="65"/>
      <c r="I121" s="65"/>
      <c r="J121" s="65"/>
      <c r="K121" s="318"/>
    </row>
    <row r="122" spans="1:15" x14ac:dyDescent="0.25">
      <c r="A122" s="317"/>
      <c r="B122" s="167"/>
      <c r="C122" s="167"/>
      <c r="D122" s="167"/>
      <c r="E122" s="73"/>
      <c r="F122" s="167"/>
      <c r="G122" s="167"/>
      <c r="H122" s="167"/>
      <c r="I122" s="167"/>
      <c r="J122" s="167"/>
      <c r="K122" s="318"/>
    </row>
    <row r="123" spans="1:15" x14ac:dyDescent="0.25">
      <c r="A123" s="317"/>
      <c r="B123" s="11" t="s">
        <v>108</v>
      </c>
      <c r="C123" s="10" t="s">
        <v>37</v>
      </c>
      <c r="D123" s="11"/>
      <c r="E123" s="11" t="s">
        <v>36</v>
      </c>
      <c r="F123" s="206"/>
      <c r="G123" s="206" t="s">
        <v>185</v>
      </c>
      <c r="H123" s="801" t="s">
        <v>38</v>
      </c>
      <c r="I123" s="801"/>
      <c r="J123" s="176"/>
      <c r="K123" s="202" t="s">
        <v>119</v>
      </c>
    </row>
    <row r="124" spans="1:15" x14ac:dyDescent="0.25">
      <c r="A124" s="317"/>
      <c r="B124" s="62" t="s">
        <v>1154</v>
      </c>
      <c r="C124" s="118">
        <f>C116</f>
        <v>3000</v>
      </c>
      <c r="D124" s="11" t="s">
        <v>12</v>
      </c>
      <c r="E124" s="118">
        <f>E116</f>
        <v>7</v>
      </c>
      <c r="F124" s="177" t="s">
        <v>186</v>
      </c>
      <c r="G124" s="10">
        <v>0</v>
      </c>
      <c r="H124" s="802">
        <v>0.03</v>
      </c>
      <c r="I124" s="802"/>
      <c r="J124" s="178" t="s">
        <v>35</v>
      </c>
      <c r="K124" s="118">
        <f>ROUND((C124*(E124+G124)*H124),2)</f>
        <v>630</v>
      </c>
    </row>
    <row r="125" spans="1:15" x14ac:dyDescent="0.25">
      <c r="A125" s="330" t="str">
        <f>ORÇAMENTO!C43</f>
        <v>5.3.3</v>
      </c>
      <c r="B125" s="799" t="str">
        <f>ORÇAMENTO!D43</f>
        <v>TRANSPORTE COM CAMINHÃO BASCULANTE DE 10 M³, EM VIA URBANA PAVIMENTADA, DMT ATÉ 30 KM (UNIDADE: M3XKM). AF_07/2020</v>
      </c>
      <c r="C125" s="799"/>
      <c r="D125" s="799"/>
      <c r="E125" s="799"/>
      <c r="F125" s="799"/>
      <c r="G125" s="799"/>
      <c r="H125" s="799"/>
      <c r="I125" s="799"/>
      <c r="J125" s="799"/>
      <c r="K125" s="800"/>
    </row>
    <row r="126" spans="1:15" x14ac:dyDescent="0.25">
      <c r="A126" s="317"/>
      <c r="B126" s="167"/>
      <c r="C126" s="10" t="s">
        <v>119</v>
      </c>
      <c r="D126" s="11"/>
      <c r="E126" s="11" t="s">
        <v>120</v>
      </c>
      <c r="F126" s="11"/>
      <c r="G126" s="22" t="s">
        <v>30</v>
      </c>
      <c r="H126" s="73"/>
      <c r="I126" s="167"/>
      <c r="J126" s="65"/>
      <c r="K126" s="297"/>
    </row>
    <row r="127" spans="1:15" x14ac:dyDescent="0.25">
      <c r="A127" s="317"/>
      <c r="C127" s="118">
        <f>$K$124</f>
        <v>630</v>
      </c>
      <c r="D127" s="11" t="s">
        <v>12</v>
      </c>
      <c r="E127" s="118">
        <v>18</v>
      </c>
      <c r="F127" s="11" t="s">
        <v>35</v>
      </c>
      <c r="G127" s="68">
        <f>ROUND(C127*E127,2)</f>
        <v>11340</v>
      </c>
      <c r="H127" s="73"/>
      <c r="I127" s="167"/>
      <c r="J127" s="65"/>
      <c r="K127" s="297"/>
    </row>
    <row r="128" spans="1:15" x14ac:dyDescent="0.25">
      <c r="A128" s="317"/>
      <c r="B128" s="71"/>
      <c r="C128" s="65"/>
      <c r="D128" s="65"/>
      <c r="F128" s="65"/>
      <c r="G128" s="65"/>
      <c r="H128" s="65"/>
      <c r="I128" s="65"/>
      <c r="J128" s="65"/>
      <c r="K128" s="318"/>
    </row>
    <row r="129" spans="1:17" ht="25.5" customHeight="1" x14ac:dyDescent="0.25">
      <c r="A129" s="320" t="str">
        <f>ORÇAMENTO!C44</f>
        <v>5.3.4</v>
      </c>
      <c r="B129" s="799" t="str">
        <f>ORÇAMENTO!D44</f>
        <v>CONSTRUÇÃO DE PAVIMENTO COM APLICAÇÃO DE CONCRETO BETUMINOSO USINADO A QUENTE (CBUQ), CAMADA DE ROLAMENTO, COM ESPESSURA DE 3,0 CM - EXCLUSIVE TRANSPORTE. AF_11/2020</v>
      </c>
      <c r="C129" s="799"/>
      <c r="D129" s="799"/>
      <c r="E129" s="799"/>
      <c r="F129" s="799"/>
      <c r="G129" s="799"/>
      <c r="H129" s="799"/>
      <c r="I129" s="799"/>
      <c r="J129" s="799"/>
      <c r="K129" s="800"/>
    </row>
    <row r="130" spans="1:17" x14ac:dyDescent="0.25">
      <c r="A130" s="317"/>
      <c r="B130" s="71"/>
      <c r="C130" s="65"/>
      <c r="D130" s="65"/>
      <c r="F130" s="65"/>
      <c r="G130" s="65"/>
      <c r="H130" s="65"/>
      <c r="I130" s="65"/>
      <c r="J130" s="65"/>
      <c r="K130" s="318"/>
    </row>
    <row r="131" spans="1:17" x14ac:dyDescent="0.25">
      <c r="A131" s="317"/>
      <c r="B131" s="11" t="s">
        <v>108</v>
      </c>
      <c r="C131" s="10" t="s">
        <v>37</v>
      </c>
      <c r="D131" s="11"/>
      <c r="E131" s="11" t="s">
        <v>36</v>
      </c>
      <c r="F131" s="206" t="s">
        <v>185</v>
      </c>
      <c r="G131" s="206" t="s">
        <v>38</v>
      </c>
      <c r="H131" s="11"/>
      <c r="I131" s="797" t="s">
        <v>119</v>
      </c>
      <c r="J131" s="798"/>
      <c r="K131" s="318"/>
    </row>
    <row r="132" spans="1:17" x14ac:dyDescent="0.25">
      <c r="A132" s="317"/>
      <c r="B132" s="62" t="s">
        <v>1154</v>
      </c>
      <c r="C132" s="118">
        <f>C116</f>
        <v>3000</v>
      </c>
      <c r="D132" s="11" t="s">
        <v>12</v>
      </c>
      <c r="E132" s="118">
        <f>E116</f>
        <v>7</v>
      </c>
      <c r="F132" s="10">
        <v>0</v>
      </c>
      <c r="G132" s="206">
        <v>0.03</v>
      </c>
      <c r="H132" s="11" t="s">
        <v>35</v>
      </c>
      <c r="I132" s="784">
        <f>ROUND((C132*(E132+F132)*G132),2)</f>
        <v>630</v>
      </c>
      <c r="J132" s="785"/>
      <c r="K132" s="318"/>
    </row>
    <row r="133" spans="1:17" s="168" customFormat="1" x14ac:dyDescent="0.25">
      <c r="A133" s="317"/>
      <c r="B133" s="71"/>
      <c r="C133" s="65"/>
      <c r="D133" s="65"/>
      <c r="E133" s="72"/>
      <c r="F133" s="65"/>
      <c r="G133" s="65"/>
      <c r="H133" s="65"/>
      <c r="I133" s="65"/>
      <c r="J133" s="65"/>
      <c r="K133" s="318"/>
    </row>
    <row r="134" spans="1:17" x14ac:dyDescent="0.25">
      <c r="A134" s="317"/>
      <c r="B134" s="786" t="s">
        <v>7</v>
      </c>
      <c r="C134" s="787"/>
      <c r="D134" s="787"/>
      <c r="E134" s="350">
        <f>I132</f>
        <v>630</v>
      </c>
      <c r="F134" s="351" t="s">
        <v>29</v>
      </c>
      <c r="G134" s="65"/>
      <c r="H134" s="65"/>
      <c r="I134" s="65"/>
      <c r="J134" s="65"/>
      <c r="K134" s="318"/>
    </row>
    <row r="135" spans="1:17" x14ac:dyDescent="0.25">
      <c r="A135" s="317"/>
      <c r="B135" s="321"/>
      <c r="C135" s="321"/>
      <c r="D135" s="321"/>
      <c r="E135" s="321"/>
      <c r="F135" s="321"/>
      <c r="G135" s="321"/>
      <c r="H135" s="321"/>
      <c r="I135" s="321"/>
      <c r="J135" s="65"/>
      <c r="K135" s="318"/>
    </row>
    <row r="136" spans="1:17" x14ac:dyDescent="0.25">
      <c r="A136" s="317"/>
      <c r="B136" s="71"/>
      <c r="C136" s="65"/>
      <c r="D136" s="65"/>
      <c r="F136" s="65"/>
      <c r="G136" s="65"/>
      <c r="H136" s="65"/>
      <c r="I136" s="65"/>
      <c r="J136" s="65"/>
      <c r="K136" s="318"/>
    </row>
    <row r="137" spans="1:17" x14ac:dyDescent="0.25">
      <c r="A137" s="344">
        <f>ORÇAMENTO!C45</f>
        <v>6</v>
      </c>
      <c r="B137" s="765" t="str">
        <f>ORÇAMENTO!D45</f>
        <v>SINALIZAÇÃO HORIZONTAL</v>
      </c>
      <c r="C137" s="765"/>
      <c r="D137" s="765"/>
      <c r="E137" s="765"/>
      <c r="F137" s="765"/>
      <c r="G137" s="765"/>
      <c r="H137" s="765"/>
      <c r="I137" s="765"/>
      <c r="J137" s="765"/>
      <c r="K137" s="766"/>
    </row>
    <row r="138" spans="1:17" ht="21.75" customHeight="1" x14ac:dyDescent="0.25">
      <c r="A138" s="317" t="str">
        <f>ORÇAMENTO!C46</f>
        <v>6.1</v>
      </c>
      <c r="B138" s="71" t="str">
        <f>ORÇAMENTO!D46</f>
        <v>PINTURA DE FAIXA COM TINTA ACRÍLICA - ESPESSURA DE 0,6 MM</v>
      </c>
      <c r="C138" s="65"/>
      <c r="D138" s="65"/>
      <c r="F138" s="65"/>
      <c r="G138" s="65"/>
      <c r="H138" s="65"/>
      <c r="I138" s="65"/>
      <c r="J138" s="65"/>
      <c r="K138" s="318"/>
      <c r="O138" s="21">
        <v>7</v>
      </c>
      <c r="P138" s="21">
        <v>0.4</v>
      </c>
      <c r="Q138" s="21">
        <f>P138/O138</f>
        <v>5.7142857142857148E-2</v>
      </c>
    </row>
    <row r="139" spans="1:17" x14ac:dyDescent="0.25">
      <c r="A139" s="317"/>
      <c r="B139" s="71"/>
      <c r="C139" s="65"/>
      <c r="D139" s="203"/>
      <c r="E139" s="322"/>
      <c r="F139" s="65"/>
      <c r="G139" s="65"/>
      <c r="H139" s="65"/>
      <c r="I139" s="65"/>
      <c r="J139" s="65"/>
      <c r="K139" s="318"/>
    </row>
    <row r="140" spans="1:17" x14ac:dyDescent="0.25">
      <c r="A140" s="323"/>
      <c r="B140" s="71"/>
      <c r="C140" s="65"/>
      <c r="D140" s="203"/>
      <c r="E140" s="322"/>
      <c r="F140" s="65"/>
      <c r="G140" s="65"/>
      <c r="H140" s="65"/>
      <c r="I140" s="65"/>
      <c r="J140" s="65"/>
      <c r="K140" s="318"/>
    </row>
    <row r="141" spans="1:17" x14ac:dyDescent="0.25">
      <c r="A141" s="324"/>
      <c r="B141" s="771" t="s">
        <v>108</v>
      </c>
      <c r="C141" s="771"/>
      <c r="D141" s="771"/>
      <c r="E141" s="205" t="s">
        <v>32</v>
      </c>
      <c r="F141" s="205" t="s">
        <v>2</v>
      </c>
      <c r="G141" s="205" t="s">
        <v>34</v>
      </c>
      <c r="H141" s="788" t="s">
        <v>39</v>
      </c>
      <c r="I141" s="788"/>
      <c r="J141" s="60"/>
      <c r="K141" s="297"/>
    </row>
    <row r="142" spans="1:17" x14ac:dyDescent="0.25">
      <c r="A142" s="324"/>
      <c r="B142" s="772" t="str">
        <f>'[2]2.SER.PREL.'!$C$13</f>
        <v>VIAS DO MUNICÍPIO</v>
      </c>
      <c r="C142" s="773"/>
      <c r="D142" s="774"/>
      <c r="E142" s="205">
        <f>C132</f>
        <v>3000</v>
      </c>
      <c r="F142" s="205">
        <v>0.1</v>
      </c>
      <c r="G142" s="205">
        <v>2.5</v>
      </c>
      <c r="H142" s="788">
        <f>ROUND((E142*F142*G142),2)</f>
        <v>750</v>
      </c>
      <c r="I142" s="788"/>
      <c r="J142" s="74"/>
      <c r="K142" s="297"/>
    </row>
    <row r="143" spans="1:17" x14ac:dyDescent="0.25">
      <c r="A143" s="324"/>
      <c r="B143" s="7"/>
      <c r="C143" s="7"/>
      <c r="D143" s="7"/>
      <c r="E143" s="75"/>
      <c r="F143" s="75"/>
      <c r="G143" s="75"/>
      <c r="H143" s="75"/>
      <c r="I143" s="74"/>
      <c r="J143" s="60"/>
      <c r="K143" s="297"/>
    </row>
    <row r="144" spans="1:17" x14ac:dyDescent="0.25">
      <c r="A144" s="324"/>
      <c r="B144" s="90"/>
      <c r="C144" s="90"/>
      <c r="D144" s="90"/>
      <c r="E144" s="76"/>
      <c r="F144" s="76"/>
      <c r="K144" s="297"/>
    </row>
    <row r="145" spans="1:11" x14ac:dyDescent="0.25">
      <c r="A145" s="325"/>
      <c r="B145" s="353" t="s">
        <v>62</v>
      </c>
      <c r="C145" s="354"/>
      <c r="D145" s="354"/>
      <c r="E145" s="355"/>
      <c r="F145" s="354"/>
      <c r="G145" s="356">
        <f>H142</f>
        <v>750</v>
      </c>
      <c r="H145" s="357" t="s">
        <v>27</v>
      </c>
      <c r="K145" s="297"/>
    </row>
    <row r="146" spans="1:11" x14ac:dyDescent="0.25">
      <c r="A146" s="324"/>
      <c r="B146" s="90"/>
      <c r="C146" s="90"/>
      <c r="D146" s="90"/>
      <c r="E146" s="76"/>
      <c r="F146" s="76"/>
      <c r="K146" s="297"/>
    </row>
    <row r="147" spans="1:11" x14ac:dyDescent="0.25">
      <c r="A147" s="317"/>
      <c r="B147" s="71"/>
      <c r="C147" s="65"/>
      <c r="D147" s="203"/>
      <c r="E147" s="322"/>
      <c r="F147" s="65"/>
      <c r="G147" s="65"/>
      <c r="H147" s="65"/>
      <c r="I147" s="65"/>
      <c r="J147" s="65"/>
      <c r="K147" s="318"/>
    </row>
    <row r="148" spans="1:11" x14ac:dyDescent="0.25">
      <c r="A148" s="358">
        <f>ORÇAMENTO!C47</f>
        <v>7</v>
      </c>
      <c r="B148" s="776" t="str">
        <f>ORÇAMENTO!D47</f>
        <v>MEIO FIO E SARJETA</v>
      </c>
      <c r="C148" s="776"/>
      <c r="D148" s="776"/>
      <c r="E148" s="776"/>
      <c r="F148" s="776"/>
      <c r="G148" s="776"/>
      <c r="H148" s="776"/>
      <c r="I148" s="776"/>
      <c r="J148" s="776"/>
      <c r="K148" s="777"/>
    </row>
    <row r="149" spans="1:11" ht="32.25" customHeight="1" x14ac:dyDescent="0.25">
      <c r="A149" s="320" t="str">
        <f>ORÇAMENTO!C48</f>
        <v>7.1</v>
      </c>
      <c r="B149" s="778" t="str">
        <f>ORÇAMENTO!D48</f>
        <v>GUIA (MEIO-FIO) E SARJETA CONJUGADOS DE CONCRETO, MOLDADA IN LOCO EM TRECHO RETO COM EXTRUSORA, 45 CM BASE (15 CM BASE DA GUIA + 30 CM BASE DA SARJETA) X 22 CM ALTURA. AF_06/2016</v>
      </c>
      <c r="C149" s="778"/>
      <c r="D149" s="778"/>
      <c r="E149" s="778"/>
      <c r="F149" s="778"/>
      <c r="G149" s="778"/>
      <c r="H149" s="778"/>
      <c r="I149" s="778"/>
      <c r="J149" s="778"/>
      <c r="K149" s="779"/>
    </row>
    <row r="150" spans="1:11" x14ac:dyDescent="0.25">
      <c r="A150" s="324"/>
      <c r="B150" s="204"/>
      <c r="C150" s="204"/>
      <c r="D150" s="204"/>
      <c r="E150" s="326"/>
      <c r="F150" s="204"/>
      <c r="G150" s="21"/>
      <c r="H150" s="79"/>
      <c r="I150" s="204"/>
      <c r="J150" s="204"/>
      <c r="K150" s="327"/>
    </row>
    <row r="151" spans="1:11" x14ac:dyDescent="0.25">
      <c r="A151" s="328"/>
      <c r="B151" s="11" t="s">
        <v>108</v>
      </c>
      <c r="C151" s="24" t="s">
        <v>121</v>
      </c>
      <c r="D151" s="24" t="s">
        <v>12</v>
      </c>
      <c r="E151" s="78" t="s">
        <v>64</v>
      </c>
      <c r="F151" s="78" t="s">
        <v>65</v>
      </c>
      <c r="G151" s="79"/>
      <c r="H151" s="79"/>
      <c r="K151" s="128"/>
    </row>
    <row r="152" spans="1:11" x14ac:dyDescent="0.25">
      <c r="A152" s="328"/>
      <c r="B152" s="62" t="s">
        <v>1154</v>
      </c>
      <c r="C152" s="64">
        <f>'DADOS DA OBRA'!$E$30</f>
        <v>3000</v>
      </c>
      <c r="D152" s="80" t="s">
        <v>12</v>
      </c>
      <c r="E152" s="100">
        <v>2</v>
      </c>
      <c r="F152" s="81">
        <f>C152*E152</f>
        <v>6000</v>
      </c>
      <c r="G152" s="79"/>
      <c r="H152" s="79"/>
      <c r="I152" s="79"/>
      <c r="K152" s="128"/>
    </row>
    <row r="153" spans="1:11" x14ac:dyDescent="0.25">
      <c r="A153" s="316"/>
      <c r="C153" s="61"/>
      <c r="D153" s="77"/>
      <c r="E153" s="83"/>
      <c r="F153" s="77"/>
      <c r="G153" s="88"/>
      <c r="H153" s="79"/>
      <c r="I153" s="79"/>
      <c r="J153" s="79"/>
      <c r="K153" s="297"/>
    </row>
    <row r="154" spans="1:11" x14ac:dyDescent="0.25">
      <c r="A154" s="316"/>
      <c r="B154" s="786" t="s">
        <v>122</v>
      </c>
      <c r="C154" s="787"/>
      <c r="D154" s="794">
        <f>SUM(F151:F152)</f>
        <v>6000</v>
      </c>
      <c r="E154" s="794"/>
      <c r="F154" s="352" t="s">
        <v>151</v>
      </c>
      <c r="G154" s="88"/>
      <c r="H154" s="79"/>
      <c r="I154" s="79"/>
      <c r="J154" s="79"/>
      <c r="K154" s="297"/>
    </row>
    <row r="155" spans="1:11" x14ac:dyDescent="0.25">
      <c r="A155" s="316"/>
      <c r="C155" s="61"/>
      <c r="D155" s="77"/>
      <c r="E155" s="83"/>
      <c r="F155" s="77"/>
      <c r="G155" s="88"/>
      <c r="H155" s="79"/>
      <c r="I155" s="79"/>
      <c r="J155" s="79"/>
      <c r="K155" s="297"/>
    </row>
    <row r="156" spans="1:11" x14ac:dyDescent="0.25">
      <c r="A156" s="330" t="str">
        <f>ORÇAMENTO!C49</f>
        <v>7.2</v>
      </c>
      <c r="B156" s="85" t="str">
        <f>ORÇAMENTO!D49</f>
        <v>PINTURA DE MEIO-FIO COM TINTA BRANCA A BASE DE CAL (CAIAÇÃO).</v>
      </c>
      <c r="C156" s="85"/>
      <c r="D156" s="86"/>
      <c r="E156" s="187"/>
      <c r="F156" s="87"/>
      <c r="G156" s="84"/>
      <c r="H156" s="203"/>
      <c r="I156" s="203"/>
      <c r="J156" s="203"/>
      <c r="K156" s="329"/>
    </row>
    <row r="157" spans="1:11" x14ac:dyDescent="0.25">
      <c r="A157" s="330"/>
      <c r="B157" s="85"/>
      <c r="C157" s="85"/>
      <c r="D157" s="86"/>
      <c r="E157" s="187"/>
      <c r="F157" s="87"/>
      <c r="G157" s="21"/>
      <c r="H157" s="203"/>
      <c r="I157" s="203"/>
      <c r="J157" s="203"/>
      <c r="K157" s="329"/>
    </row>
    <row r="158" spans="1:11" x14ac:dyDescent="0.25">
      <c r="A158" s="317"/>
      <c r="B158" s="11" t="s">
        <v>108</v>
      </c>
      <c r="C158" s="24" t="s">
        <v>121</v>
      </c>
      <c r="D158" s="24"/>
      <c r="E158" s="11" t="s">
        <v>183</v>
      </c>
      <c r="F158" s="11"/>
      <c r="G158" s="795" t="s">
        <v>65</v>
      </c>
      <c r="H158" s="795"/>
      <c r="I158" s="203"/>
      <c r="J158" s="21"/>
      <c r="K158" s="128"/>
    </row>
    <row r="159" spans="1:11" x14ac:dyDescent="0.25">
      <c r="A159" s="317"/>
      <c r="B159" s="62" t="s">
        <v>1154</v>
      </c>
      <c r="C159" s="339">
        <v>6000</v>
      </c>
      <c r="D159" s="80" t="s">
        <v>12</v>
      </c>
      <c r="E159" s="202">
        <v>2</v>
      </c>
      <c r="F159" s="202" t="s">
        <v>35</v>
      </c>
      <c r="G159" s="796">
        <f>C159*E159</f>
        <v>12000</v>
      </c>
      <c r="H159" s="796"/>
      <c r="I159" s="203"/>
      <c r="J159" s="21"/>
      <c r="K159" s="128"/>
    </row>
    <row r="160" spans="1:11" x14ac:dyDescent="0.25">
      <c r="A160" s="317"/>
      <c r="B160" s="82"/>
      <c r="C160" s="77"/>
      <c r="D160" s="77"/>
      <c r="E160" s="83"/>
      <c r="F160" s="89"/>
      <c r="G160" s="35"/>
      <c r="H160" s="203"/>
      <c r="I160" s="203"/>
      <c r="J160" s="203"/>
      <c r="K160" s="329"/>
    </row>
    <row r="161" spans="1:11" x14ac:dyDescent="0.25">
      <c r="A161" s="317"/>
      <c r="B161" s="346" t="s">
        <v>126</v>
      </c>
      <c r="C161" s="793">
        <f>G159</f>
        <v>12000</v>
      </c>
      <c r="D161" s="793"/>
      <c r="E161" s="793"/>
      <c r="F161" s="348" t="s">
        <v>151</v>
      </c>
      <c r="G161" s="84"/>
      <c r="H161" s="203"/>
      <c r="I161" s="203"/>
      <c r="J161" s="203"/>
      <c r="K161" s="329"/>
    </row>
    <row r="162" spans="1:11" x14ac:dyDescent="0.25">
      <c r="A162" s="331"/>
      <c r="B162" s="332"/>
      <c r="C162" s="332"/>
      <c r="D162" s="333"/>
      <c r="E162" s="334"/>
      <c r="F162" s="335"/>
      <c r="G162" s="336"/>
      <c r="H162" s="336"/>
      <c r="I162" s="337"/>
      <c r="J162" s="337"/>
      <c r="K162" s="338"/>
    </row>
    <row r="165" spans="1:11" ht="96" customHeight="1" x14ac:dyDescent="0.3">
      <c r="A165" s="964" t="s">
        <v>1242</v>
      </c>
      <c r="B165" s="964"/>
      <c r="C165" s="964"/>
      <c r="D165" s="964"/>
      <c r="E165" s="964"/>
      <c r="F165" s="964"/>
      <c r="G165" s="964"/>
      <c r="H165" s="964"/>
      <c r="I165" s="964"/>
      <c r="J165" s="964"/>
      <c r="K165" s="964"/>
    </row>
  </sheetData>
  <mergeCells count="78">
    <mergeCell ref="A165:K165"/>
    <mergeCell ref="A1:K1"/>
    <mergeCell ref="B5:K5"/>
    <mergeCell ref="C161:E161"/>
    <mergeCell ref="B154:C154"/>
    <mergeCell ref="D154:E154"/>
    <mergeCell ref="G158:H158"/>
    <mergeCell ref="G159:H159"/>
    <mergeCell ref="B134:D134"/>
    <mergeCell ref="B120:K120"/>
    <mergeCell ref="I132:J132"/>
    <mergeCell ref="I131:J131"/>
    <mergeCell ref="B129:K129"/>
    <mergeCell ref="H123:I123"/>
    <mergeCell ref="H124:I124"/>
    <mergeCell ref="B125:K125"/>
    <mergeCell ref="C118:E118"/>
    <mergeCell ref="B104:K104"/>
    <mergeCell ref="B69:D69"/>
    <mergeCell ref="B63:D63"/>
    <mergeCell ref="I63:J63"/>
    <mergeCell ref="B81:K81"/>
    <mergeCell ref="B92:D92"/>
    <mergeCell ref="B85:D85"/>
    <mergeCell ref="I85:J85"/>
    <mergeCell ref="B86:D86"/>
    <mergeCell ref="I86:J86"/>
    <mergeCell ref="B137:K137"/>
    <mergeCell ref="H141:I141"/>
    <mergeCell ref="H142:I142"/>
    <mergeCell ref="B141:D141"/>
    <mergeCell ref="B142:D142"/>
    <mergeCell ref="B148:K148"/>
    <mergeCell ref="B149:K149"/>
    <mergeCell ref="B58:K58"/>
    <mergeCell ref="B60:K60"/>
    <mergeCell ref="B62:D62"/>
    <mergeCell ref="H115:I115"/>
    <mergeCell ref="H116:I116"/>
    <mergeCell ref="I76:J76"/>
    <mergeCell ref="I77:J77"/>
    <mergeCell ref="I99:J99"/>
    <mergeCell ref="I100:J100"/>
    <mergeCell ref="C111:E111"/>
    <mergeCell ref="B74:K74"/>
    <mergeCell ref="I62:J62"/>
    <mergeCell ref="B70:D70"/>
    <mergeCell ref="B93:D93"/>
    <mergeCell ref="A3:K3"/>
    <mergeCell ref="A2:K2"/>
    <mergeCell ref="B97:K97"/>
    <mergeCell ref="I50:J50"/>
    <mergeCell ref="I51:J51"/>
    <mergeCell ref="B22:D22"/>
    <mergeCell ref="B36:D36"/>
    <mergeCell ref="I37:J37"/>
    <mergeCell ref="B43:D43"/>
    <mergeCell ref="B44:D44"/>
    <mergeCell ref="B83:K83"/>
    <mergeCell ref="B37:D37"/>
    <mergeCell ref="I36:J36"/>
    <mergeCell ref="B35:K35"/>
    <mergeCell ref="B56:K56"/>
    <mergeCell ref="B57:K57"/>
    <mergeCell ref="A7:K7"/>
    <mergeCell ref="B48:K48"/>
    <mergeCell ref="B6:K6"/>
    <mergeCell ref="A4:K4"/>
    <mergeCell ref="B9:K9"/>
    <mergeCell ref="B10:K10"/>
    <mergeCell ref="B27:K27"/>
    <mergeCell ref="E22:F22"/>
    <mergeCell ref="B19:K19"/>
    <mergeCell ref="E21:F21"/>
    <mergeCell ref="B11:K11"/>
    <mergeCell ref="B13:D13"/>
    <mergeCell ref="B14:D14"/>
    <mergeCell ref="B21:D21"/>
  </mergeCells>
  <printOptions horizontalCentered="1"/>
  <pageMargins left="0.51181102362204722" right="0.51181102362204722" top="0.59055118110236227" bottom="0.78740157480314965" header="0.31496062992125984" footer="0.31496062992125984"/>
  <pageSetup paperSize="9" scale="62" orientation="portrait" verticalDpi="360" r:id="rId1"/>
  <rowBreaks count="2" manualBreakCount="2">
    <brk id="55" max="10" man="1"/>
    <brk id="119" max="1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</sheetPr>
  <dimension ref="A1:W44"/>
  <sheetViews>
    <sheetView view="pageBreakPreview" topLeftCell="A33" zoomScale="145" zoomScaleNormal="130" zoomScaleSheetLayoutView="145" workbookViewId="0">
      <selection activeCell="E38" sqref="E38"/>
    </sheetView>
  </sheetViews>
  <sheetFormatPr defaultRowHeight="14.4" x14ac:dyDescent="0.3"/>
  <cols>
    <col min="1" max="1" width="12" customWidth="1"/>
    <col min="2" max="2" width="8.33203125" customWidth="1"/>
    <col min="10" max="10" width="10.6640625" customWidth="1"/>
    <col min="11" max="11" width="13.109375" customWidth="1"/>
    <col min="21" max="21" width="11.88671875" bestFit="1" customWidth="1"/>
  </cols>
  <sheetData>
    <row r="1" spans="1:12" s="168" customFormat="1" ht="79.5" customHeight="1" x14ac:dyDescent="0.25">
      <c r="A1" s="272"/>
      <c r="B1" s="255"/>
      <c r="C1" s="274"/>
      <c r="D1" s="255"/>
      <c r="E1" s="255"/>
      <c r="F1" s="256"/>
      <c r="G1" s="255"/>
      <c r="H1" s="257"/>
      <c r="I1" s="275"/>
      <c r="J1" s="238"/>
      <c r="K1" s="273"/>
      <c r="L1" s="213"/>
    </row>
    <row r="2" spans="1:12" s="21" customFormat="1" ht="20.100000000000001" customHeight="1" x14ac:dyDescent="0.25">
      <c r="A2" s="632" t="s">
        <v>1148</v>
      </c>
      <c r="B2" s="633"/>
      <c r="C2" s="633"/>
      <c r="D2" s="633"/>
      <c r="E2" s="633"/>
      <c r="F2" s="633"/>
      <c r="G2" s="633"/>
      <c r="H2" s="633"/>
      <c r="I2" s="633"/>
      <c r="J2" s="633"/>
      <c r="K2" s="634"/>
    </row>
    <row r="3" spans="1:12" s="21" customFormat="1" ht="20.100000000000001" customHeight="1" x14ac:dyDescent="0.25">
      <c r="A3" s="632" t="s">
        <v>1149</v>
      </c>
      <c r="B3" s="633"/>
      <c r="C3" s="633"/>
      <c r="D3" s="633"/>
      <c r="E3" s="633"/>
      <c r="F3" s="633"/>
      <c r="G3" s="633"/>
      <c r="H3" s="633"/>
      <c r="I3" s="633"/>
      <c r="J3" s="633"/>
      <c r="K3" s="634"/>
    </row>
    <row r="4" spans="1:12" s="21" customFormat="1" ht="20.100000000000001" customHeight="1" x14ac:dyDescent="0.25">
      <c r="A4" s="632" t="s">
        <v>1150</v>
      </c>
      <c r="B4" s="633"/>
      <c r="C4" s="633"/>
      <c r="D4" s="633"/>
      <c r="E4" s="633"/>
      <c r="F4" s="633"/>
      <c r="G4" s="633"/>
      <c r="H4" s="633"/>
      <c r="I4" s="633"/>
      <c r="J4" s="633"/>
      <c r="K4" s="634"/>
    </row>
    <row r="5" spans="1:12" s="168" customFormat="1" ht="46.5" customHeight="1" x14ac:dyDescent="0.25">
      <c r="A5" s="707" t="s">
        <v>238</v>
      </c>
      <c r="B5" s="708"/>
      <c r="C5" s="752" t="s">
        <v>1151</v>
      </c>
      <c r="D5" s="752"/>
      <c r="E5" s="752"/>
      <c r="F5" s="752"/>
      <c r="G5" s="752"/>
      <c r="H5" s="752"/>
      <c r="I5" s="752"/>
      <c r="J5" s="752"/>
      <c r="K5" s="753"/>
      <c r="L5" s="213"/>
    </row>
    <row r="6" spans="1:12" s="168" customFormat="1" ht="27.75" customHeight="1" x14ac:dyDescent="0.25">
      <c r="A6" s="707" t="s">
        <v>242</v>
      </c>
      <c r="B6" s="708"/>
      <c r="C6" s="713" t="str">
        <f>'DADOS DA OBRA'!C6</f>
        <v>MARAJÓ</v>
      </c>
      <c r="D6" s="713"/>
      <c r="E6" s="713"/>
      <c r="F6" s="713"/>
      <c r="G6" s="713"/>
      <c r="H6" s="713"/>
      <c r="I6" s="713"/>
      <c r="J6" s="713"/>
      <c r="K6" s="714"/>
      <c r="L6" s="213"/>
    </row>
    <row r="7" spans="1:12" ht="15" thickBot="1" x14ac:dyDescent="0.35">
      <c r="A7" s="276"/>
      <c r="B7" s="292"/>
      <c r="C7" s="292"/>
      <c r="D7" s="292"/>
      <c r="E7" s="292"/>
      <c r="F7" s="292"/>
      <c r="G7" s="292"/>
      <c r="H7" s="292"/>
      <c r="I7" s="292"/>
      <c r="J7" s="292"/>
      <c r="K7" s="278"/>
    </row>
    <row r="8" spans="1:12" ht="15" thickBot="1" x14ac:dyDescent="0.35">
      <c r="A8" s="279"/>
      <c r="B8" s="803" t="s">
        <v>254</v>
      </c>
      <c r="C8" s="804"/>
      <c r="D8" s="804"/>
      <c r="E8" s="804"/>
      <c r="F8" s="804"/>
      <c r="G8" s="804"/>
      <c r="H8" s="804"/>
      <c r="I8" s="804"/>
      <c r="J8" s="805"/>
      <c r="K8" s="280"/>
    </row>
    <row r="9" spans="1:12" ht="15" thickBot="1" x14ac:dyDescent="0.35">
      <c r="A9" s="279"/>
      <c r="B9" s="21"/>
      <c r="C9" s="21"/>
      <c r="D9" s="21"/>
      <c r="E9" s="21"/>
      <c r="F9" s="21"/>
      <c r="G9" s="21"/>
      <c r="H9" s="21"/>
      <c r="I9" s="21"/>
      <c r="J9" s="21"/>
      <c r="K9" s="280"/>
    </row>
    <row r="10" spans="1:12" ht="15" thickBot="1" x14ac:dyDescent="0.35">
      <c r="A10" s="279"/>
      <c r="B10" s="12" t="s">
        <v>66</v>
      </c>
      <c r="C10" s="50" t="s">
        <v>118</v>
      </c>
      <c r="D10" s="51"/>
      <c r="E10" s="51"/>
      <c r="F10" s="51"/>
      <c r="G10" s="51"/>
      <c r="H10" s="51"/>
      <c r="I10" s="51"/>
      <c r="J10" s="52"/>
      <c r="K10" s="280"/>
    </row>
    <row r="11" spans="1:12" x14ac:dyDescent="0.3">
      <c r="A11" s="279"/>
      <c r="B11" s="14">
        <v>1</v>
      </c>
      <c r="C11" s="15" t="s">
        <v>67</v>
      </c>
      <c r="D11" s="13"/>
      <c r="E11" s="13"/>
      <c r="F11" s="13"/>
      <c r="G11" s="13"/>
      <c r="H11" s="13"/>
      <c r="I11" s="16"/>
      <c r="J11" s="162">
        <v>4.0099999999999997E-2</v>
      </c>
      <c r="K11" s="280"/>
    </row>
    <row r="12" spans="1:12" x14ac:dyDescent="0.3">
      <c r="A12" s="279"/>
      <c r="B12" s="14">
        <v>2</v>
      </c>
      <c r="C12" s="15" t="s">
        <v>68</v>
      </c>
      <c r="D12" s="13"/>
      <c r="E12" s="13"/>
      <c r="F12" s="13"/>
      <c r="G12" s="13"/>
      <c r="H12" s="13"/>
      <c r="I12" s="13"/>
      <c r="J12" s="162">
        <v>4.0000000000000001E-3</v>
      </c>
      <c r="K12" s="280"/>
    </row>
    <row r="13" spans="1:12" x14ac:dyDescent="0.3">
      <c r="A13" s="279"/>
      <c r="B13" s="14">
        <v>3</v>
      </c>
      <c r="C13" s="15" t="s">
        <v>69</v>
      </c>
      <c r="D13" s="13"/>
      <c r="E13" s="13"/>
      <c r="F13" s="13"/>
      <c r="G13" s="13"/>
      <c r="H13" s="13"/>
      <c r="I13" s="16"/>
      <c r="J13" s="162">
        <v>5.5999999999999999E-3</v>
      </c>
      <c r="K13" s="280"/>
    </row>
    <row r="14" spans="1:12" x14ac:dyDescent="0.3">
      <c r="A14" s="279"/>
      <c r="B14" s="14">
        <v>4</v>
      </c>
      <c r="C14" s="15" t="s">
        <v>70</v>
      </c>
      <c r="D14" s="13"/>
      <c r="E14" s="13"/>
      <c r="F14" s="13"/>
      <c r="G14" s="13"/>
      <c r="H14" s="13"/>
      <c r="I14" s="16"/>
      <c r="J14" s="162">
        <v>1.11E-2</v>
      </c>
      <c r="K14" s="280"/>
    </row>
    <row r="15" spans="1:12" ht="15" thickBot="1" x14ac:dyDescent="0.35">
      <c r="A15" s="279"/>
      <c r="B15" s="14">
        <v>5</v>
      </c>
      <c r="C15" s="15" t="s">
        <v>71</v>
      </c>
      <c r="D15" s="13"/>
      <c r="E15" s="13"/>
      <c r="F15" s="13"/>
      <c r="G15" s="13"/>
      <c r="H15" s="13"/>
      <c r="I15" s="16"/>
      <c r="J15" s="162">
        <v>7.2999999999999995E-2</v>
      </c>
      <c r="K15" s="280"/>
    </row>
    <row r="16" spans="1:12" ht="15" thickBot="1" x14ac:dyDescent="0.35">
      <c r="A16" s="279"/>
      <c r="B16" s="17">
        <v>6</v>
      </c>
      <c r="C16" s="18" t="s">
        <v>72</v>
      </c>
      <c r="D16" s="19"/>
      <c r="E16" s="19"/>
      <c r="F16" s="19"/>
      <c r="G16" s="19"/>
      <c r="H16" s="19"/>
      <c r="I16" s="19"/>
      <c r="J16" s="420">
        <f>J23</f>
        <v>6.6500000000000004E-2</v>
      </c>
      <c r="K16" s="280"/>
    </row>
    <row r="17" spans="1:23" ht="15" thickBot="1" x14ac:dyDescent="0.35">
      <c r="A17" s="279"/>
      <c r="B17" s="56"/>
      <c r="C17" s="57"/>
      <c r="D17" s="57"/>
      <c r="E17" s="57"/>
      <c r="F17" s="57"/>
      <c r="G17" s="57"/>
      <c r="H17" s="57"/>
      <c r="I17" s="57"/>
      <c r="J17" s="165"/>
      <c r="K17" s="280"/>
    </row>
    <row r="18" spans="1:23" ht="15" thickBot="1" x14ac:dyDescent="0.35">
      <c r="A18" s="279"/>
      <c r="B18" s="54" t="s">
        <v>66</v>
      </c>
      <c r="C18" s="55" t="s">
        <v>73</v>
      </c>
      <c r="D18" s="51"/>
      <c r="E18" s="51"/>
      <c r="F18" s="51"/>
      <c r="G18" s="51"/>
      <c r="H18" s="51"/>
      <c r="I18" s="51"/>
      <c r="J18" s="164"/>
      <c r="K18" s="280"/>
    </row>
    <row r="19" spans="1:23" x14ac:dyDescent="0.3">
      <c r="A19" s="279"/>
      <c r="B19" s="20" t="s">
        <v>55</v>
      </c>
      <c r="C19" s="53" t="s">
        <v>74</v>
      </c>
      <c r="D19" s="13"/>
      <c r="E19" s="13"/>
      <c r="F19" s="13"/>
      <c r="G19" s="13"/>
      <c r="H19" s="13"/>
      <c r="I19" s="13"/>
      <c r="J19" s="163">
        <v>0.03</v>
      </c>
      <c r="K19" s="367"/>
    </row>
    <row r="20" spans="1:23" x14ac:dyDescent="0.3">
      <c r="A20" s="279"/>
      <c r="B20" s="20" t="s">
        <v>56</v>
      </c>
      <c r="C20" s="15" t="s">
        <v>75</v>
      </c>
      <c r="D20" s="13"/>
      <c r="E20" s="13"/>
      <c r="F20" s="13"/>
      <c r="G20" s="13"/>
      <c r="H20" s="13"/>
      <c r="I20" s="13"/>
      <c r="J20" s="163">
        <v>6.4999999999999997E-3</v>
      </c>
      <c r="K20" s="368"/>
    </row>
    <row r="21" spans="1:23" x14ac:dyDescent="0.3">
      <c r="A21" s="279"/>
      <c r="B21" s="20" t="s">
        <v>57</v>
      </c>
      <c r="C21" s="15" t="s">
        <v>76</v>
      </c>
      <c r="D21" s="13"/>
      <c r="E21" s="13"/>
      <c r="F21" s="13"/>
      <c r="G21" s="13"/>
      <c r="H21" s="13"/>
      <c r="I21" s="13"/>
      <c r="J21" s="163">
        <v>0.03</v>
      </c>
      <c r="K21" s="368"/>
    </row>
    <row r="22" spans="1:23" ht="15" thickBot="1" x14ac:dyDescent="0.35">
      <c r="A22" s="279"/>
      <c r="B22" s="20" t="s">
        <v>58</v>
      </c>
      <c r="C22" s="15" t="s">
        <v>77</v>
      </c>
      <c r="D22" s="13"/>
      <c r="E22" s="13"/>
      <c r="F22" s="13"/>
      <c r="G22" s="13"/>
      <c r="H22" s="13"/>
      <c r="I22" s="13"/>
      <c r="J22" s="163">
        <v>0</v>
      </c>
      <c r="K22" s="280"/>
      <c r="U22" s="20" t="s">
        <v>58</v>
      </c>
      <c r="V22" s="15" t="s">
        <v>77</v>
      </c>
      <c r="W22" s="163">
        <v>4.4999999999999998E-2</v>
      </c>
    </row>
    <row r="23" spans="1:23" ht="15" thickBot="1" x14ac:dyDescent="0.35">
      <c r="A23" s="279"/>
      <c r="B23" s="58"/>
      <c r="C23" s="51"/>
      <c r="D23" s="51"/>
      <c r="E23" s="51"/>
      <c r="F23" s="51"/>
      <c r="G23" s="51"/>
      <c r="H23" s="808" t="s">
        <v>78</v>
      </c>
      <c r="I23" s="809"/>
      <c r="J23" s="421">
        <f>SUM(J19:J22)</f>
        <v>6.6500000000000004E-2</v>
      </c>
      <c r="K23" s="280"/>
    </row>
    <row r="24" spans="1:23" ht="15" thickBot="1" x14ac:dyDescent="0.35">
      <c r="A24" s="279"/>
      <c r="B24" s="810" t="s">
        <v>79</v>
      </c>
      <c r="C24" s="811"/>
      <c r="D24" s="811"/>
      <c r="E24" s="811"/>
      <c r="F24" s="811"/>
      <c r="G24" s="811"/>
      <c r="H24" s="811"/>
      <c r="I24" s="811"/>
      <c r="J24" s="812"/>
      <c r="K24" s="280"/>
    </row>
    <row r="25" spans="1:23" ht="53.25" customHeight="1" thickBot="1" x14ac:dyDescent="0.35">
      <c r="A25" s="279"/>
      <c r="B25" s="813"/>
      <c r="C25" s="814"/>
      <c r="D25" s="814"/>
      <c r="E25" s="814"/>
      <c r="F25" s="814"/>
      <c r="G25" s="814"/>
      <c r="H25" s="814"/>
      <c r="I25" s="815"/>
      <c r="J25" s="422">
        <f>ROUND((((1+J11+J12+J13)*(1+J14)*(1+J15))/(1-J16))-1,4)</f>
        <v>0.22</v>
      </c>
      <c r="K25" s="368"/>
      <c r="U25" s="91"/>
    </row>
    <row r="26" spans="1:23" x14ac:dyDescent="0.3">
      <c r="A26" s="279"/>
      <c r="B26" s="13"/>
      <c r="C26" s="13"/>
      <c r="D26" s="13"/>
      <c r="E26" s="13"/>
      <c r="F26" s="13"/>
      <c r="G26" s="13"/>
      <c r="H26" s="13"/>
      <c r="I26" s="13"/>
      <c r="J26" s="587"/>
      <c r="K26" s="368"/>
      <c r="U26" s="91"/>
    </row>
    <row r="27" spans="1:23" x14ac:dyDescent="0.3">
      <c r="A27" s="279"/>
      <c r="B27" s="588" t="s">
        <v>80</v>
      </c>
      <c r="C27" s="589"/>
      <c r="D27" s="589"/>
      <c r="E27" s="589"/>
      <c r="F27" s="589"/>
      <c r="G27" s="589"/>
      <c r="H27" s="589"/>
      <c r="I27" s="589"/>
      <c r="J27" s="589"/>
      <c r="K27" s="280"/>
    </row>
    <row r="28" spans="1:23" ht="25.5" customHeight="1" x14ac:dyDescent="0.3">
      <c r="A28" s="279"/>
      <c r="B28" s="816" t="s">
        <v>85</v>
      </c>
      <c r="C28" s="816"/>
      <c r="D28" s="816"/>
      <c r="E28" s="816"/>
      <c r="F28" s="816"/>
      <c r="G28" s="816"/>
      <c r="H28" s="816"/>
      <c r="I28" s="816"/>
      <c r="J28" s="816"/>
      <c r="K28" s="280"/>
    </row>
    <row r="29" spans="1:23" ht="30" customHeight="1" x14ac:dyDescent="0.3">
      <c r="A29" s="279"/>
      <c r="B29" s="816" t="s">
        <v>81</v>
      </c>
      <c r="C29" s="816"/>
      <c r="D29" s="816"/>
      <c r="E29" s="816"/>
      <c r="F29" s="816"/>
      <c r="G29" s="816"/>
      <c r="H29" s="816"/>
      <c r="I29" s="816"/>
      <c r="J29" s="816"/>
      <c r="K29" s="280"/>
    </row>
    <row r="30" spans="1:23" ht="24" customHeight="1" x14ac:dyDescent="0.3">
      <c r="A30" s="279"/>
      <c r="B30" s="816" t="s">
        <v>82</v>
      </c>
      <c r="C30" s="816"/>
      <c r="D30" s="816"/>
      <c r="E30" s="816"/>
      <c r="F30" s="816"/>
      <c r="G30" s="816"/>
      <c r="H30" s="816"/>
      <c r="I30" s="816"/>
      <c r="J30" s="816"/>
      <c r="K30" s="280"/>
    </row>
    <row r="31" spans="1:23" ht="35.25" customHeight="1" x14ac:dyDescent="0.3">
      <c r="A31" s="279"/>
      <c r="B31" s="816" t="s">
        <v>83</v>
      </c>
      <c r="C31" s="816"/>
      <c r="D31" s="816"/>
      <c r="E31" s="816"/>
      <c r="F31" s="816"/>
      <c r="G31" s="816"/>
      <c r="H31" s="816"/>
      <c r="I31" s="816"/>
      <c r="J31" s="816"/>
      <c r="K31" s="280"/>
    </row>
    <row r="32" spans="1:23" ht="47.25" customHeight="1" x14ac:dyDescent="0.3">
      <c r="A32" s="279"/>
      <c r="B32" s="816" t="s">
        <v>84</v>
      </c>
      <c r="C32" s="816"/>
      <c r="D32" s="816"/>
      <c r="E32" s="816"/>
      <c r="F32" s="816"/>
      <c r="G32" s="816"/>
      <c r="H32" s="816"/>
      <c r="I32" s="816"/>
      <c r="J32" s="816"/>
      <c r="K32" s="280"/>
    </row>
    <row r="33" spans="1:16" ht="41.85" customHeight="1" x14ac:dyDescent="0.3">
      <c r="A33" s="180"/>
      <c r="B33" s="817" t="s">
        <v>161</v>
      </c>
      <c r="C33" s="817"/>
      <c r="D33" s="817"/>
      <c r="E33" s="817"/>
      <c r="F33" s="817"/>
      <c r="G33" s="817"/>
      <c r="H33" s="817"/>
      <c r="I33" s="817"/>
      <c r="J33" s="817"/>
      <c r="K33" s="182"/>
    </row>
    <row r="34" spans="1:16" x14ac:dyDescent="0.3">
      <c r="B34" s="13"/>
      <c r="C34" s="13"/>
      <c r="D34" s="13"/>
      <c r="E34" s="13"/>
      <c r="F34" s="13"/>
      <c r="G34" s="13"/>
      <c r="H34" s="13"/>
      <c r="I34" s="13"/>
      <c r="J34" s="13"/>
    </row>
    <row r="35" spans="1:16" ht="63.6" customHeight="1" x14ac:dyDescent="0.3">
      <c r="B35" s="806" t="s">
        <v>1242</v>
      </c>
      <c r="C35" s="807"/>
      <c r="D35" s="807"/>
      <c r="E35" s="807"/>
      <c r="F35" s="807"/>
      <c r="G35" s="807"/>
      <c r="H35" s="807"/>
      <c r="I35" s="807"/>
      <c r="J35" s="807"/>
    </row>
    <row r="42" spans="1:16" x14ac:dyDescent="0.3">
      <c r="P42">
        <v>24.23</v>
      </c>
    </row>
    <row r="43" spans="1:16" x14ac:dyDescent="0.3">
      <c r="P43">
        <v>4.5</v>
      </c>
    </row>
    <row r="44" spans="1:16" x14ac:dyDescent="0.3">
      <c r="P44">
        <f>P43+P42</f>
        <v>28.73</v>
      </c>
    </row>
  </sheetData>
  <mergeCells count="18">
    <mergeCell ref="B8:J8"/>
    <mergeCell ref="B35:J35"/>
    <mergeCell ref="H23:I23"/>
    <mergeCell ref="B24:J24"/>
    <mergeCell ref="B25:I25"/>
    <mergeCell ref="B28:J28"/>
    <mergeCell ref="B29:J29"/>
    <mergeCell ref="B30:J30"/>
    <mergeCell ref="B31:J31"/>
    <mergeCell ref="B32:J32"/>
    <mergeCell ref="B33:J33"/>
    <mergeCell ref="A6:B6"/>
    <mergeCell ref="C6:K6"/>
    <mergeCell ref="A3:K3"/>
    <mergeCell ref="A4:K4"/>
    <mergeCell ref="A2:K2"/>
    <mergeCell ref="A5:B5"/>
    <mergeCell ref="C5:K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5" orientation="portrait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186A0-2F05-4A24-A9A4-DA6C5BD88C73}">
  <sheetPr>
    <tabColor rgb="FF00B0F0"/>
    <pageSetUpPr fitToPage="1"/>
  </sheetPr>
  <dimension ref="A1:D49"/>
  <sheetViews>
    <sheetView view="pageBreakPreview" topLeftCell="A21" zoomScale="60" zoomScaleNormal="80" workbookViewId="0">
      <selection activeCell="O48" sqref="O48"/>
    </sheetView>
  </sheetViews>
  <sheetFormatPr defaultColWidth="9.109375" defaultRowHeight="11.4" x14ac:dyDescent="0.3"/>
  <cols>
    <col min="1" max="1" width="13.109375" style="603" customWidth="1"/>
    <col min="2" max="2" width="46" style="591" customWidth="1"/>
    <col min="3" max="3" width="20.6640625" style="591" customWidth="1"/>
    <col min="4" max="4" width="20.33203125" style="591" customWidth="1"/>
    <col min="5" max="16384" width="9.109375" style="591"/>
  </cols>
  <sheetData>
    <row r="1" spans="1:4" ht="72.75" customHeight="1" x14ac:dyDescent="0.3">
      <c r="A1" s="832"/>
      <c r="B1" s="833"/>
      <c r="C1" s="833"/>
      <c r="D1" s="834"/>
    </row>
    <row r="2" spans="1:4" s="21" customFormat="1" ht="20.100000000000001" customHeight="1" x14ac:dyDescent="0.25">
      <c r="A2" s="632" t="s">
        <v>1148</v>
      </c>
      <c r="B2" s="633"/>
      <c r="C2" s="633"/>
      <c r="D2" s="634"/>
    </row>
    <row r="3" spans="1:4" s="21" customFormat="1" ht="20.100000000000001" customHeight="1" x14ac:dyDescent="0.25">
      <c r="A3" s="632" t="s">
        <v>1149</v>
      </c>
      <c r="B3" s="633"/>
      <c r="C3" s="633"/>
      <c r="D3" s="634"/>
    </row>
    <row r="4" spans="1:4" s="21" customFormat="1" ht="20.100000000000001" customHeight="1" x14ac:dyDescent="0.25">
      <c r="A4" s="632" t="s">
        <v>1150</v>
      </c>
      <c r="B4" s="633"/>
      <c r="C4" s="633"/>
      <c r="D4" s="634"/>
    </row>
    <row r="5" spans="1:4" ht="48.75" customHeight="1" x14ac:dyDescent="0.3">
      <c r="A5" s="590" t="s">
        <v>238</v>
      </c>
      <c r="B5" s="752" t="s">
        <v>1151</v>
      </c>
      <c r="C5" s="752"/>
      <c r="D5" s="753"/>
    </row>
    <row r="6" spans="1:4" ht="30" customHeight="1" x14ac:dyDescent="0.3">
      <c r="A6" s="590" t="s">
        <v>242</v>
      </c>
      <c r="B6" s="713" t="str">
        <f>'DADOS DA OBRA'!C6</f>
        <v>MARAJÓ</v>
      </c>
      <c r="C6" s="713"/>
      <c r="D6" s="714"/>
    </row>
    <row r="7" spans="1:4" ht="19.5" customHeight="1" x14ac:dyDescent="0.3">
      <c r="A7" s="821" t="s">
        <v>1240</v>
      </c>
      <c r="B7" s="822"/>
      <c r="C7" s="822"/>
      <c r="D7" s="823"/>
    </row>
    <row r="8" spans="1:4" ht="19.5" customHeight="1" x14ac:dyDescent="0.3">
      <c r="A8" s="824" t="s">
        <v>1179</v>
      </c>
      <c r="B8" s="825"/>
      <c r="C8" s="611" t="s">
        <v>1180</v>
      </c>
      <c r="D8" s="612" t="s">
        <v>1181</v>
      </c>
    </row>
    <row r="9" spans="1:4" s="609" customFormat="1" ht="15" customHeight="1" x14ac:dyDescent="0.3">
      <c r="A9" s="819" t="s">
        <v>1182</v>
      </c>
      <c r="B9" s="826"/>
      <c r="C9" s="610" t="s">
        <v>109</v>
      </c>
      <c r="D9" s="610" t="s">
        <v>109</v>
      </c>
    </row>
    <row r="10" spans="1:4" ht="15" customHeight="1" x14ac:dyDescent="0.3">
      <c r="A10" s="604" t="s">
        <v>1183</v>
      </c>
      <c r="B10" s="593" t="s">
        <v>1184</v>
      </c>
      <c r="C10" s="594">
        <v>0.2</v>
      </c>
      <c r="D10" s="595">
        <v>0.2</v>
      </c>
    </row>
    <row r="11" spans="1:4" ht="15" customHeight="1" x14ac:dyDescent="0.3">
      <c r="A11" s="605" t="s">
        <v>1185</v>
      </c>
      <c r="B11" s="596" t="s">
        <v>1186</v>
      </c>
      <c r="C11" s="594">
        <v>1.4999999999999999E-2</v>
      </c>
      <c r="D11" s="594">
        <v>1.4999999999999999E-2</v>
      </c>
    </row>
    <row r="12" spans="1:4" ht="15" customHeight="1" x14ac:dyDescent="0.3">
      <c r="A12" s="605" t="s">
        <v>1187</v>
      </c>
      <c r="B12" s="596" t="s">
        <v>1188</v>
      </c>
      <c r="C12" s="594">
        <v>0.01</v>
      </c>
      <c r="D12" s="594">
        <v>0.01</v>
      </c>
    </row>
    <row r="13" spans="1:4" ht="15" customHeight="1" x14ac:dyDescent="0.3">
      <c r="A13" s="605" t="s">
        <v>1189</v>
      </c>
      <c r="B13" s="596" t="s">
        <v>1190</v>
      </c>
      <c r="C13" s="594">
        <v>2E-3</v>
      </c>
      <c r="D13" s="594">
        <v>2E-3</v>
      </c>
    </row>
    <row r="14" spans="1:4" ht="15" customHeight="1" x14ac:dyDescent="0.3">
      <c r="A14" s="605" t="s">
        <v>1191</v>
      </c>
      <c r="B14" s="596" t="s">
        <v>1192</v>
      </c>
      <c r="C14" s="594">
        <v>6.0000000000000001E-3</v>
      </c>
      <c r="D14" s="594">
        <v>6.0000000000000001E-3</v>
      </c>
    </row>
    <row r="15" spans="1:4" ht="15" customHeight="1" x14ac:dyDescent="0.3">
      <c r="A15" s="605" t="s">
        <v>1193</v>
      </c>
      <c r="B15" s="596" t="s">
        <v>1194</v>
      </c>
      <c r="C15" s="594">
        <v>2.5000000000000001E-2</v>
      </c>
      <c r="D15" s="594">
        <v>2.5000000000000001E-2</v>
      </c>
    </row>
    <row r="16" spans="1:4" ht="15" customHeight="1" x14ac:dyDescent="0.3">
      <c r="A16" s="605" t="s">
        <v>1195</v>
      </c>
      <c r="B16" s="596" t="s">
        <v>1196</v>
      </c>
      <c r="C16" s="594">
        <v>0.03</v>
      </c>
      <c r="D16" s="594">
        <v>0.03</v>
      </c>
    </row>
    <row r="17" spans="1:4" ht="15" customHeight="1" x14ac:dyDescent="0.3">
      <c r="A17" s="605" t="s">
        <v>1197</v>
      </c>
      <c r="B17" s="596" t="s">
        <v>1198</v>
      </c>
      <c r="C17" s="594">
        <v>0.08</v>
      </c>
      <c r="D17" s="594">
        <v>0.08</v>
      </c>
    </row>
    <row r="18" spans="1:4" ht="15" customHeight="1" x14ac:dyDescent="0.3">
      <c r="A18" s="606" t="s">
        <v>1199</v>
      </c>
      <c r="B18" s="597" t="s">
        <v>1200</v>
      </c>
      <c r="C18" s="598"/>
      <c r="D18" s="598"/>
    </row>
    <row r="19" spans="1:4" s="609" customFormat="1" ht="15" customHeight="1" x14ac:dyDescent="0.3">
      <c r="A19" s="607" t="s">
        <v>316</v>
      </c>
      <c r="B19" s="602" t="s">
        <v>39</v>
      </c>
      <c r="C19" s="608">
        <f>SUM(C10:C18)</f>
        <v>0.36800000000000005</v>
      </c>
      <c r="D19" s="608">
        <f>SUM(D10:D18)</f>
        <v>0.36800000000000005</v>
      </c>
    </row>
    <row r="20" spans="1:4" ht="15" customHeight="1" x14ac:dyDescent="0.3">
      <c r="A20" s="827"/>
      <c r="B20" s="828"/>
      <c r="C20" s="829"/>
      <c r="D20" s="592"/>
    </row>
    <row r="21" spans="1:4" s="609" customFormat="1" ht="15" customHeight="1" x14ac:dyDescent="0.3">
      <c r="A21" s="819" t="s">
        <v>1201</v>
      </c>
      <c r="B21" s="830"/>
      <c r="C21" s="610" t="s">
        <v>109</v>
      </c>
      <c r="D21" s="610" t="s">
        <v>109</v>
      </c>
    </row>
    <row r="22" spans="1:4" ht="15" customHeight="1" x14ac:dyDescent="0.3">
      <c r="A22" s="604" t="s">
        <v>1202</v>
      </c>
      <c r="B22" s="593" t="s">
        <v>1203</v>
      </c>
      <c r="C22" s="594">
        <v>0.18129999999999999</v>
      </c>
      <c r="D22" s="599" t="s">
        <v>1204</v>
      </c>
    </row>
    <row r="23" spans="1:4" ht="15" customHeight="1" x14ac:dyDescent="0.3">
      <c r="A23" s="605" t="s">
        <v>1205</v>
      </c>
      <c r="B23" s="596" t="s">
        <v>1206</v>
      </c>
      <c r="C23" s="594">
        <v>4.1599999999999998E-2</v>
      </c>
      <c r="D23" s="600" t="s">
        <v>1204</v>
      </c>
    </row>
    <row r="24" spans="1:4" ht="15" customHeight="1" x14ac:dyDescent="0.3">
      <c r="A24" s="605" t="s">
        <v>1207</v>
      </c>
      <c r="B24" s="596" t="s">
        <v>1208</v>
      </c>
      <c r="C24" s="594">
        <v>8.6999999999999994E-3</v>
      </c>
      <c r="D24" s="594">
        <v>6.4999999999999997E-3</v>
      </c>
    </row>
    <row r="25" spans="1:4" ht="15" customHeight="1" x14ac:dyDescent="0.3">
      <c r="A25" s="605" t="s">
        <v>1209</v>
      </c>
      <c r="B25" s="596" t="s">
        <v>1210</v>
      </c>
      <c r="C25" s="594">
        <v>0.11219999999999999</v>
      </c>
      <c r="D25" s="594">
        <v>8.3299999999999999E-2</v>
      </c>
    </row>
    <row r="26" spans="1:4" ht="15" customHeight="1" x14ac:dyDescent="0.3">
      <c r="A26" s="605" t="s">
        <v>1211</v>
      </c>
      <c r="B26" s="596" t="s">
        <v>1212</v>
      </c>
      <c r="C26" s="594">
        <v>6.9999999999999999E-4</v>
      </c>
      <c r="D26" s="594">
        <v>5.0000000000000001E-4</v>
      </c>
    </row>
    <row r="27" spans="1:4" ht="15" customHeight="1" x14ac:dyDescent="0.3">
      <c r="A27" s="605" t="s">
        <v>1213</v>
      </c>
      <c r="B27" s="596" t="s">
        <v>1214</v>
      </c>
      <c r="C27" s="594">
        <v>7.4999999999999997E-3</v>
      </c>
      <c r="D27" s="594">
        <v>5.5999999999999999E-3</v>
      </c>
    </row>
    <row r="28" spans="1:4" ht="15" customHeight="1" x14ac:dyDescent="0.3">
      <c r="A28" s="605" t="s">
        <v>1215</v>
      </c>
      <c r="B28" s="596" t="s">
        <v>1216</v>
      </c>
      <c r="C28" s="594">
        <v>2.8299999999999999E-2</v>
      </c>
      <c r="D28" s="600" t="s">
        <v>1204</v>
      </c>
    </row>
    <row r="29" spans="1:4" ht="15" customHeight="1" x14ac:dyDescent="0.3">
      <c r="A29" s="605" t="s">
        <v>1217</v>
      </c>
      <c r="B29" s="596" t="s">
        <v>1218</v>
      </c>
      <c r="C29" s="594">
        <v>1E-3</v>
      </c>
      <c r="D29" s="594">
        <v>6.9999999999999999E-4</v>
      </c>
    </row>
    <row r="30" spans="1:4" ht="15" customHeight="1" x14ac:dyDescent="0.3">
      <c r="A30" s="605" t="s">
        <v>1219</v>
      </c>
      <c r="B30" s="596" t="s">
        <v>1220</v>
      </c>
      <c r="C30" s="594">
        <v>0.12820000000000001</v>
      </c>
      <c r="D30" s="594">
        <v>9.5299999999999996E-2</v>
      </c>
    </row>
    <row r="31" spans="1:4" ht="15" customHeight="1" x14ac:dyDescent="0.3">
      <c r="A31" s="606" t="s">
        <v>1221</v>
      </c>
      <c r="B31" s="597" t="s">
        <v>1222</v>
      </c>
      <c r="C31" s="601">
        <v>2.9999999999999997E-4</v>
      </c>
      <c r="D31" s="601">
        <v>2.9999999999999997E-4</v>
      </c>
    </row>
    <row r="32" spans="1:4" s="609" customFormat="1" ht="15" customHeight="1" x14ac:dyDescent="0.3">
      <c r="A32" s="607" t="s">
        <v>416</v>
      </c>
      <c r="B32" s="602" t="s">
        <v>39</v>
      </c>
      <c r="C32" s="608">
        <f>SUM(C22:C31)</f>
        <v>0.50979999999999992</v>
      </c>
      <c r="D32" s="608">
        <f>D24+D25+D26+D27+D29+D30+D31</f>
        <v>0.19220000000000001</v>
      </c>
    </row>
    <row r="33" spans="1:4" ht="15" customHeight="1" x14ac:dyDescent="0.3">
      <c r="A33" s="827"/>
      <c r="B33" s="828"/>
      <c r="C33" s="829"/>
      <c r="D33" s="592"/>
    </row>
    <row r="34" spans="1:4" s="609" customFormat="1" ht="15" customHeight="1" x14ac:dyDescent="0.3">
      <c r="A34" s="819" t="s">
        <v>1223</v>
      </c>
      <c r="B34" s="830"/>
      <c r="C34" s="610" t="s">
        <v>109</v>
      </c>
      <c r="D34" s="610" t="s">
        <v>109</v>
      </c>
    </row>
    <row r="35" spans="1:4" ht="15" customHeight="1" x14ac:dyDescent="0.3">
      <c r="A35" s="604" t="s">
        <v>1224</v>
      </c>
      <c r="B35" s="593" t="s">
        <v>1225</v>
      </c>
      <c r="C35" s="594">
        <v>5.8099999999999999E-2</v>
      </c>
      <c r="D35" s="595">
        <v>4.3200000000000002E-2</v>
      </c>
    </row>
    <row r="36" spans="1:4" ht="15" customHeight="1" x14ac:dyDescent="0.3">
      <c r="A36" s="605" t="s">
        <v>1226</v>
      </c>
      <c r="B36" s="596" t="s">
        <v>1227</v>
      </c>
      <c r="C36" s="594">
        <v>1.4E-3</v>
      </c>
      <c r="D36" s="594">
        <v>1E-3</v>
      </c>
    </row>
    <row r="37" spans="1:4" ht="15" customHeight="1" x14ac:dyDescent="0.3">
      <c r="A37" s="605" t="s">
        <v>1228</v>
      </c>
      <c r="B37" s="596" t="s">
        <v>1229</v>
      </c>
      <c r="C37" s="594">
        <v>1.77E-2</v>
      </c>
      <c r="D37" s="594">
        <v>1.3100000000000001E-2</v>
      </c>
    </row>
    <row r="38" spans="1:4" ht="15" customHeight="1" x14ac:dyDescent="0.3">
      <c r="A38" s="605" t="s">
        <v>1230</v>
      </c>
      <c r="B38" s="596" t="s">
        <v>1231</v>
      </c>
      <c r="C38" s="594">
        <v>2.9600000000000001E-2</v>
      </c>
      <c r="D38" s="594">
        <v>2.1999999999999999E-2</v>
      </c>
    </row>
    <row r="39" spans="1:4" ht="15" customHeight="1" x14ac:dyDescent="0.3">
      <c r="A39" s="606" t="s">
        <v>1232</v>
      </c>
      <c r="B39" s="597" t="s">
        <v>1233</v>
      </c>
      <c r="C39" s="601">
        <v>4.8999999999999998E-3</v>
      </c>
      <c r="D39" s="601">
        <v>3.5999999999999999E-3</v>
      </c>
    </row>
    <row r="40" spans="1:4" s="609" customFormat="1" ht="15" customHeight="1" x14ac:dyDescent="0.3">
      <c r="A40" s="607" t="s">
        <v>427</v>
      </c>
      <c r="B40" s="602" t="s">
        <v>39</v>
      </c>
      <c r="C40" s="608">
        <f>SUM(C35:C39)</f>
        <v>0.11169999999999999</v>
      </c>
      <c r="D40" s="608">
        <f>SUM(D35:D39)</f>
        <v>8.2900000000000015E-2</v>
      </c>
    </row>
    <row r="41" spans="1:4" ht="15" customHeight="1" x14ac:dyDescent="0.3">
      <c r="A41" s="827"/>
      <c r="B41" s="828"/>
      <c r="C41" s="829"/>
      <c r="D41" s="592"/>
    </row>
    <row r="42" spans="1:4" s="609" customFormat="1" ht="15" customHeight="1" x14ac:dyDescent="0.3">
      <c r="A42" s="819" t="s">
        <v>1234</v>
      </c>
      <c r="B42" s="830"/>
      <c r="C42" s="610" t="s">
        <v>109</v>
      </c>
      <c r="D42" s="610" t="s">
        <v>109</v>
      </c>
    </row>
    <row r="43" spans="1:4" ht="15" customHeight="1" x14ac:dyDescent="0.3">
      <c r="A43" s="604" t="s">
        <v>1235</v>
      </c>
      <c r="B43" s="593" t="s">
        <v>1236</v>
      </c>
      <c r="C43" s="594">
        <v>0.18759999999999999</v>
      </c>
      <c r="D43" s="595">
        <v>7.0699999999999999E-2</v>
      </c>
    </row>
    <row r="44" spans="1:4" ht="42.75" customHeight="1" x14ac:dyDescent="0.3">
      <c r="A44" s="606" t="s">
        <v>1237</v>
      </c>
      <c r="B44" s="597" t="s">
        <v>1238</v>
      </c>
      <c r="C44" s="601">
        <v>5.1999999999999998E-3</v>
      </c>
      <c r="D44" s="601">
        <v>3.8E-3</v>
      </c>
    </row>
    <row r="45" spans="1:4" s="609" customFormat="1" ht="15" customHeight="1" x14ac:dyDescent="0.3">
      <c r="A45" s="607" t="s">
        <v>330</v>
      </c>
      <c r="B45" s="602" t="s">
        <v>39</v>
      </c>
      <c r="C45" s="608">
        <f>SUM(C43:C44)</f>
        <v>0.1928</v>
      </c>
      <c r="D45" s="608">
        <f>SUM(D43:D44)</f>
        <v>7.4499999999999997E-2</v>
      </c>
    </row>
    <row r="46" spans="1:4" ht="15" customHeight="1" x14ac:dyDescent="0.3">
      <c r="A46" s="827"/>
      <c r="B46" s="828"/>
      <c r="C46" s="828"/>
      <c r="D46" s="831"/>
    </row>
    <row r="47" spans="1:4" ht="15" customHeight="1" x14ac:dyDescent="0.3">
      <c r="A47" s="819" t="s">
        <v>1239</v>
      </c>
      <c r="B47" s="820"/>
      <c r="C47" s="613">
        <f>C45+C40+C32+C19</f>
        <v>1.1822999999999999</v>
      </c>
      <c r="D47" s="613">
        <f>D45+D40+D32+D19</f>
        <v>0.71760000000000002</v>
      </c>
    </row>
    <row r="49" spans="1:4" ht="54" customHeight="1" x14ac:dyDescent="0.3">
      <c r="A49" s="818" t="s">
        <v>1242</v>
      </c>
      <c r="B49" s="818"/>
      <c r="C49" s="818"/>
      <c r="D49" s="818"/>
    </row>
  </sheetData>
  <mergeCells count="18">
    <mergeCell ref="B5:D5"/>
    <mergeCell ref="A4:D4"/>
    <mergeCell ref="A1:D1"/>
    <mergeCell ref="A2:D2"/>
    <mergeCell ref="A3:D3"/>
    <mergeCell ref="A49:D49"/>
    <mergeCell ref="A47:B47"/>
    <mergeCell ref="B6:D6"/>
    <mergeCell ref="A7:D7"/>
    <mergeCell ref="A8:B8"/>
    <mergeCell ref="A9:B9"/>
    <mergeCell ref="A20:C20"/>
    <mergeCell ref="A21:B21"/>
    <mergeCell ref="A33:C33"/>
    <mergeCell ref="A34:B34"/>
    <mergeCell ref="A41:C41"/>
    <mergeCell ref="A42:B42"/>
    <mergeCell ref="A46:D4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7" fitToWidth="0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F0"/>
    <pageSetUpPr fitToPage="1"/>
  </sheetPr>
  <dimension ref="A1:XFD71"/>
  <sheetViews>
    <sheetView view="pageBreakPreview" topLeftCell="A21" zoomScale="55" zoomScaleNormal="55" zoomScaleSheetLayoutView="55" workbookViewId="0">
      <selection activeCell="A37" sqref="A37:P37"/>
    </sheetView>
  </sheetViews>
  <sheetFormatPr defaultColWidth="9.109375" defaultRowHeight="13.2" x14ac:dyDescent="0.3"/>
  <cols>
    <col min="1" max="1" width="14.33203125" style="142" bestFit="1" customWidth="1"/>
    <col min="2" max="2" width="42.44140625" style="142" customWidth="1"/>
    <col min="3" max="3" width="8.6640625" style="142" customWidth="1"/>
    <col min="4" max="4" width="17.109375" style="147" customWidth="1"/>
    <col min="5" max="5" width="17.33203125" style="147" customWidth="1"/>
    <col min="6" max="6" width="16.88671875" style="147" customWidth="1"/>
    <col min="7" max="7" width="16.109375" style="147" bestFit="1" customWidth="1"/>
    <col min="8" max="8" width="16.44140625" style="147" bestFit="1" customWidth="1"/>
    <col min="9" max="9" width="16.109375" style="147" bestFit="1" customWidth="1"/>
    <col min="10" max="10" width="16.44140625" style="147" bestFit="1" customWidth="1"/>
    <col min="11" max="14" width="16.6640625" style="147" bestFit="1" customWidth="1"/>
    <col min="15" max="15" width="17" style="147" bestFit="1" customWidth="1"/>
    <col min="16" max="16" width="21" style="142" customWidth="1"/>
    <col min="17" max="17" width="15.44140625" style="142" bestFit="1" customWidth="1"/>
    <col min="18" max="18" width="16.109375" style="142" bestFit="1" customWidth="1"/>
    <col min="19" max="19" width="12.6640625" style="142" customWidth="1"/>
    <col min="20" max="16384" width="9.109375" style="142"/>
  </cols>
  <sheetData>
    <row r="1" spans="1:16384" s="371" customFormat="1" ht="96.75" customHeight="1" x14ac:dyDescent="0.3">
      <c r="A1" s="851"/>
      <c r="B1" s="852"/>
      <c r="C1" s="852"/>
      <c r="D1" s="852"/>
      <c r="E1" s="852"/>
      <c r="F1" s="852"/>
      <c r="G1" s="852"/>
      <c r="H1" s="852"/>
      <c r="I1" s="852"/>
      <c r="J1" s="852"/>
      <c r="K1" s="852"/>
      <c r="L1" s="852"/>
      <c r="M1" s="852"/>
      <c r="N1" s="852"/>
      <c r="O1" s="852"/>
      <c r="P1" s="853"/>
      <c r="Q1" s="854"/>
      <c r="R1" s="854"/>
      <c r="S1" s="854"/>
      <c r="T1" s="854"/>
      <c r="U1" s="854"/>
      <c r="V1" s="854"/>
      <c r="W1" s="854"/>
      <c r="X1" s="854"/>
      <c r="Y1" s="854"/>
      <c r="Z1" s="854"/>
      <c r="AA1" s="854"/>
      <c r="AB1" s="854"/>
      <c r="AC1" s="854"/>
      <c r="AD1" s="854"/>
      <c r="AE1" s="854"/>
      <c r="AF1" s="854"/>
      <c r="AG1" s="854"/>
      <c r="AH1" s="854"/>
      <c r="AI1" s="854"/>
      <c r="AJ1" s="854"/>
      <c r="AK1" s="854"/>
      <c r="AL1" s="854"/>
      <c r="AM1" s="854"/>
      <c r="AN1" s="854"/>
      <c r="AO1" s="854"/>
      <c r="AP1" s="854"/>
      <c r="AQ1" s="854"/>
      <c r="AR1" s="854"/>
      <c r="AS1" s="854"/>
      <c r="AT1" s="854"/>
      <c r="AU1" s="854"/>
      <c r="AV1" s="854"/>
      <c r="AW1" s="854"/>
      <c r="AX1" s="854"/>
      <c r="AY1" s="854"/>
      <c r="AZ1" s="854"/>
      <c r="BA1" s="854"/>
      <c r="BB1" s="854"/>
      <c r="BC1" s="854"/>
      <c r="BD1" s="854"/>
      <c r="BE1" s="854"/>
      <c r="BF1" s="854"/>
      <c r="BG1" s="854"/>
      <c r="BH1" s="854"/>
      <c r="BI1" s="854"/>
      <c r="BJ1" s="854"/>
      <c r="BK1" s="854"/>
      <c r="BL1" s="854"/>
      <c r="BM1" s="854"/>
      <c r="BN1" s="854"/>
      <c r="BO1" s="854"/>
      <c r="BP1" s="854"/>
      <c r="BQ1" s="854"/>
      <c r="BR1" s="854"/>
      <c r="BS1" s="854"/>
      <c r="BT1" s="854"/>
      <c r="BU1" s="854"/>
      <c r="BV1" s="854"/>
      <c r="BW1" s="854"/>
      <c r="BX1" s="854"/>
      <c r="BY1" s="854"/>
      <c r="BZ1" s="854"/>
      <c r="CA1" s="854"/>
      <c r="CB1" s="854"/>
      <c r="CC1" s="854"/>
      <c r="CD1" s="854"/>
      <c r="CE1" s="854"/>
      <c r="CF1" s="854"/>
      <c r="CG1" s="854"/>
      <c r="CH1" s="854"/>
      <c r="CI1" s="854"/>
      <c r="CJ1" s="854"/>
      <c r="CK1" s="854"/>
      <c r="CL1" s="854"/>
      <c r="CM1" s="854"/>
      <c r="CN1" s="854"/>
      <c r="CO1" s="854"/>
      <c r="CP1" s="854"/>
      <c r="CQ1" s="854"/>
      <c r="CR1" s="854"/>
      <c r="CS1" s="854"/>
      <c r="CT1" s="854"/>
      <c r="CU1" s="854"/>
      <c r="CV1" s="854"/>
      <c r="CW1" s="854"/>
      <c r="CX1" s="854"/>
      <c r="CY1" s="854"/>
      <c r="CZ1" s="854"/>
      <c r="DA1" s="854"/>
      <c r="DB1" s="854"/>
      <c r="DC1" s="854"/>
      <c r="DD1" s="854"/>
      <c r="DE1" s="854"/>
      <c r="DF1" s="854"/>
      <c r="DG1" s="854"/>
      <c r="DH1" s="854"/>
      <c r="DI1" s="854"/>
      <c r="DJ1" s="854"/>
      <c r="DK1" s="854"/>
      <c r="DL1" s="854"/>
      <c r="DM1" s="854"/>
      <c r="DN1" s="854"/>
      <c r="DO1" s="854"/>
      <c r="DP1" s="854"/>
      <c r="DQ1" s="854"/>
      <c r="DR1" s="854"/>
      <c r="DS1" s="854"/>
      <c r="DT1" s="854"/>
      <c r="DU1" s="854"/>
      <c r="DV1" s="854"/>
      <c r="DW1" s="854"/>
      <c r="DX1" s="854"/>
      <c r="DY1" s="854"/>
      <c r="DZ1" s="854"/>
      <c r="EA1" s="854"/>
      <c r="EB1" s="854"/>
      <c r="EC1" s="854"/>
      <c r="ED1" s="854"/>
      <c r="EE1" s="854"/>
      <c r="EF1" s="854"/>
      <c r="EG1" s="854"/>
      <c r="EH1" s="854"/>
      <c r="EI1" s="854"/>
      <c r="EJ1" s="854"/>
      <c r="EK1" s="854"/>
      <c r="EL1" s="854"/>
      <c r="EM1" s="854"/>
      <c r="EN1" s="854"/>
      <c r="EO1" s="854"/>
      <c r="EP1" s="854"/>
      <c r="EQ1" s="854"/>
      <c r="ER1" s="854"/>
      <c r="ES1" s="854"/>
      <c r="ET1" s="854"/>
      <c r="EU1" s="854"/>
      <c r="EV1" s="854"/>
      <c r="EW1" s="854"/>
      <c r="EX1" s="854"/>
      <c r="EY1" s="854"/>
      <c r="EZ1" s="854"/>
      <c r="FA1" s="854"/>
      <c r="FB1" s="854"/>
      <c r="FC1" s="854"/>
      <c r="FD1" s="854"/>
      <c r="FE1" s="854"/>
      <c r="FF1" s="854"/>
      <c r="FG1" s="854"/>
      <c r="FH1" s="854"/>
      <c r="FI1" s="854"/>
      <c r="FJ1" s="854"/>
      <c r="FK1" s="854"/>
      <c r="FL1" s="854"/>
      <c r="FM1" s="854"/>
      <c r="FN1" s="854"/>
      <c r="FO1" s="854"/>
      <c r="FP1" s="854"/>
      <c r="FQ1" s="854"/>
      <c r="FR1" s="854"/>
      <c r="FS1" s="854"/>
      <c r="FT1" s="854"/>
      <c r="FU1" s="854"/>
      <c r="FV1" s="854"/>
      <c r="FW1" s="854"/>
      <c r="FX1" s="854"/>
      <c r="FY1" s="854"/>
      <c r="FZ1" s="854"/>
      <c r="GA1" s="854"/>
      <c r="GB1" s="854"/>
      <c r="GC1" s="854"/>
      <c r="GD1" s="854"/>
      <c r="GE1" s="854"/>
      <c r="GF1" s="854"/>
      <c r="GG1" s="854"/>
      <c r="GH1" s="854"/>
      <c r="GI1" s="854"/>
      <c r="GJ1" s="854"/>
      <c r="GK1" s="854"/>
      <c r="GL1" s="854"/>
      <c r="GM1" s="854"/>
      <c r="GN1" s="854"/>
      <c r="GO1" s="854"/>
      <c r="GP1" s="854"/>
      <c r="GQ1" s="854"/>
      <c r="GR1" s="854"/>
      <c r="GS1" s="854"/>
      <c r="GT1" s="854"/>
      <c r="GU1" s="854"/>
      <c r="GV1" s="854"/>
      <c r="GW1" s="854"/>
      <c r="GX1" s="854"/>
      <c r="GY1" s="854"/>
      <c r="GZ1" s="854"/>
      <c r="HA1" s="854"/>
      <c r="HB1" s="854"/>
      <c r="HC1" s="854"/>
      <c r="HD1" s="854"/>
      <c r="HE1" s="854"/>
      <c r="HF1" s="854"/>
      <c r="HG1" s="854"/>
      <c r="HH1" s="854"/>
      <c r="HI1" s="854"/>
      <c r="HJ1" s="854"/>
      <c r="HK1" s="854"/>
      <c r="HL1" s="854"/>
      <c r="HM1" s="854"/>
      <c r="HN1" s="854"/>
      <c r="HO1" s="854"/>
      <c r="HP1" s="854"/>
      <c r="HQ1" s="854"/>
      <c r="HR1" s="854"/>
      <c r="HS1" s="854"/>
      <c r="HT1" s="854"/>
      <c r="HU1" s="854"/>
      <c r="HV1" s="854"/>
      <c r="HW1" s="854"/>
      <c r="HX1" s="854"/>
      <c r="HY1" s="854"/>
      <c r="HZ1" s="854"/>
      <c r="IA1" s="854"/>
      <c r="IB1" s="854"/>
      <c r="IC1" s="854"/>
      <c r="ID1" s="854"/>
      <c r="IE1" s="854"/>
      <c r="IF1" s="854"/>
      <c r="IG1" s="854"/>
      <c r="IH1" s="854"/>
      <c r="II1" s="854"/>
      <c r="IJ1" s="854"/>
      <c r="IK1" s="854"/>
      <c r="IL1" s="854"/>
      <c r="IM1" s="854"/>
      <c r="IN1" s="854"/>
      <c r="IO1" s="854"/>
      <c r="IP1" s="854"/>
      <c r="IQ1" s="854"/>
      <c r="IR1" s="854"/>
      <c r="IS1" s="854"/>
      <c r="IT1" s="854"/>
      <c r="IU1" s="854"/>
      <c r="IV1" s="854"/>
      <c r="IW1" s="854"/>
      <c r="IX1" s="854"/>
      <c r="IY1" s="854"/>
      <c r="IZ1" s="854"/>
      <c r="JA1" s="854"/>
      <c r="JB1" s="854"/>
      <c r="JC1" s="854"/>
      <c r="JD1" s="854"/>
      <c r="JE1" s="854"/>
      <c r="JF1" s="854"/>
      <c r="JG1" s="854"/>
      <c r="JH1" s="854"/>
      <c r="JI1" s="854"/>
      <c r="JJ1" s="854"/>
      <c r="JK1" s="854"/>
      <c r="JL1" s="854"/>
      <c r="JM1" s="854"/>
      <c r="JN1" s="854"/>
      <c r="JO1" s="854"/>
      <c r="JP1" s="854"/>
      <c r="JQ1" s="854"/>
      <c r="JR1" s="854"/>
      <c r="JS1" s="854"/>
      <c r="JT1" s="854"/>
      <c r="JU1" s="854"/>
      <c r="JV1" s="854"/>
      <c r="JW1" s="854"/>
      <c r="JX1" s="854"/>
      <c r="JY1" s="854"/>
      <c r="JZ1" s="854"/>
      <c r="KA1" s="854"/>
      <c r="KB1" s="854"/>
      <c r="KC1" s="854"/>
      <c r="KD1" s="854"/>
      <c r="KE1" s="854"/>
      <c r="KF1" s="854"/>
      <c r="KG1" s="854"/>
      <c r="KH1" s="854"/>
      <c r="KI1" s="854"/>
      <c r="KJ1" s="854"/>
      <c r="KK1" s="854"/>
      <c r="KL1" s="854"/>
      <c r="KM1" s="854"/>
      <c r="KN1" s="854"/>
      <c r="KO1" s="854"/>
      <c r="KP1" s="854"/>
      <c r="KQ1" s="854"/>
      <c r="KR1" s="854"/>
      <c r="KS1" s="854"/>
      <c r="KT1" s="854"/>
      <c r="KU1" s="854"/>
      <c r="KV1" s="854"/>
      <c r="KW1" s="854"/>
      <c r="KX1" s="854"/>
      <c r="KY1" s="854"/>
      <c r="KZ1" s="854"/>
      <c r="LA1" s="854"/>
      <c r="LB1" s="854"/>
      <c r="LC1" s="854"/>
      <c r="LD1" s="854"/>
      <c r="LE1" s="854"/>
      <c r="LF1" s="854"/>
      <c r="LG1" s="854"/>
      <c r="LH1" s="854"/>
      <c r="LI1" s="854"/>
      <c r="LJ1" s="854"/>
      <c r="LK1" s="854"/>
      <c r="LL1" s="854"/>
      <c r="LM1" s="854"/>
      <c r="LN1" s="854"/>
      <c r="LO1" s="854"/>
      <c r="LP1" s="854"/>
      <c r="LQ1" s="854"/>
      <c r="LR1" s="854"/>
      <c r="LS1" s="854"/>
      <c r="LT1" s="854"/>
      <c r="LU1" s="854"/>
      <c r="LV1" s="854"/>
      <c r="LW1" s="854"/>
      <c r="LX1" s="854"/>
      <c r="LY1" s="854"/>
      <c r="LZ1" s="854"/>
      <c r="MA1" s="854"/>
      <c r="MB1" s="854"/>
      <c r="MC1" s="854"/>
      <c r="MD1" s="854"/>
      <c r="ME1" s="854"/>
      <c r="MF1" s="854"/>
      <c r="MG1" s="854"/>
      <c r="MH1" s="854"/>
      <c r="MI1" s="854"/>
      <c r="MJ1" s="854"/>
      <c r="MK1" s="854"/>
      <c r="ML1" s="854"/>
      <c r="MM1" s="854"/>
      <c r="MN1" s="854"/>
      <c r="MO1" s="854"/>
      <c r="MP1" s="854"/>
      <c r="MQ1" s="854"/>
      <c r="MR1" s="854"/>
      <c r="MS1" s="854"/>
      <c r="MT1" s="854"/>
      <c r="MU1" s="854"/>
      <c r="MV1" s="854"/>
      <c r="MW1" s="854"/>
      <c r="MX1" s="854"/>
      <c r="MY1" s="854"/>
      <c r="MZ1" s="854"/>
      <c r="NA1" s="854"/>
      <c r="NB1" s="854"/>
      <c r="NC1" s="854"/>
      <c r="ND1" s="854"/>
      <c r="NE1" s="854"/>
      <c r="NF1" s="854"/>
      <c r="NG1" s="854"/>
      <c r="NH1" s="854"/>
      <c r="NI1" s="854"/>
      <c r="NJ1" s="854"/>
      <c r="NK1" s="854"/>
      <c r="NL1" s="854"/>
      <c r="NM1" s="854"/>
      <c r="NN1" s="854"/>
      <c r="NO1" s="854"/>
      <c r="NP1" s="854"/>
      <c r="NQ1" s="854"/>
      <c r="NR1" s="854"/>
      <c r="NS1" s="854"/>
      <c r="NT1" s="854"/>
      <c r="NU1" s="854"/>
      <c r="NV1" s="854"/>
      <c r="NW1" s="854"/>
      <c r="NX1" s="854"/>
      <c r="NY1" s="854"/>
      <c r="NZ1" s="854"/>
      <c r="OA1" s="854"/>
      <c r="OB1" s="854"/>
      <c r="OC1" s="854"/>
      <c r="OD1" s="854"/>
      <c r="OE1" s="854"/>
      <c r="OF1" s="854"/>
      <c r="OG1" s="854"/>
      <c r="OH1" s="854"/>
      <c r="OI1" s="854"/>
      <c r="OJ1" s="854"/>
      <c r="OK1" s="854"/>
      <c r="OL1" s="854"/>
      <c r="OM1" s="854"/>
      <c r="ON1" s="854"/>
      <c r="OO1" s="854"/>
      <c r="OP1" s="854"/>
      <c r="OQ1" s="854"/>
      <c r="OR1" s="854"/>
      <c r="OS1" s="854"/>
      <c r="OT1" s="854"/>
      <c r="OU1" s="854"/>
      <c r="OV1" s="854"/>
      <c r="OW1" s="854"/>
      <c r="OX1" s="854"/>
      <c r="OY1" s="854"/>
      <c r="OZ1" s="854"/>
      <c r="PA1" s="854"/>
      <c r="PB1" s="854"/>
      <c r="PC1" s="854"/>
      <c r="PD1" s="854"/>
      <c r="PE1" s="854"/>
      <c r="PF1" s="854"/>
      <c r="PG1" s="854"/>
      <c r="PH1" s="854"/>
      <c r="PI1" s="854"/>
      <c r="PJ1" s="854"/>
      <c r="PK1" s="854"/>
      <c r="PL1" s="854"/>
      <c r="PM1" s="854"/>
      <c r="PN1" s="854"/>
      <c r="PO1" s="854"/>
      <c r="PP1" s="854"/>
      <c r="PQ1" s="854"/>
      <c r="PR1" s="854"/>
      <c r="PS1" s="854"/>
      <c r="PT1" s="854"/>
      <c r="PU1" s="854"/>
      <c r="PV1" s="854"/>
      <c r="PW1" s="854"/>
      <c r="PX1" s="854"/>
      <c r="PY1" s="854"/>
      <c r="PZ1" s="854"/>
      <c r="QA1" s="854"/>
      <c r="QB1" s="854"/>
      <c r="QC1" s="854"/>
      <c r="QD1" s="854"/>
      <c r="QE1" s="854"/>
      <c r="QF1" s="854"/>
      <c r="QG1" s="854"/>
      <c r="QH1" s="854"/>
      <c r="QI1" s="854"/>
      <c r="QJ1" s="854"/>
      <c r="QK1" s="854"/>
      <c r="QL1" s="854"/>
      <c r="QM1" s="854"/>
      <c r="QN1" s="854"/>
      <c r="QO1" s="854"/>
      <c r="QP1" s="854"/>
      <c r="QQ1" s="854"/>
      <c r="QR1" s="854"/>
      <c r="QS1" s="854"/>
      <c r="QT1" s="854"/>
      <c r="QU1" s="854"/>
      <c r="QV1" s="854"/>
      <c r="QW1" s="854"/>
      <c r="QX1" s="854"/>
      <c r="QY1" s="854"/>
      <c r="QZ1" s="854"/>
      <c r="RA1" s="854"/>
      <c r="RB1" s="854"/>
      <c r="RC1" s="854"/>
      <c r="RD1" s="854"/>
      <c r="RE1" s="854"/>
      <c r="RF1" s="854"/>
      <c r="RG1" s="854"/>
      <c r="RH1" s="854"/>
      <c r="RI1" s="854"/>
      <c r="RJ1" s="854"/>
      <c r="RK1" s="854"/>
      <c r="RL1" s="854"/>
      <c r="RM1" s="854"/>
      <c r="RN1" s="854"/>
      <c r="RO1" s="854"/>
      <c r="RP1" s="854"/>
      <c r="RQ1" s="854"/>
      <c r="RR1" s="854"/>
      <c r="RS1" s="854"/>
      <c r="RT1" s="854"/>
      <c r="RU1" s="854"/>
      <c r="RV1" s="854"/>
      <c r="RW1" s="854"/>
      <c r="RX1" s="854"/>
      <c r="RY1" s="854"/>
      <c r="RZ1" s="854"/>
      <c r="SA1" s="854"/>
      <c r="SB1" s="854"/>
      <c r="SC1" s="854"/>
      <c r="SD1" s="854"/>
      <c r="SE1" s="854"/>
      <c r="SF1" s="854"/>
      <c r="SG1" s="854"/>
      <c r="SH1" s="854"/>
      <c r="SI1" s="854"/>
      <c r="SJ1" s="854"/>
      <c r="SK1" s="854"/>
      <c r="SL1" s="854"/>
      <c r="SM1" s="854"/>
      <c r="SN1" s="854"/>
      <c r="SO1" s="854"/>
      <c r="SP1" s="854"/>
      <c r="SQ1" s="854"/>
      <c r="SR1" s="854"/>
      <c r="SS1" s="854"/>
      <c r="ST1" s="854"/>
      <c r="SU1" s="854"/>
      <c r="SV1" s="854"/>
      <c r="SW1" s="854"/>
      <c r="SX1" s="854"/>
      <c r="SY1" s="854"/>
      <c r="SZ1" s="854"/>
      <c r="TA1" s="854"/>
      <c r="TB1" s="854"/>
      <c r="TC1" s="854"/>
      <c r="TD1" s="854"/>
      <c r="TE1" s="854"/>
      <c r="TF1" s="854"/>
      <c r="TG1" s="854"/>
      <c r="TH1" s="854"/>
      <c r="TI1" s="854"/>
      <c r="TJ1" s="854"/>
      <c r="TK1" s="854"/>
      <c r="TL1" s="854"/>
      <c r="TM1" s="854"/>
      <c r="TN1" s="854"/>
      <c r="TO1" s="854"/>
      <c r="TP1" s="854"/>
      <c r="TQ1" s="854"/>
      <c r="TR1" s="854"/>
      <c r="TS1" s="854"/>
      <c r="TT1" s="854"/>
      <c r="TU1" s="854"/>
      <c r="TV1" s="854"/>
      <c r="TW1" s="854"/>
      <c r="TX1" s="854"/>
      <c r="TY1" s="854"/>
      <c r="TZ1" s="854"/>
      <c r="UA1" s="854"/>
      <c r="UB1" s="854"/>
      <c r="UC1" s="854"/>
      <c r="UD1" s="854"/>
      <c r="UE1" s="854"/>
      <c r="UF1" s="854"/>
      <c r="UG1" s="854"/>
      <c r="UH1" s="854"/>
      <c r="UI1" s="854"/>
      <c r="UJ1" s="854"/>
      <c r="UK1" s="854"/>
      <c r="UL1" s="854"/>
      <c r="UM1" s="854"/>
      <c r="UN1" s="854"/>
      <c r="UO1" s="854"/>
      <c r="UP1" s="854"/>
      <c r="UQ1" s="854"/>
      <c r="UR1" s="854"/>
      <c r="US1" s="854"/>
      <c r="UT1" s="854"/>
      <c r="UU1" s="854"/>
      <c r="UV1" s="854"/>
      <c r="UW1" s="854"/>
      <c r="UX1" s="854"/>
      <c r="UY1" s="854"/>
      <c r="UZ1" s="854"/>
      <c r="VA1" s="854"/>
      <c r="VB1" s="854"/>
      <c r="VC1" s="854"/>
      <c r="VD1" s="854"/>
      <c r="VE1" s="854"/>
      <c r="VF1" s="854"/>
      <c r="VG1" s="854"/>
      <c r="VH1" s="854"/>
      <c r="VI1" s="854"/>
      <c r="VJ1" s="854"/>
      <c r="VK1" s="854"/>
      <c r="VL1" s="854"/>
      <c r="VM1" s="854"/>
      <c r="VN1" s="854"/>
      <c r="VO1" s="854"/>
      <c r="VP1" s="854"/>
      <c r="VQ1" s="854"/>
      <c r="VR1" s="854"/>
      <c r="VS1" s="854"/>
      <c r="VT1" s="854"/>
      <c r="VU1" s="854"/>
      <c r="VV1" s="854"/>
      <c r="VW1" s="854"/>
      <c r="VX1" s="854"/>
      <c r="VY1" s="854"/>
      <c r="VZ1" s="854"/>
      <c r="WA1" s="854"/>
      <c r="WB1" s="854"/>
      <c r="WC1" s="854"/>
      <c r="WD1" s="854"/>
      <c r="WE1" s="854"/>
      <c r="WF1" s="854"/>
      <c r="WG1" s="854"/>
      <c r="WH1" s="854"/>
      <c r="WI1" s="854"/>
      <c r="WJ1" s="854"/>
      <c r="WK1" s="854"/>
      <c r="WL1" s="854"/>
      <c r="WM1" s="854"/>
      <c r="WN1" s="854"/>
      <c r="WO1" s="854"/>
      <c r="WP1" s="854"/>
      <c r="WQ1" s="854"/>
      <c r="WR1" s="854"/>
      <c r="WS1" s="854"/>
      <c r="WT1" s="854"/>
      <c r="WU1" s="854"/>
      <c r="WV1" s="854"/>
      <c r="WW1" s="854"/>
      <c r="WX1" s="854"/>
      <c r="WY1" s="854"/>
      <c r="WZ1" s="854"/>
      <c r="XA1" s="854"/>
      <c r="XB1" s="854"/>
      <c r="XC1" s="854"/>
      <c r="XD1" s="854"/>
      <c r="XE1" s="854"/>
      <c r="XF1" s="854"/>
      <c r="XG1" s="854"/>
      <c r="XH1" s="854"/>
      <c r="XI1" s="854"/>
      <c r="XJ1" s="854"/>
      <c r="XK1" s="854"/>
      <c r="XL1" s="854"/>
      <c r="XM1" s="854"/>
      <c r="XN1" s="854"/>
      <c r="XO1" s="854"/>
      <c r="XP1" s="854"/>
      <c r="XQ1" s="854"/>
      <c r="XR1" s="854"/>
      <c r="XS1" s="854"/>
      <c r="XT1" s="854"/>
      <c r="XU1" s="854"/>
      <c r="XV1" s="854"/>
      <c r="XW1" s="854"/>
      <c r="XX1" s="854"/>
      <c r="XY1" s="854"/>
      <c r="XZ1" s="854"/>
      <c r="YA1" s="854"/>
      <c r="YB1" s="854"/>
      <c r="YC1" s="854"/>
      <c r="YD1" s="854"/>
      <c r="YE1" s="854"/>
      <c r="YF1" s="854"/>
      <c r="YG1" s="854"/>
      <c r="YH1" s="854"/>
      <c r="YI1" s="854"/>
      <c r="YJ1" s="854"/>
      <c r="YK1" s="854"/>
      <c r="YL1" s="854"/>
      <c r="YM1" s="854"/>
      <c r="YN1" s="854"/>
      <c r="YO1" s="854"/>
      <c r="YP1" s="854"/>
      <c r="YQ1" s="854"/>
      <c r="YR1" s="854"/>
      <c r="YS1" s="854"/>
      <c r="YT1" s="854"/>
      <c r="YU1" s="854"/>
      <c r="YV1" s="854"/>
      <c r="YW1" s="854"/>
      <c r="YX1" s="854"/>
      <c r="YY1" s="854"/>
      <c r="YZ1" s="854"/>
      <c r="ZA1" s="854"/>
      <c r="ZB1" s="854"/>
      <c r="ZC1" s="854"/>
      <c r="ZD1" s="854"/>
      <c r="ZE1" s="854"/>
      <c r="ZF1" s="854"/>
      <c r="ZG1" s="854"/>
      <c r="ZH1" s="854"/>
      <c r="ZI1" s="854"/>
      <c r="ZJ1" s="854"/>
      <c r="ZK1" s="854"/>
      <c r="ZL1" s="854"/>
      <c r="ZM1" s="854"/>
      <c r="ZN1" s="854"/>
      <c r="ZO1" s="854"/>
      <c r="ZP1" s="854"/>
      <c r="ZQ1" s="854"/>
      <c r="ZR1" s="854"/>
      <c r="ZS1" s="854"/>
      <c r="ZT1" s="854"/>
      <c r="ZU1" s="854"/>
      <c r="ZV1" s="854"/>
      <c r="ZW1" s="854"/>
      <c r="ZX1" s="854"/>
      <c r="ZY1" s="854"/>
      <c r="ZZ1" s="854"/>
      <c r="AAA1" s="854"/>
      <c r="AAB1" s="854"/>
      <c r="AAC1" s="854"/>
      <c r="AAD1" s="854"/>
      <c r="AAE1" s="854"/>
      <c r="AAF1" s="854"/>
      <c r="AAG1" s="854"/>
      <c r="AAH1" s="854"/>
      <c r="AAI1" s="854"/>
      <c r="AAJ1" s="854"/>
      <c r="AAK1" s="854"/>
      <c r="AAL1" s="854"/>
      <c r="AAM1" s="854"/>
      <c r="AAN1" s="854"/>
      <c r="AAO1" s="854"/>
      <c r="AAP1" s="854"/>
      <c r="AAQ1" s="854"/>
      <c r="AAR1" s="854"/>
      <c r="AAS1" s="854"/>
      <c r="AAT1" s="854"/>
      <c r="AAU1" s="854"/>
      <c r="AAV1" s="854"/>
      <c r="AAW1" s="854"/>
      <c r="AAX1" s="854"/>
      <c r="AAY1" s="854"/>
      <c r="AAZ1" s="854"/>
      <c r="ABA1" s="854"/>
      <c r="ABB1" s="854"/>
      <c r="ABC1" s="854"/>
      <c r="ABD1" s="854"/>
      <c r="ABE1" s="854"/>
      <c r="ABF1" s="854"/>
      <c r="ABG1" s="854"/>
      <c r="ABH1" s="854"/>
      <c r="ABI1" s="854"/>
      <c r="ABJ1" s="854"/>
      <c r="ABK1" s="854"/>
      <c r="ABL1" s="854"/>
      <c r="ABM1" s="854"/>
      <c r="ABN1" s="854"/>
      <c r="ABO1" s="854"/>
      <c r="ABP1" s="854"/>
      <c r="ABQ1" s="854"/>
      <c r="ABR1" s="854"/>
      <c r="ABS1" s="854"/>
      <c r="ABT1" s="854"/>
      <c r="ABU1" s="854"/>
      <c r="ABV1" s="854"/>
      <c r="ABW1" s="854"/>
      <c r="ABX1" s="854"/>
      <c r="ABY1" s="854"/>
      <c r="ABZ1" s="854"/>
      <c r="ACA1" s="854"/>
      <c r="ACB1" s="854"/>
      <c r="ACC1" s="854"/>
      <c r="ACD1" s="854"/>
      <c r="ACE1" s="854"/>
      <c r="ACF1" s="854"/>
      <c r="ACG1" s="854"/>
      <c r="ACH1" s="854"/>
      <c r="ACI1" s="854"/>
      <c r="ACJ1" s="854"/>
      <c r="ACK1" s="854"/>
      <c r="ACL1" s="854"/>
      <c r="ACM1" s="854"/>
      <c r="ACN1" s="854"/>
      <c r="ACO1" s="854"/>
      <c r="ACP1" s="854"/>
      <c r="ACQ1" s="854"/>
      <c r="ACR1" s="854"/>
      <c r="ACS1" s="854"/>
      <c r="ACT1" s="854"/>
      <c r="ACU1" s="854"/>
      <c r="ACV1" s="854"/>
      <c r="ACW1" s="854"/>
      <c r="ACX1" s="854"/>
      <c r="ACY1" s="854"/>
      <c r="ACZ1" s="854"/>
      <c r="ADA1" s="854"/>
      <c r="ADB1" s="854"/>
      <c r="ADC1" s="854"/>
      <c r="ADD1" s="854"/>
      <c r="ADE1" s="854"/>
      <c r="ADF1" s="854"/>
      <c r="ADG1" s="854"/>
      <c r="ADH1" s="854"/>
      <c r="ADI1" s="854"/>
      <c r="ADJ1" s="854"/>
      <c r="ADK1" s="854"/>
      <c r="ADL1" s="854"/>
      <c r="ADM1" s="854"/>
      <c r="ADN1" s="854"/>
      <c r="ADO1" s="854"/>
      <c r="ADP1" s="854"/>
      <c r="ADQ1" s="854"/>
      <c r="ADR1" s="854"/>
      <c r="ADS1" s="854"/>
      <c r="ADT1" s="854"/>
      <c r="ADU1" s="854"/>
      <c r="ADV1" s="854"/>
      <c r="ADW1" s="854"/>
      <c r="ADX1" s="854"/>
      <c r="ADY1" s="854"/>
      <c r="ADZ1" s="854"/>
      <c r="AEA1" s="854"/>
      <c r="AEB1" s="854"/>
      <c r="AEC1" s="854"/>
      <c r="AED1" s="854"/>
      <c r="AEE1" s="854"/>
      <c r="AEF1" s="854"/>
      <c r="AEG1" s="854"/>
      <c r="AEH1" s="854"/>
      <c r="AEI1" s="854"/>
      <c r="AEJ1" s="854"/>
      <c r="AEK1" s="854"/>
      <c r="AEL1" s="854"/>
      <c r="AEM1" s="854"/>
      <c r="AEN1" s="854"/>
      <c r="AEO1" s="854"/>
      <c r="AEP1" s="854"/>
      <c r="AEQ1" s="854"/>
      <c r="AER1" s="854"/>
      <c r="AES1" s="854"/>
      <c r="AET1" s="854"/>
      <c r="AEU1" s="854"/>
      <c r="AEV1" s="854"/>
      <c r="AEW1" s="854"/>
      <c r="AEX1" s="854"/>
      <c r="AEY1" s="854"/>
      <c r="AEZ1" s="854"/>
      <c r="AFA1" s="854" t="s">
        <v>155</v>
      </c>
      <c r="AFB1" s="854"/>
      <c r="AFC1" s="854"/>
      <c r="AFD1" s="854"/>
      <c r="AFE1" s="854"/>
      <c r="AFF1" s="854"/>
      <c r="AFG1" s="854"/>
      <c r="AFH1" s="854"/>
      <c r="AFI1" s="854"/>
      <c r="AFJ1" s="854"/>
      <c r="AFK1" s="854"/>
      <c r="AFL1" s="854"/>
      <c r="AFM1" s="854"/>
      <c r="AFN1" s="854"/>
      <c r="AFO1" s="854"/>
      <c r="AFP1" s="854"/>
      <c r="AFQ1" s="854" t="s">
        <v>155</v>
      </c>
      <c r="AFR1" s="854"/>
      <c r="AFS1" s="854"/>
      <c r="AFT1" s="854"/>
      <c r="AFU1" s="854"/>
      <c r="AFV1" s="854"/>
      <c r="AFW1" s="854"/>
      <c r="AFX1" s="854"/>
      <c r="AFY1" s="854"/>
      <c r="AFZ1" s="854"/>
      <c r="AGA1" s="854"/>
      <c r="AGB1" s="854"/>
      <c r="AGC1" s="854"/>
      <c r="AGD1" s="854"/>
      <c r="AGE1" s="854"/>
      <c r="AGF1" s="854"/>
      <c r="AGG1" s="854" t="s">
        <v>155</v>
      </c>
      <c r="AGH1" s="854"/>
      <c r="AGI1" s="854"/>
      <c r="AGJ1" s="854"/>
      <c r="AGK1" s="854"/>
      <c r="AGL1" s="854"/>
      <c r="AGM1" s="854"/>
      <c r="AGN1" s="854"/>
      <c r="AGO1" s="854"/>
      <c r="AGP1" s="854"/>
      <c r="AGQ1" s="854"/>
      <c r="AGR1" s="854"/>
      <c r="AGS1" s="854"/>
      <c r="AGT1" s="854"/>
      <c r="AGU1" s="854"/>
      <c r="AGV1" s="854"/>
      <c r="AGW1" s="854" t="s">
        <v>155</v>
      </c>
      <c r="AGX1" s="854"/>
      <c r="AGY1" s="854"/>
      <c r="AGZ1" s="854"/>
      <c r="AHA1" s="854"/>
      <c r="AHB1" s="854"/>
      <c r="AHC1" s="854"/>
      <c r="AHD1" s="854"/>
      <c r="AHE1" s="854"/>
      <c r="AHF1" s="854"/>
      <c r="AHG1" s="854"/>
      <c r="AHH1" s="854"/>
      <c r="AHI1" s="854"/>
      <c r="AHJ1" s="854"/>
      <c r="AHK1" s="854"/>
      <c r="AHL1" s="854"/>
      <c r="AHM1" s="854" t="s">
        <v>155</v>
      </c>
      <c r="AHN1" s="854"/>
      <c r="AHO1" s="854"/>
      <c r="AHP1" s="854"/>
      <c r="AHQ1" s="854"/>
      <c r="AHR1" s="854"/>
      <c r="AHS1" s="854"/>
      <c r="AHT1" s="854"/>
      <c r="AHU1" s="854"/>
      <c r="AHV1" s="854"/>
      <c r="AHW1" s="854"/>
      <c r="AHX1" s="854"/>
      <c r="AHY1" s="854"/>
      <c r="AHZ1" s="854"/>
      <c r="AIA1" s="854"/>
      <c r="AIB1" s="854"/>
      <c r="AIC1" s="854" t="s">
        <v>155</v>
      </c>
      <c r="AID1" s="854"/>
      <c r="AIE1" s="854"/>
      <c r="AIF1" s="854"/>
      <c r="AIG1" s="854"/>
      <c r="AIH1" s="854"/>
      <c r="AII1" s="854"/>
      <c r="AIJ1" s="854"/>
      <c r="AIK1" s="854"/>
      <c r="AIL1" s="854"/>
      <c r="AIM1" s="854"/>
      <c r="AIN1" s="854"/>
      <c r="AIO1" s="854"/>
      <c r="AIP1" s="854"/>
      <c r="AIQ1" s="854"/>
      <c r="AIR1" s="854"/>
      <c r="AIS1" s="854" t="s">
        <v>155</v>
      </c>
      <c r="AIT1" s="854"/>
      <c r="AIU1" s="854"/>
      <c r="AIV1" s="854"/>
      <c r="AIW1" s="854"/>
      <c r="AIX1" s="854"/>
      <c r="AIY1" s="854"/>
      <c r="AIZ1" s="854"/>
      <c r="AJA1" s="854"/>
      <c r="AJB1" s="854"/>
      <c r="AJC1" s="854"/>
      <c r="AJD1" s="854"/>
      <c r="AJE1" s="854"/>
      <c r="AJF1" s="854"/>
      <c r="AJG1" s="854"/>
      <c r="AJH1" s="854"/>
      <c r="AJI1" s="854" t="s">
        <v>155</v>
      </c>
      <c r="AJJ1" s="854"/>
      <c r="AJK1" s="854"/>
      <c r="AJL1" s="854"/>
      <c r="AJM1" s="854"/>
      <c r="AJN1" s="854"/>
      <c r="AJO1" s="854"/>
      <c r="AJP1" s="854"/>
      <c r="AJQ1" s="854"/>
      <c r="AJR1" s="854"/>
      <c r="AJS1" s="854"/>
      <c r="AJT1" s="854"/>
      <c r="AJU1" s="854"/>
      <c r="AJV1" s="854"/>
      <c r="AJW1" s="854"/>
      <c r="AJX1" s="854"/>
      <c r="AJY1" s="854" t="s">
        <v>155</v>
      </c>
      <c r="AJZ1" s="854"/>
      <c r="AKA1" s="854"/>
      <c r="AKB1" s="854"/>
      <c r="AKC1" s="854"/>
      <c r="AKD1" s="854"/>
      <c r="AKE1" s="854"/>
      <c r="AKF1" s="854"/>
      <c r="AKG1" s="854"/>
      <c r="AKH1" s="854"/>
      <c r="AKI1" s="854"/>
      <c r="AKJ1" s="854"/>
      <c r="AKK1" s="854"/>
      <c r="AKL1" s="854"/>
      <c r="AKM1" s="854"/>
      <c r="AKN1" s="854"/>
      <c r="AKO1" s="854" t="s">
        <v>155</v>
      </c>
      <c r="AKP1" s="854"/>
      <c r="AKQ1" s="854"/>
      <c r="AKR1" s="854"/>
      <c r="AKS1" s="854"/>
      <c r="AKT1" s="854"/>
      <c r="AKU1" s="854"/>
      <c r="AKV1" s="854"/>
      <c r="AKW1" s="854"/>
      <c r="AKX1" s="854"/>
      <c r="AKY1" s="854"/>
      <c r="AKZ1" s="854"/>
      <c r="ALA1" s="854"/>
      <c r="ALB1" s="854"/>
      <c r="ALC1" s="854"/>
      <c r="ALD1" s="854"/>
      <c r="ALE1" s="854" t="s">
        <v>155</v>
      </c>
      <c r="ALF1" s="854"/>
      <c r="ALG1" s="854"/>
      <c r="ALH1" s="854"/>
      <c r="ALI1" s="854"/>
      <c r="ALJ1" s="854"/>
      <c r="ALK1" s="854"/>
      <c r="ALL1" s="854"/>
      <c r="ALM1" s="854"/>
      <c r="ALN1" s="854"/>
      <c r="ALO1" s="854"/>
      <c r="ALP1" s="854"/>
      <c r="ALQ1" s="854"/>
      <c r="ALR1" s="854"/>
      <c r="ALS1" s="854"/>
      <c r="ALT1" s="854"/>
      <c r="ALU1" s="854" t="s">
        <v>155</v>
      </c>
      <c r="ALV1" s="854"/>
      <c r="ALW1" s="854"/>
      <c r="ALX1" s="854"/>
      <c r="ALY1" s="854"/>
      <c r="ALZ1" s="854"/>
      <c r="AMA1" s="854"/>
      <c r="AMB1" s="854"/>
      <c r="AMC1" s="854"/>
      <c r="AMD1" s="854"/>
      <c r="AME1" s="854"/>
      <c r="AMF1" s="854"/>
      <c r="AMG1" s="854"/>
      <c r="AMH1" s="854"/>
      <c r="AMI1" s="854"/>
      <c r="AMJ1" s="854"/>
      <c r="AMK1" s="854" t="s">
        <v>155</v>
      </c>
      <c r="AML1" s="854"/>
      <c r="AMM1" s="854"/>
      <c r="AMN1" s="854"/>
      <c r="AMO1" s="854"/>
      <c r="AMP1" s="854"/>
      <c r="AMQ1" s="854"/>
      <c r="AMR1" s="854"/>
      <c r="AMS1" s="854"/>
      <c r="AMT1" s="854"/>
      <c r="AMU1" s="854"/>
      <c r="AMV1" s="854"/>
      <c r="AMW1" s="854"/>
      <c r="AMX1" s="854"/>
      <c r="AMY1" s="854"/>
      <c r="AMZ1" s="854"/>
      <c r="ANA1" s="854" t="s">
        <v>155</v>
      </c>
      <c r="ANB1" s="854"/>
      <c r="ANC1" s="854"/>
      <c r="AND1" s="854"/>
      <c r="ANE1" s="854"/>
      <c r="ANF1" s="854"/>
      <c r="ANG1" s="854"/>
      <c r="ANH1" s="854"/>
      <c r="ANI1" s="854"/>
      <c r="ANJ1" s="854"/>
      <c r="ANK1" s="854"/>
      <c r="ANL1" s="854"/>
      <c r="ANM1" s="854"/>
      <c r="ANN1" s="854"/>
      <c r="ANO1" s="854"/>
      <c r="ANP1" s="854"/>
      <c r="ANQ1" s="854" t="s">
        <v>155</v>
      </c>
      <c r="ANR1" s="854"/>
      <c r="ANS1" s="854"/>
      <c r="ANT1" s="854"/>
      <c r="ANU1" s="854"/>
      <c r="ANV1" s="854"/>
      <c r="ANW1" s="854"/>
      <c r="ANX1" s="854"/>
      <c r="ANY1" s="854"/>
      <c r="ANZ1" s="854"/>
      <c r="AOA1" s="854"/>
      <c r="AOB1" s="854"/>
      <c r="AOC1" s="854"/>
      <c r="AOD1" s="854"/>
      <c r="AOE1" s="854"/>
      <c r="AOF1" s="854"/>
      <c r="AOG1" s="854" t="s">
        <v>155</v>
      </c>
      <c r="AOH1" s="854"/>
      <c r="AOI1" s="854"/>
      <c r="AOJ1" s="854"/>
      <c r="AOK1" s="854"/>
      <c r="AOL1" s="854"/>
      <c r="AOM1" s="854"/>
      <c r="AON1" s="854"/>
      <c r="AOO1" s="854"/>
      <c r="AOP1" s="854"/>
      <c r="AOQ1" s="854"/>
      <c r="AOR1" s="854"/>
      <c r="AOS1" s="854"/>
      <c r="AOT1" s="854"/>
      <c r="AOU1" s="854"/>
      <c r="AOV1" s="854"/>
      <c r="AOW1" s="854" t="s">
        <v>155</v>
      </c>
      <c r="AOX1" s="854"/>
      <c r="AOY1" s="854"/>
      <c r="AOZ1" s="854"/>
      <c r="APA1" s="854"/>
      <c r="APB1" s="854"/>
      <c r="APC1" s="854"/>
      <c r="APD1" s="854"/>
      <c r="APE1" s="854"/>
      <c r="APF1" s="854"/>
      <c r="APG1" s="854"/>
      <c r="APH1" s="854"/>
      <c r="API1" s="854"/>
      <c r="APJ1" s="854"/>
      <c r="APK1" s="854"/>
      <c r="APL1" s="854"/>
      <c r="APM1" s="854" t="s">
        <v>155</v>
      </c>
      <c r="APN1" s="854"/>
      <c r="APO1" s="854"/>
      <c r="APP1" s="854"/>
      <c r="APQ1" s="854"/>
      <c r="APR1" s="854"/>
      <c r="APS1" s="854"/>
      <c r="APT1" s="854"/>
      <c r="APU1" s="854"/>
      <c r="APV1" s="854"/>
      <c r="APW1" s="854"/>
      <c r="APX1" s="854"/>
      <c r="APY1" s="854"/>
      <c r="APZ1" s="854"/>
      <c r="AQA1" s="854"/>
      <c r="AQB1" s="854"/>
      <c r="AQC1" s="854" t="s">
        <v>155</v>
      </c>
      <c r="AQD1" s="854"/>
      <c r="AQE1" s="854"/>
      <c r="AQF1" s="854"/>
      <c r="AQG1" s="854"/>
      <c r="AQH1" s="854"/>
      <c r="AQI1" s="854"/>
      <c r="AQJ1" s="854"/>
      <c r="AQK1" s="854"/>
      <c r="AQL1" s="854"/>
      <c r="AQM1" s="854"/>
      <c r="AQN1" s="854"/>
      <c r="AQO1" s="854"/>
      <c r="AQP1" s="854"/>
      <c r="AQQ1" s="854"/>
      <c r="AQR1" s="854"/>
      <c r="AQS1" s="854" t="s">
        <v>155</v>
      </c>
      <c r="AQT1" s="854"/>
      <c r="AQU1" s="854"/>
      <c r="AQV1" s="854"/>
      <c r="AQW1" s="854"/>
      <c r="AQX1" s="854"/>
      <c r="AQY1" s="854"/>
      <c r="AQZ1" s="854"/>
      <c r="ARA1" s="854"/>
      <c r="ARB1" s="854"/>
      <c r="ARC1" s="854"/>
      <c r="ARD1" s="854"/>
      <c r="ARE1" s="854"/>
      <c r="ARF1" s="854"/>
      <c r="ARG1" s="854"/>
      <c r="ARH1" s="854"/>
      <c r="ARI1" s="854" t="s">
        <v>155</v>
      </c>
      <c r="ARJ1" s="854"/>
      <c r="ARK1" s="854"/>
      <c r="ARL1" s="854"/>
      <c r="ARM1" s="854"/>
      <c r="ARN1" s="854"/>
      <c r="ARO1" s="854"/>
      <c r="ARP1" s="854"/>
      <c r="ARQ1" s="854"/>
      <c r="ARR1" s="854"/>
      <c r="ARS1" s="854"/>
      <c r="ART1" s="854"/>
      <c r="ARU1" s="854"/>
      <c r="ARV1" s="854"/>
      <c r="ARW1" s="854"/>
      <c r="ARX1" s="854"/>
      <c r="ARY1" s="854" t="s">
        <v>155</v>
      </c>
      <c r="ARZ1" s="854"/>
      <c r="ASA1" s="854"/>
      <c r="ASB1" s="854"/>
      <c r="ASC1" s="854"/>
      <c r="ASD1" s="854"/>
      <c r="ASE1" s="854"/>
      <c r="ASF1" s="854"/>
      <c r="ASG1" s="854"/>
      <c r="ASH1" s="854"/>
      <c r="ASI1" s="854"/>
      <c r="ASJ1" s="854"/>
      <c r="ASK1" s="854"/>
      <c r="ASL1" s="854"/>
      <c r="ASM1" s="854"/>
      <c r="ASN1" s="854"/>
      <c r="ASO1" s="854" t="s">
        <v>155</v>
      </c>
      <c r="ASP1" s="854"/>
      <c r="ASQ1" s="854"/>
      <c r="ASR1" s="854"/>
      <c r="ASS1" s="854"/>
      <c r="AST1" s="854"/>
      <c r="ASU1" s="854"/>
      <c r="ASV1" s="854"/>
      <c r="ASW1" s="854"/>
      <c r="ASX1" s="854"/>
      <c r="ASY1" s="854"/>
      <c r="ASZ1" s="854"/>
      <c r="ATA1" s="854"/>
      <c r="ATB1" s="854"/>
      <c r="ATC1" s="854"/>
      <c r="ATD1" s="854"/>
      <c r="ATE1" s="854" t="s">
        <v>155</v>
      </c>
      <c r="ATF1" s="854"/>
      <c r="ATG1" s="854"/>
      <c r="ATH1" s="854"/>
      <c r="ATI1" s="854"/>
      <c r="ATJ1" s="854"/>
      <c r="ATK1" s="854"/>
      <c r="ATL1" s="854"/>
      <c r="ATM1" s="854"/>
      <c r="ATN1" s="854"/>
      <c r="ATO1" s="854"/>
      <c r="ATP1" s="854"/>
      <c r="ATQ1" s="854"/>
      <c r="ATR1" s="854"/>
      <c r="ATS1" s="854"/>
      <c r="ATT1" s="854"/>
      <c r="ATU1" s="854" t="s">
        <v>155</v>
      </c>
      <c r="ATV1" s="854"/>
      <c r="ATW1" s="854"/>
      <c r="ATX1" s="854"/>
      <c r="ATY1" s="854"/>
      <c r="ATZ1" s="854"/>
      <c r="AUA1" s="854"/>
      <c r="AUB1" s="854"/>
      <c r="AUC1" s="854"/>
      <c r="AUD1" s="854"/>
      <c r="AUE1" s="854"/>
      <c r="AUF1" s="854"/>
      <c r="AUG1" s="854"/>
      <c r="AUH1" s="854"/>
      <c r="AUI1" s="854"/>
      <c r="AUJ1" s="854"/>
      <c r="AUK1" s="854" t="s">
        <v>155</v>
      </c>
      <c r="AUL1" s="854"/>
      <c r="AUM1" s="854"/>
      <c r="AUN1" s="854"/>
      <c r="AUO1" s="854"/>
      <c r="AUP1" s="854"/>
      <c r="AUQ1" s="854"/>
      <c r="AUR1" s="854"/>
      <c r="AUS1" s="854"/>
      <c r="AUT1" s="854"/>
      <c r="AUU1" s="854"/>
      <c r="AUV1" s="854"/>
      <c r="AUW1" s="854"/>
      <c r="AUX1" s="854"/>
      <c r="AUY1" s="854"/>
      <c r="AUZ1" s="854"/>
      <c r="AVA1" s="854" t="s">
        <v>155</v>
      </c>
      <c r="AVB1" s="854"/>
      <c r="AVC1" s="854"/>
      <c r="AVD1" s="854"/>
      <c r="AVE1" s="854"/>
      <c r="AVF1" s="854"/>
      <c r="AVG1" s="854"/>
      <c r="AVH1" s="854"/>
      <c r="AVI1" s="854"/>
      <c r="AVJ1" s="854"/>
      <c r="AVK1" s="854"/>
      <c r="AVL1" s="854"/>
      <c r="AVM1" s="854"/>
      <c r="AVN1" s="854"/>
      <c r="AVO1" s="854"/>
      <c r="AVP1" s="854"/>
      <c r="AVQ1" s="854" t="s">
        <v>155</v>
      </c>
      <c r="AVR1" s="854"/>
      <c r="AVS1" s="854"/>
      <c r="AVT1" s="854"/>
      <c r="AVU1" s="854"/>
      <c r="AVV1" s="854"/>
      <c r="AVW1" s="854"/>
      <c r="AVX1" s="854"/>
      <c r="AVY1" s="854"/>
      <c r="AVZ1" s="854"/>
      <c r="AWA1" s="854"/>
      <c r="AWB1" s="854"/>
      <c r="AWC1" s="854"/>
      <c r="AWD1" s="854"/>
      <c r="AWE1" s="854"/>
      <c r="AWF1" s="854"/>
      <c r="AWG1" s="854" t="s">
        <v>155</v>
      </c>
      <c r="AWH1" s="854"/>
      <c r="AWI1" s="854"/>
      <c r="AWJ1" s="854"/>
      <c r="AWK1" s="854"/>
      <c r="AWL1" s="854"/>
      <c r="AWM1" s="854"/>
      <c r="AWN1" s="854"/>
      <c r="AWO1" s="854"/>
      <c r="AWP1" s="854"/>
      <c r="AWQ1" s="854"/>
      <c r="AWR1" s="854"/>
      <c r="AWS1" s="854"/>
      <c r="AWT1" s="854"/>
      <c r="AWU1" s="854"/>
      <c r="AWV1" s="854"/>
      <c r="AWW1" s="854" t="s">
        <v>155</v>
      </c>
      <c r="AWX1" s="854"/>
      <c r="AWY1" s="854"/>
      <c r="AWZ1" s="854"/>
      <c r="AXA1" s="854"/>
      <c r="AXB1" s="854"/>
      <c r="AXC1" s="854"/>
      <c r="AXD1" s="854"/>
      <c r="AXE1" s="854"/>
      <c r="AXF1" s="854"/>
      <c r="AXG1" s="854"/>
      <c r="AXH1" s="854"/>
      <c r="AXI1" s="854"/>
      <c r="AXJ1" s="854"/>
      <c r="AXK1" s="854"/>
      <c r="AXL1" s="854"/>
      <c r="AXM1" s="854" t="s">
        <v>155</v>
      </c>
      <c r="AXN1" s="854"/>
      <c r="AXO1" s="854"/>
      <c r="AXP1" s="854"/>
      <c r="AXQ1" s="854"/>
      <c r="AXR1" s="854"/>
      <c r="AXS1" s="854"/>
      <c r="AXT1" s="854"/>
      <c r="AXU1" s="854"/>
      <c r="AXV1" s="854"/>
      <c r="AXW1" s="854"/>
      <c r="AXX1" s="854"/>
      <c r="AXY1" s="854"/>
      <c r="AXZ1" s="854"/>
      <c r="AYA1" s="854"/>
      <c r="AYB1" s="854"/>
      <c r="AYC1" s="854" t="s">
        <v>155</v>
      </c>
      <c r="AYD1" s="854"/>
      <c r="AYE1" s="854"/>
      <c r="AYF1" s="854"/>
      <c r="AYG1" s="854"/>
      <c r="AYH1" s="854"/>
      <c r="AYI1" s="854"/>
      <c r="AYJ1" s="854"/>
      <c r="AYK1" s="854"/>
      <c r="AYL1" s="854"/>
      <c r="AYM1" s="854"/>
      <c r="AYN1" s="854"/>
      <c r="AYO1" s="854"/>
      <c r="AYP1" s="854"/>
      <c r="AYQ1" s="854"/>
      <c r="AYR1" s="854"/>
      <c r="AYS1" s="854" t="s">
        <v>155</v>
      </c>
      <c r="AYT1" s="854"/>
      <c r="AYU1" s="854"/>
      <c r="AYV1" s="854"/>
      <c r="AYW1" s="854"/>
      <c r="AYX1" s="854"/>
      <c r="AYY1" s="854"/>
      <c r="AYZ1" s="854"/>
      <c r="AZA1" s="854"/>
      <c r="AZB1" s="854"/>
      <c r="AZC1" s="854"/>
      <c r="AZD1" s="854"/>
      <c r="AZE1" s="854"/>
      <c r="AZF1" s="854"/>
      <c r="AZG1" s="854"/>
      <c r="AZH1" s="854"/>
      <c r="AZI1" s="854" t="s">
        <v>155</v>
      </c>
      <c r="AZJ1" s="854"/>
      <c r="AZK1" s="854"/>
      <c r="AZL1" s="854"/>
      <c r="AZM1" s="854"/>
      <c r="AZN1" s="854"/>
      <c r="AZO1" s="854"/>
      <c r="AZP1" s="854"/>
      <c r="AZQ1" s="854"/>
      <c r="AZR1" s="854"/>
      <c r="AZS1" s="854"/>
      <c r="AZT1" s="854"/>
      <c r="AZU1" s="854"/>
      <c r="AZV1" s="854"/>
      <c r="AZW1" s="854"/>
      <c r="AZX1" s="854"/>
      <c r="AZY1" s="854" t="s">
        <v>155</v>
      </c>
      <c r="AZZ1" s="854"/>
      <c r="BAA1" s="854"/>
      <c r="BAB1" s="854"/>
      <c r="BAC1" s="854"/>
      <c r="BAD1" s="854"/>
      <c r="BAE1" s="854"/>
      <c r="BAF1" s="854"/>
      <c r="BAG1" s="854"/>
      <c r="BAH1" s="854"/>
      <c r="BAI1" s="854"/>
      <c r="BAJ1" s="854"/>
      <c r="BAK1" s="854"/>
      <c r="BAL1" s="854"/>
      <c r="BAM1" s="854"/>
      <c r="BAN1" s="854"/>
      <c r="BAO1" s="854" t="s">
        <v>155</v>
      </c>
      <c r="BAP1" s="854"/>
      <c r="BAQ1" s="854"/>
      <c r="BAR1" s="854"/>
      <c r="BAS1" s="854"/>
      <c r="BAT1" s="854"/>
      <c r="BAU1" s="854"/>
      <c r="BAV1" s="854"/>
      <c r="BAW1" s="854"/>
      <c r="BAX1" s="854"/>
      <c r="BAY1" s="854"/>
      <c r="BAZ1" s="854"/>
      <c r="BBA1" s="854"/>
      <c r="BBB1" s="854"/>
      <c r="BBC1" s="854"/>
      <c r="BBD1" s="854"/>
      <c r="BBE1" s="854" t="s">
        <v>155</v>
      </c>
      <c r="BBF1" s="854"/>
      <c r="BBG1" s="854"/>
      <c r="BBH1" s="854"/>
      <c r="BBI1" s="854"/>
      <c r="BBJ1" s="854"/>
      <c r="BBK1" s="854"/>
      <c r="BBL1" s="854"/>
      <c r="BBM1" s="854"/>
      <c r="BBN1" s="854"/>
      <c r="BBO1" s="854"/>
      <c r="BBP1" s="854"/>
      <c r="BBQ1" s="854"/>
      <c r="BBR1" s="854"/>
      <c r="BBS1" s="854"/>
      <c r="BBT1" s="854"/>
      <c r="BBU1" s="854" t="s">
        <v>155</v>
      </c>
      <c r="BBV1" s="854"/>
      <c r="BBW1" s="854"/>
      <c r="BBX1" s="854"/>
      <c r="BBY1" s="854"/>
      <c r="BBZ1" s="854"/>
      <c r="BCA1" s="854"/>
      <c r="BCB1" s="854"/>
      <c r="BCC1" s="854"/>
      <c r="BCD1" s="854"/>
      <c r="BCE1" s="854"/>
      <c r="BCF1" s="854"/>
      <c r="BCG1" s="854"/>
      <c r="BCH1" s="854"/>
      <c r="BCI1" s="854"/>
      <c r="BCJ1" s="854"/>
      <c r="BCK1" s="854" t="s">
        <v>155</v>
      </c>
      <c r="BCL1" s="854"/>
      <c r="BCM1" s="854"/>
      <c r="BCN1" s="854"/>
      <c r="BCO1" s="854"/>
      <c r="BCP1" s="854"/>
      <c r="BCQ1" s="854"/>
      <c r="BCR1" s="854"/>
      <c r="BCS1" s="854"/>
      <c r="BCT1" s="854"/>
      <c r="BCU1" s="854"/>
      <c r="BCV1" s="854"/>
      <c r="BCW1" s="854"/>
      <c r="BCX1" s="854"/>
      <c r="BCY1" s="854"/>
      <c r="BCZ1" s="854"/>
      <c r="BDA1" s="854" t="s">
        <v>155</v>
      </c>
      <c r="BDB1" s="854"/>
      <c r="BDC1" s="854"/>
      <c r="BDD1" s="854"/>
      <c r="BDE1" s="854"/>
      <c r="BDF1" s="854"/>
      <c r="BDG1" s="854"/>
      <c r="BDH1" s="854"/>
      <c r="BDI1" s="854"/>
      <c r="BDJ1" s="854"/>
      <c r="BDK1" s="854"/>
      <c r="BDL1" s="854"/>
      <c r="BDM1" s="854"/>
      <c r="BDN1" s="854"/>
      <c r="BDO1" s="854"/>
      <c r="BDP1" s="854"/>
      <c r="BDQ1" s="854" t="s">
        <v>155</v>
      </c>
      <c r="BDR1" s="854"/>
      <c r="BDS1" s="854"/>
      <c r="BDT1" s="854"/>
      <c r="BDU1" s="854"/>
      <c r="BDV1" s="854"/>
      <c r="BDW1" s="854"/>
      <c r="BDX1" s="854"/>
      <c r="BDY1" s="854"/>
      <c r="BDZ1" s="854"/>
      <c r="BEA1" s="854"/>
      <c r="BEB1" s="854"/>
      <c r="BEC1" s="854"/>
      <c r="BED1" s="854"/>
      <c r="BEE1" s="854"/>
      <c r="BEF1" s="854"/>
      <c r="BEG1" s="854" t="s">
        <v>155</v>
      </c>
      <c r="BEH1" s="854"/>
      <c r="BEI1" s="854"/>
      <c r="BEJ1" s="854"/>
      <c r="BEK1" s="854"/>
      <c r="BEL1" s="854"/>
      <c r="BEM1" s="854"/>
      <c r="BEN1" s="854"/>
      <c r="BEO1" s="854"/>
      <c r="BEP1" s="854"/>
      <c r="BEQ1" s="854"/>
      <c r="BER1" s="854"/>
      <c r="BES1" s="854"/>
      <c r="BET1" s="854"/>
      <c r="BEU1" s="854"/>
      <c r="BEV1" s="854"/>
      <c r="BEW1" s="854" t="s">
        <v>155</v>
      </c>
      <c r="BEX1" s="854"/>
      <c r="BEY1" s="854"/>
      <c r="BEZ1" s="854"/>
      <c r="BFA1" s="854"/>
      <c r="BFB1" s="854"/>
      <c r="BFC1" s="854"/>
      <c r="BFD1" s="854"/>
      <c r="BFE1" s="854"/>
      <c r="BFF1" s="854"/>
      <c r="BFG1" s="854"/>
      <c r="BFH1" s="854"/>
      <c r="BFI1" s="854"/>
      <c r="BFJ1" s="854"/>
      <c r="BFK1" s="854"/>
      <c r="BFL1" s="854"/>
      <c r="BFM1" s="854" t="s">
        <v>155</v>
      </c>
      <c r="BFN1" s="854"/>
      <c r="BFO1" s="854"/>
      <c r="BFP1" s="854"/>
      <c r="BFQ1" s="854"/>
      <c r="BFR1" s="854"/>
      <c r="BFS1" s="854"/>
      <c r="BFT1" s="854"/>
      <c r="BFU1" s="854"/>
      <c r="BFV1" s="854"/>
      <c r="BFW1" s="854"/>
      <c r="BFX1" s="854"/>
      <c r="BFY1" s="854"/>
      <c r="BFZ1" s="854"/>
      <c r="BGA1" s="854"/>
      <c r="BGB1" s="854"/>
      <c r="BGC1" s="854" t="s">
        <v>155</v>
      </c>
      <c r="BGD1" s="854"/>
      <c r="BGE1" s="854"/>
      <c r="BGF1" s="854"/>
      <c r="BGG1" s="854"/>
      <c r="BGH1" s="854"/>
      <c r="BGI1" s="854"/>
      <c r="BGJ1" s="854"/>
      <c r="BGK1" s="854"/>
      <c r="BGL1" s="854"/>
      <c r="BGM1" s="854"/>
      <c r="BGN1" s="854"/>
      <c r="BGO1" s="854"/>
      <c r="BGP1" s="854"/>
      <c r="BGQ1" s="854"/>
      <c r="BGR1" s="854"/>
      <c r="BGS1" s="854" t="s">
        <v>155</v>
      </c>
      <c r="BGT1" s="854"/>
      <c r="BGU1" s="854"/>
      <c r="BGV1" s="854"/>
      <c r="BGW1" s="854"/>
      <c r="BGX1" s="854"/>
      <c r="BGY1" s="854"/>
      <c r="BGZ1" s="854"/>
      <c r="BHA1" s="854"/>
      <c r="BHB1" s="854"/>
      <c r="BHC1" s="854"/>
      <c r="BHD1" s="854"/>
      <c r="BHE1" s="854"/>
      <c r="BHF1" s="854"/>
      <c r="BHG1" s="854"/>
      <c r="BHH1" s="854"/>
      <c r="BHI1" s="854" t="s">
        <v>155</v>
      </c>
      <c r="BHJ1" s="854"/>
      <c r="BHK1" s="854"/>
      <c r="BHL1" s="854"/>
      <c r="BHM1" s="854"/>
      <c r="BHN1" s="854"/>
      <c r="BHO1" s="854"/>
      <c r="BHP1" s="854"/>
      <c r="BHQ1" s="854"/>
      <c r="BHR1" s="854"/>
      <c r="BHS1" s="854"/>
      <c r="BHT1" s="854"/>
      <c r="BHU1" s="854"/>
      <c r="BHV1" s="854"/>
      <c r="BHW1" s="854"/>
      <c r="BHX1" s="854"/>
      <c r="BHY1" s="854" t="s">
        <v>155</v>
      </c>
      <c r="BHZ1" s="854"/>
      <c r="BIA1" s="854"/>
      <c r="BIB1" s="854"/>
      <c r="BIC1" s="854"/>
      <c r="BID1" s="854"/>
      <c r="BIE1" s="854"/>
      <c r="BIF1" s="854"/>
      <c r="BIG1" s="854"/>
      <c r="BIH1" s="854"/>
      <c r="BII1" s="854"/>
      <c r="BIJ1" s="854"/>
      <c r="BIK1" s="854"/>
      <c r="BIL1" s="854"/>
      <c r="BIM1" s="854"/>
      <c r="BIN1" s="854"/>
      <c r="BIO1" s="854" t="s">
        <v>155</v>
      </c>
      <c r="BIP1" s="854"/>
      <c r="BIQ1" s="854"/>
      <c r="BIR1" s="854"/>
      <c r="BIS1" s="854"/>
      <c r="BIT1" s="854"/>
      <c r="BIU1" s="854"/>
      <c r="BIV1" s="854"/>
      <c r="BIW1" s="854"/>
      <c r="BIX1" s="854"/>
      <c r="BIY1" s="854"/>
      <c r="BIZ1" s="854"/>
      <c r="BJA1" s="854"/>
      <c r="BJB1" s="854"/>
      <c r="BJC1" s="854"/>
      <c r="BJD1" s="854"/>
      <c r="BJE1" s="854" t="s">
        <v>155</v>
      </c>
      <c r="BJF1" s="854"/>
      <c r="BJG1" s="854"/>
      <c r="BJH1" s="854"/>
      <c r="BJI1" s="854"/>
      <c r="BJJ1" s="854"/>
      <c r="BJK1" s="854"/>
      <c r="BJL1" s="854"/>
      <c r="BJM1" s="854"/>
      <c r="BJN1" s="854"/>
      <c r="BJO1" s="854"/>
      <c r="BJP1" s="854"/>
      <c r="BJQ1" s="854"/>
      <c r="BJR1" s="854"/>
      <c r="BJS1" s="854"/>
      <c r="BJT1" s="854"/>
      <c r="BJU1" s="854" t="s">
        <v>155</v>
      </c>
      <c r="BJV1" s="854"/>
      <c r="BJW1" s="854"/>
      <c r="BJX1" s="854"/>
      <c r="BJY1" s="854"/>
      <c r="BJZ1" s="854"/>
      <c r="BKA1" s="854"/>
      <c r="BKB1" s="854"/>
      <c r="BKC1" s="854"/>
      <c r="BKD1" s="854"/>
      <c r="BKE1" s="854"/>
      <c r="BKF1" s="854"/>
      <c r="BKG1" s="854"/>
      <c r="BKH1" s="854"/>
      <c r="BKI1" s="854"/>
      <c r="BKJ1" s="854"/>
      <c r="BKK1" s="854" t="s">
        <v>155</v>
      </c>
      <c r="BKL1" s="854"/>
      <c r="BKM1" s="854"/>
      <c r="BKN1" s="854"/>
      <c r="BKO1" s="854"/>
      <c r="BKP1" s="854"/>
      <c r="BKQ1" s="854"/>
      <c r="BKR1" s="854"/>
      <c r="BKS1" s="854"/>
      <c r="BKT1" s="854"/>
      <c r="BKU1" s="854"/>
      <c r="BKV1" s="854"/>
      <c r="BKW1" s="854"/>
      <c r="BKX1" s="854"/>
      <c r="BKY1" s="854"/>
      <c r="BKZ1" s="854"/>
      <c r="BLA1" s="854" t="s">
        <v>155</v>
      </c>
      <c r="BLB1" s="854"/>
      <c r="BLC1" s="854"/>
      <c r="BLD1" s="854"/>
      <c r="BLE1" s="854"/>
      <c r="BLF1" s="854"/>
      <c r="BLG1" s="854"/>
      <c r="BLH1" s="854"/>
      <c r="BLI1" s="854"/>
      <c r="BLJ1" s="854"/>
      <c r="BLK1" s="854"/>
      <c r="BLL1" s="854"/>
      <c r="BLM1" s="854"/>
      <c r="BLN1" s="854"/>
      <c r="BLO1" s="854"/>
      <c r="BLP1" s="854"/>
      <c r="BLQ1" s="854" t="s">
        <v>155</v>
      </c>
      <c r="BLR1" s="854"/>
      <c r="BLS1" s="854"/>
      <c r="BLT1" s="854"/>
      <c r="BLU1" s="854"/>
      <c r="BLV1" s="854"/>
      <c r="BLW1" s="854"/>
      <c r="BLX1" s="854"/>
      <c r="BLY1" s="854"/>
      <c r="BLZ1" s="854"/>
      <c r="BMA1" s="854"/>
      <c r="BMB1" s="854"/>
      <c r="BMC1" s="854"/>
      <c r="BMD1" s="854"/>
      <c r="BME1" s="854"/>
      <c r="BMF1" s="854"/>
      <c r="BMG1" s="854" t="s">
        <v>155</v>
      </c>
      <c r="BMH1" s="854"/>
      <c r="BMI1" s="854"/>
      <c r="BMJ1" s="854"/>
      <c r="BMK1" s="854"/>
      <c r="BML1" s="854"/>
      <c r="BMM1" s="854"/>
      <c r="BMN1" s="854"/>
      <c r="BMO1" s="854"/>
      <c r="BMP1" s="854"/>
      <c r="BMQ1" s="854"/>
      <c r="BMR1" s="854"/>
      <c r="BMS1" s="854"/>
      <c r="BMT1" s="854"/>
      <c r="BMU1" s="854"/>
      <c r="BMV1" s="854"/>
      <c r="BMW1" s="854" t="s">
        <v>155</v>
      </c>
      <c r="BMX1" s="854"/>
      <c r="BMY1" s="854"/>
      <c r="BMZ1" s="854"/>
      <c r="BNA1" s="854"/>
      <c r="BNB1" s="854"/>
      <c r="BNC1" s="854"/>
      <c r="BND1" s="854"/>
      <c r="BNE1" s="854"/>
      <c r="BNF1" s="854"/>
      <c r="BNG1" s="854"/>
      <c r="BNH1" s="854"/>
      <c r="BNI1" s="854"/>
      <c r="BNJ1" s="854"/>
      <c r="BNK1" s="854"/>
      <c r="BNL1" s="854"/>
      <c r="BNM1" s="854" t="s">
        <v>155</v>
      </c>
      <c r="BNN1" s="854"/>
      <c r="BNO1" s="854"/>
      <c r="BNP1" s="854"/>
      <c r="BNQ1" s="854"/>
      <c r="BNR1" s="854"/>
      <c r="BNS1" s="854"/>
      <c r="BNT1" s="854"/>
      <c r="BNU1" s="854"/>
      <c r="BNV1" s="854"/>
      <c r="BNW1" s="854"/>
      <c r="BNX1" s="854"/>
      <c r="BNY1" s="854"/>
      <c r="BNZ1" s="854"/>
      <c r="BOA1" s="854"/>
      <c r="BOB1" s="854"/>
      <c r="BOC1" s="854" t="s">
        <v>155</v>
      </c>
      <c r="BOD1" s="854"/>
      <c r="BOE1" s="854"/>
      <c r="BOF1" s="854"/>
      <c r="BOG1" s="854"/>
      <c r="BOH1" s="854"/>
      <c r="BOI1" s="854"/>
      <c r="BOJ1" s="854"/>
      <c r="BOK1" s="854"/>
      <c r="BOL1" s="854"/>
      <c r="BOM1" s="854"/>
      <c r="BON1" s="854"/>
      <c r="BOO1" s="854"/>
      <c r="BOP1" s="854"/>
      <c r="BOQ1" s="854"/>
      <c r="BOR1" s="854"/>
      <c r="BOS1" s="854" t="s">
        <v>155</v>
      </c>
      <c r="BOT1" s="854"/>
      <c r="BOU1" s="854"/>
      <c r="BOV1" s="854"/>
      <c r="BOW1" s="854"/>
      <c r="BOX1" s="854"/>
      <c r="BOY1" s="854"/>
      <c r="BOZ1" s="854"/>
      <c r="BPA1" s="854"/>
      <c r="BPB1" s="854"/>
      <c r="BPC1" s="854"/>
      <c r="BPD1" s="854"/>
      <c r="BPE1" s="854"/>
      <c r="BPF1" s="854"/>
      <c r="BPG1" s="854"/>
      <c r="BPH1" s="854"/>
      <c r="BPI1" s="854" t="s">
        <v>155</v>
      </c>
      <c r="BPJ1" s="854"/>
      <c r="BPK1" s="854"/>
      <c r="BPL1" s="854"/>
      <c r="BPM1" s="854"/>
      <c r="BPN1" s="854"/>
      <c r="BPO1" s="854"/>
      <c r="BPP1" s="854"/>
      <c r="BPQ1" s="854"/>
      <c r="BPR1" s="854"/>
      <c r="BPS1" s="854"/>
      <c r="BPT1" s="854"/>
      <c r="BPU1" s="854"/>
      <c r="BPV1" s="854"/>
      <c r="BPW1" s="854"/>
      <c r="BPX1" s="854"/>
      <c r="BPY1" s="854" t="s">
        <v>155</v>
      </c>
      <c r="BPZ1" s="854"/>
      <c r="BQA1" s="854"/>
      <c r="BQB1" s="854"/>
      <c r="BQC1" s="854"/>
      <c r="BQD1" s="854"/>
      <c r="BQE1" s="854"/>
      <c r="BQF1" s="854"/>
      <c r="BQG1" s="854"/>
      <c r="BQH1" s="854"/>
      <c r="BQI1" s="854"/>
      <c r="BQJ1" s="854"/>
      <c r="BQK1" s="854"/>
      <c r="BQL1" s="854"/>
      <c r="BQM1" s="854"/>
      <c r="BQN1" s="854"/>
      <c r="BQO1" s="854" t="s">
        <v>155</v>
      </c>
      <c r="BQP1" s="854"/>
      <c r="BQQ1" s="854"/>
      <c r="BQR1" s="854"/>
      <c r="BQS1" s="854"/>
      <c r="BQT1" s="854"/>
      <c r="BQU1" s="854"/>
      <c r="BQV1" s="854"/>
      <c r="BQW1" s="854"/>
      <c r="BQX1" s="854"/>
      <c r="BQY1" s="854"/>
      <c r="BQZ1" s="854"/>
      <c r="BRA1" s="854"/>
      <c r="BRB1" s="854"/>
      <c r="BRC1" s="854"/>
      <c r="BRD1" s="854"/>
      <c r="BRE1" s="854" t="s">
        <v>155</v>
      </c>
      <c r="BRF1" s="854"/>
      <c r="BRG1" s="854"/>
      <c r="BRH1" s="854"/>
      <c r="BRI1" s="854"/>
      <c r="BRJ1" s="854"/>
      <c r="BRK1" s="854"/>
      <c r="BRL1" s="854"/>
      <c r="BRM1" s="854"/>
      <c r="BRN1" s="854"/>
      <c r="BRO1" s="854"/>
      <c r="BRP1" s="854"/>
      <c r="BRQ1" s="854"/>
      <c r="BRR1" s="854"/>
      <c r="BRS1" s="854"/>
      <c r="BRT1" s="854"/>
      <c r="BRU1" s="854" t="s">
        <v>155</v>
      </c>
      <c r="BRV1" s="854"/>
      <c r="BRW1" s="854"/>
      <c r="BRX1" s="854"/>
      <c r="BRY1" s="854"/>
      <c r="BRZ1" s="854"/>
      <c r="BSA1" s="854"/>
      <c r="BSB1" s="854"/>
      <c r="BSC1" s="854"/>
      <c r="BSD1" s="854"/>
      <c r="BSE1" s="854"/>
      <c r="BSF1" s="854"/>
      <c r="BSG1" s="854"/>
      <c r="BSH1" s="854"/>
      <c r="BSI1" s="854"/>
      <c r="BSJ1" s="854"/>
      <c r="BSK1" s="854" t="s">
        <v>155</v>
      </c>
      <c r="BSL1" s="854"/>
      <c r="BSM1" s="854"/>
      <c r="BSN1" s="854"/>
      <c r="BSO1" s="854"/>
      <c r="BSP1" s="854"/>
      <c r="BSQ1" s="854"/>
      <c r="BSR1" s="854"/>
      <c r="BSS1" s="854"/>
      <c r="BST1" s="854"/>
      <c r="BSU1" s="854"/>
      <c r="BSV1" s="854"/>
      <c r="BSW1" s="854"/>
      <c r="BSX1" s="854"/>
      <c r="BSY1" s="854"/>
      <c r="BSZ1" s="854"/>
      <c r="BTA1" s="854" t="s">
        <v>155</v>
      </c>
      <c r="BTB1" s="854"/>
      <c r="BTC1" s="854"/>
      <c r="BTD1" s="854"/>
      <c r="BTE1" s="854"/>
      <c r="BTF1" s="854"/>
      <c r="BTG1" s="854"/>
      <c r="BTH1" s="854"/>
      <c r="BTI1" s="854"/>
      <c r="BTJ1" s="854"/>
      <c r="BTK1" s="854"/>
      <c r="BTL1" s="854"/>
      <c r="BTM1" s="854"/>
      <c r="BTN1" s="854"/>
      <c r="BTO1" s="854"/>
      <c r="BTP1" s="854"/>
      <c r="BTQ1" s="854" t="s">
        <v>155</v>
      </c>
      <c r="BTR1" s="854"/>
      <c r="BTS1" s="854"/>
      <c r="BTT1" s="854"/>
      <c r="BTU1" s="854"/>
      <c r="BTV1" s="854"/>
      <c r="BTW1" s="854"/>
      <c r="BTX1" s="854"/>
      <c r="BTY1" s="854"/>
      <c r="BTZ1" s="854"/>
      <c r="BUA1" s="854"/>
      <c r="BUB1" s="854"/>
      <c r="BUC1" s="854"/>
      <c r="BUD1" s="854"/>
      <c r="BUE1" s="854"/>
      <c r="BUF1" s="854"/>
      <c r="BUG1" s="854" t="s">
        <v>155</v>
      </c>
      <c r="BUH1" s="854"/>
      <c r="BUI1" s="854"/>
      <c r="BUJ1" s="854"/>
      <c r="BUK1" s="854"/>
      <c r="BUL1" s="854"/>
      <c r="BUM1" s="854"/>
      <c r="BUN1" s="854"/>
      <c r="BUO1" s="854"/>
      <c r="BUP1" s="854"/>
      <c r="BUQ1" s="854"/>
      <c r="BUR1" s="854"/>
      <c r="BUS1" s="854"/>
      <c r="BUT1" s="854"/>
      <c r="BUU1" s="854"/>
      <c r="BUV1" s="854"/>
      <c r="BUW1" s="854" t="s">
        <v>155</v>
      </c>
      <c r="BUX1" s="854"/>
      <c r="BUY1" s="854"/>
      <c r="BUZ1" s="854"/>
      <c r="BVA1" s="854"/>
      <c r="BVB1" s="854"/>
      <c r="BVC1" s="854"/>
      <c r="BVD1" s="854"/>
      <c r="BVE1" s="854"/>
      <c r="BVF1" s="854"/>
      <c r="BVG1" s="854"/>
      <c r="BVH1" s="854"/>
      <c r="BVI1" s="854"/>
      <c r="BVJ1" s="854"/>
      <c r="BVK1" s="854"/>
      <c r="BVL1" s="854"/>
      <c r="BVM1" s="854" t="s">
        <v>155</v>
      </c>
      <c r="BVN1" s="854"/>
      <c r="BVO1" s="854"/>
      <c r="BVP1" s="854"/>
      <c r="BVQ1" s="854"/>
      <c r="BVR1" s="854"/>
      <c r="BVS1" s="854"/>
      <c r="BVT1" s="854"/>
      <c r="BVU1" s="854"/>
      <c r="BVV1" s="854"/>
      <c r="BVW1" s="854"/>
      <c r="BVX1" s="854"/>
      <c r="BVY1" s="854"/>
      <c r="BVZ1" s="854"/>
      <c r="BWA1" s="854"/>
      <c r="BWB1" s="854"/>
      <c r="BWC1" s="854" t="s">
        <v>155</v>
      </c>
      <c r="BWD1" s="854"/>
      <c r="BWE1" s="854"/>
      <c r="BWF1" s="854"/>
      <c r="BWG1" s="854"/>
      <c r="BWH1" s="854"/>
      <c r="BWI1" s="854"/>
      <c r="BWJ1" s="854"/>
      <c r="BWK1" s="854"/>
      <c r="BWL1" s="854"/>
      <c r="BWM1" s="854"/>
      <c r="BWN1" s="854"/>
      <c r="BWO1" s="854"/>
      <c r="BWP1" s="854"/>
      <c r="BWQ1" s="854"/>
      <c r="BWR1" s="854"/>
      <c r="BWS1" s="854" t="s">
        <v>155</v>
      </c>
      <c r="BWT1" s="854"/>
      <c r="BWU1" s="854"/>
      <c r="BWV1" s="854"/>
      <c r="BWW1" s="854"/>
      <c r="BWX1" s="854"/>
      <c r="BWY1" s="854"/>
      <c r="BWZ1" s="854"/>
      <c r="BXA1" s="854"/>
      <c r="BXB1" s="854"/>
      <c r="BXC1" s="854"/>
      <c r="BXD1" s="854"/>
      <c r="BXE1" s="854"/>
      <c r="BXF1" s="854"/>
      <c r="BXG1" s="854"/>
      <c r="BXH1" s="854"/>
      <c r="BXI1" s="854" t="s">
        <v>155</v>
      </c>
      <c r="BXJ1" s="854"/>
      <c r="BXK1" s="854"/>
      <c r="BXL1" s="854"/>
      <c r="BXM1" s="854"/>
      <c r="BXN1" s="854"/>
      <c r="BXO1" s="854"/>
      <c r="BXP1" s="854"/>
      <c r="BXQ1" s="854"/>
      <c r="BXR1" s="854"/>
      <c r="BXS1" s="854"/>
      <c r="BXT1" s="854"/>
      <c r="BXU1" s="854"/>
      <c r="BXV1" s="854"/>
      <c r="BXW1" s="854"/>
      <c r="BXX1" s="854"/>
      <c r="BXY1" s="854" t="s">
        <v>155</v>
      </c>
      <c r="BXZ1" s="854"/>
      <c r="BYA1" s="854"/>
      <c r="BYB1" s="854"/>
      <c r="BYC1" s="854"/>
      <c r="BYD1" s="854"/>
      <c r="BYE1" s="854"/>
      <c r="BYF1" s="854"/>
      <c r="BYG1" s="854"/>
      <c r="BYH1" s="854"/>
      <c r="BYI1" s="854"/>
      <c r="BYJ1" s="854"/>
      <c r="BYK1" s="854"/>
      <c r="BYL1" s="854"/>
      <c r="BYM1" s="854"/>
      <c r="BYN1" s="854"/>
      <c r="BYO1" s="854" t="s">
        <v>155</v>
      </c>
      <c r="BYP1" s="854"/>
      <c r="BYQ1" s="854"/>
      <c r="BYR1" s="854"/>
      <c r="BYS1" s="854"/>
      <c r="BYT1" s="854"/>
      <c r="BYU1" s="854"/>
      <c r="BYV1" s="854"/>
      <c r="BYW1" s="854"/>
      <c r="BYX1" s="854"/>
      <c r="BYY1" s="854"/>
      <c r="BYZ1" s="854"/>
      <c r="BZA1" s="854"/>
      <c r="BZB1" s="854"/>
      <c r="BZC1" s="854"/>
      <c r="BZD1" s="854"/>
      <c r="BZE1" s="854" t="s">
        <v>155</v>
      </c>
      <c r="BZF1" s="854"/>
      <c r="BZG1" s="854"/>
      <c r="BZH1" s="854"/>
      <c r="BZI1" s="854"/>
      <c r="BZJ1" s="854"/>
      <c r="BZK1" s="854"/>
      <c r="BZL1" s="854"/>
      <c r="BZM1" s="854"/>
      <c r="BZN1" s="854"/>
      <c r="BZO1" s="854"/>
      <c r="BZP1" s="854"/>
      <c r="BZQ1" s="854"/>
      <c r="BZR1" s="854"/>
      <c r="BZS1" s="854"/>
      <c r="BZT1" s="854"/>
      <c r="BZU1" s="854" t="s">
        <v>155</v>
      </c>
      <c r="BZV1" s="854"/>
      <c r="BZW1" s="854"/>
      <c r="BZX1" s="854"/>
      <c r="BZY1" s="854"/>
      <c r="BZZ1" s="854"/>
      <c r="CAA1" s="854"/>
      <c r="CAB1" s="854"/>
      <c r="CAC1" s="854"/>
      <c r="CAD1" s="854"/>
      <c r="CAE1" s="854"/>
      <c r="CAF1" s="854"/>
      <c r="CAG1" s="854"/>
      <c r="CAH1" s="854"/>
      <c r="CAI1" s="854"/>
      <c r="CAJ1" s="854"/>
      <c r="CAK1" s="854" t="s">
        <v>155</v>
      </c>
      <c r="CAL1" s="854"/>
      <c r="CAM1" s="854"/>
      <c r="CAN1" s="854"/>
      <c r="CAO1" s="854"/>
      <c r="CAP1" s="854"/>
      <c r="CAQ1" s="854"/>
      <c r="CAR1" s="854"/>
      <c r="CAS1" s="854"/>
      <c r="CAT1" s="854"/>
      <c r="CAU1" s="854"/>
      <c r="CAV1" s="854"/>
      <c r="CAW1" s="854"/>
      <c r="CAX1" s="854"/>
      <c r="CAY1" s="854"/>
      <c r="CAZ1" s="854"/>
      <c r="CBA1" s="854" t="s">
        <v>155</v>
      </c>
      <c r="CBB1" s="854"/>
      <c r="CBC1" s="854"/>
      <c r="CBD1" s="854"/>
      <c r="CBE1" s="854"/>
      <c r="CBF1" s="854"/>
      <c r="CBG1" s="854"/>
      <c r="CBH1" s="854"/>
      <c r="CBI1" s="854"/>
      <c r="CBJ1" s="854"/>
      <c r="CBK1" s="854"/>
      <c r="CBL1" s="854"/>
      <c r="CBM1" s="854"/>
      <c r="CBN1" s="854"/>
      <c r="CBO1" s="854"/>
      <c r="CBP1" s="854"/>
      <c r="CBQ1" s="854" t="s">
        <v>155</v>
      </c>
      <c r="CBR1" s="854"/>
      <c r="CBS1" s="854"/>
      <c r="CBT1" s="854"/>
      <c r="CBU1" s="854"/>
      <c r="CBV1" s="854"/>
      <c r="CBW1" s="854"/>
      <c r="CBX1" s="854"/>
      <c r="CBY1" s="854"/>
      <c r="CBZ1" s="854"/>
      <c r="CCA1" s="854"/>
      <c r="CCB1" s="854"/>
      <c r="CCC1" s="854"/>
      <c r="CCD1" s="854"/>
      <c r="CCE1" s="854"/>
      <c r="CCF1" s="854"/>
      <c r="CCG1" s="854" t="s">
        <v>155</v>
      </c>
      <c r="CCH1" s="854"/>
      <c r="CCI1" s="854"/>
      <c r="CCJ1" s="854"/>
      <c r="CCK1" s="854"/>
      <c r="CCL1" s="854"/>
      <c r="CCM1" s="854"/>
      <c r="CCN1" s="854"/>
      <c r="CCO1" s="854"/>
      <c r="CCP1" s="854"/>
      <c r="CCQ1" s="854"/>
      <c r="CCR1" s="854"/>
      <c r="CCS1" s="854"/>
      <c r="CCT1" s="854"/>
      <c r="CCU1" s="854"/>
      <c r="CCV1" s="854"/>
      <c r="CCW1" s="854" t="s">
        <v>155</v>
      </c>
      <c r="CCX1" s="854"/>
      <c r="CCY1" s="854"/>
      <c r="CCZ1" s="854"/>
      <c r="CDA1" s="854"/>
      <c r="CDB1" s="854"/>
      <c r="CDC1" s="854"/>
      <c r="CDD1" s="854"/>
      <c r="CDE1" s="854"/>
      <c r="CDF1" s="854"/>
      <c r="CDG1" s="854"/>
      <c r="CDH1" s="854"/>
      <c r="CDI1" s="854"/>
      <c r="CDJ1" s="854"/>
      <c r="CDK1" s="854"/>
      <c r="CDL1" s="854"/>
      <c r="CDM1" s="854" t="s">
        <v>155</v>
      </c>
      <c r="CDN1" s="854"/>
      <c r="CDO1" s="854"/>
      <c r="CDP1" s="854"/>
      <c r="CDQ1" s="854"/>
      <c r="CDR1" s="854"/>
      <c r="CDS1" s="854"/>
      <c r="CDT1" s="854"/>
      <c r="CDU1" s="854"/>
      <c r="CDV1" s="854"/>
      <c r="CDW1" s="854"/>
      <c r="CDX1" s="854"/>
      <c r="CDY1" s="854"/>
      <c r="CDZ1" s="854"/>
      <c r="CEA1" s="854"/>
      <c r="CEB1" s="854"/>
      <c r="CEC1" s="854" t="s">
        <v>155</v>
      </c>
      <c r="CED1" s="854"/>
      <c r="CEE1" s="854"/>
      <c r="CEF1" s="854"/>
      <c r="CEG1" s="854"/>
      <c r="CEH1" s="854"/>
      <c r="CEI1" s="854"/>
      <c r="CEJ1" s="854"/>
      <c r="CEK1" s="854"/>
      <c r="CEL1" s="854"/>
      <c r="CEM1" s="854"/>
      <c r="CEN1" s="854"/>
      <c r="CEO1" s="854"/>
      <c r="CEP1" s="854"/>
      <c r="CEQ1" s="854"/>
      <c r="CER1" s="854"/>
      <c r="CES1" s="854" t="s">
        <v>155</v>
      </c>
      <c r="CET1" s="854"/>
      <c r="CEU1" s="854"/>
      <c r="CEV1" s="854"/>
      <c r="CEW1" s="854"/>
      <c r="CEX1" s="854"/>
      <c r="CEY1" s="854"/>
      <c r="CEZ1" s="854"/>
      <c r="CFA1" s="854"/>
      <c r="CFB1" s="854"/>
      <c r="CFC1" s="854"/>
      <c r="CFD1" s="854"/>
      <c r="CFE1" s="854"/>
      <c r="CFF1" s="854"/>
      <c r="CFG1" s="854"/>
      <c r="CFH1" s="854"/>
      <c r="CFI1" s="854" t="s">
        <v>155</v>
      </c>
      <c r="CFJ1" s="854"/>
      <c r="CFK1" s="854"/>
      <c r="CFL1" s="854"/>
      <c r="CFM1" s="854"/>
      <c r="CFN1" s="854"/>
      <c r="CFO1" s="854"/>
      <c r="CFP1" s="854"/>
      <c r="CFQ1" s="854"/>
      <c r="CFR1" s="854"/>
      <c r="CFS1" s="854"/>
      <c r="CFT1" s="854"/>
      <c r="CFU1" s="854"/>
      <c r="CFV1" s="854"/>
      <c r="CFW1" s="854"/>
      <c r="CFX1" s="854"/>
      <c r="CFY1" s="854" t="s">
        <v>155</v>
      </c>
      <c r="CFZ1" s="854"/>
      <c r="CGA1" s="854"/>
      <c r="CGB1" s="854"/>
      <c r="CGC1" s="854"/>
      <c r="CGD1" s="854"/>
      <c r="CGE1" s="854"/>
      <c r="CGF1" s="854"/>
      <c r="CGG1" s="854"/>
      <c r="CGH1" s="854"/>
      <c r="CGI1" s="854"/>
      <c r="CGJ1" s="854"/>
      <c r="CGK1" s="854"/>
      <c r="CGL1" s="854"/>
      <c r="CGM1" s="854"/>
      <c r="CGN1" s="854"/>
      <c r="CGO1" s="854" t="s">
        <v>155</v>
      </c>
      <c r="CGP1" s="854"/>
      <c r="CGQ1" s="854"/>
      <c r="CGR1" s="854"/>
      <c r="CGS1" s="854"/>
      <c r="CGT1" s="854"/>
      <c r="CGU1" s="854"/>
      <c r="CGV1" s="854"/>
      <c r="CGW1" s="854"/>
      <c r="CGX1" s="854"/>
      <c r="CGY1" s="854"/>
      <c r="CGZ1" s="854"/>
      <c r="CHA1" s="854"/>
      <c r="CHB1" s="854"/>
      <c r="CHC1" s="854"/>
      <c r="CHD1" s="854"/>
      <c r="CHE1" s="854" t="s">
        <v>155</v>
      </c>
      <c r="CHF1" s="854"/>
      <c r="CHG1" s="854"/>
      <c r="CHH1" s="854"/>
      <c r="CHI1" s="854"/>
      <c r="CHJ1" s="854"/>
      <c r="CHK1" s="854"/>
      <c r="CHL1" s="854"/>
      <c r="CHM1" s="854"/>
      <c r="CHN1" s="854"/>
      <c r="CHO1" s="854"/>
      <c r="CHP1" s="854"/>
      <c r="CHQ1" s="854"/>
      <c r="CHR1" s="854"/>
      <c r="CHS1" s="854"/>
      <c r="CHT1" s="854"/>
      <c r="CHU1" s="854" t="s">
        <v>155</v>
      </c>
      <c r="CHV1" s="854"/>
      <c r="CHW1" s="854"/>
      <c r="CHX1" s="854"/>
      <c r="CHY1" s="854"/>
      <c r="CHZ1" s="854"/>
      <c r="CIA1" s="854"/>
      <c r="CIB1" s="854"/>
      <c r="CIC1" s="854"/>
      <c r="CID1" s="854"/>
      <c r="CIE1" s="854"/>
      <c r="CIF1" s="854"/>
      <c r="CIG1" s="854"/>
      <c r="CIH1" s="854"/>
      <c r="CII1" s="854"/>
      <c r="CIJ1" s="854"/>
      <c r="CIK1" s="854" t="s">
        <v>155</v>
      </c>
      <c r="CIL1" s="854"/>
      <c r="CIM1" s="854"/>
      <c r="CIN1" s="854"/>
      <c r="CIO1" s="854"/>
      <c r="CIP1" s="854"/>
      <c r="CIQ1" s="854"/>
      <c r="CIR1" s="854"/>
      <c r="CIS1" s="854"/>
      <c r="CIT1" s="854"/>
      <c r="CIU1" s="854"/>
      <c r="CIV1" s="854"/>
      <c r="CIW1" s="854"/>
      <c r="CIX1" s="854"/>
      <c r="CIY1" s="854"/>
      <c r="CIZ1" s="854"/>
      <c r="CJA1" s="854" t="s">
        <v>155</v>
      </c>
      <c r="CJB1" s="854"/>
      <c r="CJC1" s="854"/>
      <c r="CJD1" s="854"/>
      <c r="CJE1" s="854"/>
      <c r="CJF1" s="854"/>
      <c r="CJG1" s="854"/>
      <c r="CJH1" s="854"/>
      <c r="CJI1" s="854"/>
      <c r="CJJ1" s="854"/>
      <c r="CJK1" s="854"/>
      <c r="CJL1" s="854"/>
      <c r="CJM1" s="854"/>
      <c r="CJN1" s="854"/>
      <c r="CJO1" s="854"/>
      <c r="CJP1" s="854"/>
      <c r="CJQ1" s="854" t="s">
        <v>155</v>
      </c>
      <c r="CJR1" s="854"/>
      <c r="CJS1" s="854"/>
      <c r="CJT1" s="854"/>
      <c r="CJU1" s="854"/>
      <c r="CJV1" s="854"/>
      <c r="CJW1" s="854"/>
      <c r="CJX1" s="854"/>
      <c r="CJY1" s="854"/>
      <c r="CJZ1" s="854"/>
      <c r="CKA1" s="854"/>
      <c r="CKB1" s="854"/>
      <c r="CKC1" s="854"/>
      <c r="CKD1" s="854"/>
      <c r="CKE1" s="854"/>
      <c r="CKF1" s="854"/>
      <c r="CKG1" s="854" t="s">
        <v>155</v>
      </c>
      <c r="CKH1" s="854"/>
      <c r="CKI1" s="854"/>
      <c r="CKJ1" s="854"/>
      <c r="CKK1" s="854"/>
      <c r="CKL1" s="854"/>
      <c r="CKM1" s="854"/>
      <c r="CKN1" s="854"/>
      <c r="CKO1" s="854"/>
      <c r="CKP1" s="854"/>
      <c r="CKQ1" s="854"/>
      <c r="CKR1" s="854"/>
      <c r="CKS1" s="854"/>
      <c r="CKT1" s="854"/>
      <c r="CKU1" s="854"/>
      <c r="CKV1" s="854"/>
      <c r="CKW1" s="854" t="s">
        <v>155</v>
      </c>
      <c r="CKX1" s="854"/>
      <c r="CKY1" s="854"/>
      <c r="CKZ1" s="854"/>
      <c r="CLA1" s="854"/>
      <c r="CLB1" s="854"/>
      <c r="CLC1" s="854"/>
      <c r="CLD1" s="854"/>
      <c r="CLE1" s="854"/>
      <c r="CLF1" s="854"/>
      <c r="CLG1" s="854"/>
      <c r="CLH1" s="854"/>
      <c r="CLI1" s="854"/>
      <c r="CLJ1" s="854"/>
      <c r="CLK1" s="854"/>
      <c r="CLL1" s="854"/>
      <c r="CLM1" s="854" t="s">
        <v>155</v>
      </c>
      <c r="CLN1" s="854"/>
      <c r="CLO1" s="854"/>
      <c r="CLP1" s="854"/>
      <c r="CLQ1" s="854"/>
      <c r="CLR1" s="854"/>
      <c r="CLS1" s="854"/>
      <c r="CLT1" s="854"/>
      <c r="CLU1" s="854"/>
      <c r="CLV1" s="854"/>
      <c r="CLW1" s="854"/>
      <c r="CLX1" s="854"/>
      <c r="CLY1" s="854"/>
      <c r="CLZ1" s="854"/>
      <c r="CMA1" s="854"/>
      <c r="CMB1" s="854"/>
      <c r="CMC1" s="854" t="s">
        <v>155</v>
      </c>
      <c r="CMD1" s="854"/>
      <c r="CME1" s="854"/>
      <c r="CMF1" s="854"/>
      <c r="CMG1" s="854"/>
      <c r="CMH1" s="854"/>
      <c r="CMI1" s="854"/>
      <c r="CMJ1" s="854"/>
      <c r="CMK1" s="854"/>
      <c r="CML1" s="854"/>
      <c r="CMM1" s="854"/>
      <c r="CMN1" s="854"/>
      <c r="CMO1" s="854"/>
      <c r="CMP1" s="854"/>
      <c r="CMQ1" s="854"/>
      <c r="CMR1" s="854"/>
      <c r="CMS1" s="854" t="s">
        <v>155</v>
      </c>
      <c r="CMT1" s="854"/>
      <c r="CMU1" s="854"/>
      <c r="CMV1" s="854"/>
      <c r="CMW1" s="854"/>
      <c r="CMX1" s="854"/>
      <c r="CMY1" s="854"/>
      <c r="CMZ1" s="854"/>
      <c r="CNA1" s="854"/>
      <c r="CNB1" s="854"/>
      <c r="CNC1" s="854"/>
      <c r="CND1" s="854"/>
      <c r="CNE1" s="854"/>
      <c r="CNF1" s="854"/>
      <c r="CNG1" s="854"/>
      <c r="CNH1" s="854"/>
      <c r="CNI1" s="854" t="s">
        <v>155</v>
      </c>
      <c r="CNJ1" s="854"/>
      <c r="CNK1" s="854"/>
      <c r="CNL1" s="854"/>
      <c r="CNM1" s="854"/>
      <c r="CNN1" s="854"/>
      <c r="CNO1" s="854"/>
      <c r="CNP1" s="854"/>
      <c r="CNQ1" s="854"/>
      <c r="CNR1" s="854"/>
      <c r="CNS1" s="854"/>
      <c r="CNT1" s="854"/>
      <c r="CNU1" s="854"/>
      <c r="CNV1" s="854"/>
      <c r="CNW1" s="854"/>
      <c r="CNX1" s="854"/>
      <c r="CNY1" s="854" t="s">
        <v>155</v>
      </c>
      <c r="CNZ1" s="854"/>
      <c r="COA1" s="854"/>
      <c r="COB1" s="854"/>
      <c r="COC1" s="854"/>
      <c r="COD1" s="854"/>
      <c r="COE1" s="854"/>
      <c r="COF1" s="854"/>
      <c r="COG1" s="854"/>
      <c r="COH1" s="854"/>
      <c r="COI1" s="854"/>
      <c r="COJ1" s="854"/>
      <c r="COK1" s="854"/>
      <c r="COL1" s="854"/>
      <c r="COM1" s="854"/>
      <c r="CON1" s="854"/>
      <c r="COO1" s="854" t="s">
        <v>155</v>
      </c>
      <c r="COP1" s="854"/>
      <c r="COQ1" s="854"/>
      <c r="COR1" s="854"/>
      <c r="COS1" s="854"/>
      <c r="COT1" s="854"/>
      <c r="COU1" s="854"/>
      <c r="COV1" s="854"/>
      <c r="COW1" s="854"/>
      <c r="COX1" s="854"/>
      <c r="COY1" s="854"/>
      <c r="COZ1" s="854"/>
      <c r="CPA1" s="854"/>
      <c r="CPB1" s="854"/>
      <c r="CPC1" s="854"/>
      <c r="CPD1" s="854"/>
      <c r="CPE1" s="854" t="s">
        <v>155</v>
      </c>
      <c r="CPF1" s="854"/>
      <c r="CPG1" s="854"/>
      <c r="CPH1" s="854"/>
      <c r="CPI1" s="854"/>
      <c r="CPJ1" s="854"/>
      <c r="CPK1" s="854"/>
      <c r="CPL1" s="854"/>
      <c r="CPM1" s="854"/>
      <c r="CPN1" s="854"/>
      <c r="CPO1" s="854"/>
      <c r="CPP1" s="854"/>
      <c r="CPQ1" s="854"/>
      <c r="CPR1" s="854"/>
      <c r="CPS1" s="854"/>
      <c r="CPT1" s="854"/>
      <c r="CPU1" s="854" t="s">
        <v>155</v>
      </c>
      <c r="CPV1" s="854"/>
      <c r="CPW1" s="854"/>
      <c r="CPX1" s="854"/>
      <c r="CPY1" s="854"/>
      <c r="CPZ1" s="854"/>
      <c r="CQA1" s="854"/>
      <c r="CQB1" s="854"/>
      <c r="CQC1" s="854"/>
      <c r="CQD1" s="854"/>
      <c r="CQE1" s="854"/>
      <c r="CQF1" s="854"/>
      <c r="CQG1" s="854"/>
      <c r="CQH1" s="854"/>
      <c r="CQI1" s="854"/>
      <c r="CQJ1" s="854"/>
      <c r="CQK1" s="854" t="s">
        <v>155</v>
      </c>
      <c r="CQL1" s="854"/>
      <c r="CQM1" s="854"/>
      <c r="CQN1" s="854"/>
      <c r="CQO1" s="854"/>
      <c r="CQP1" s="854"/>
      <c r="CQQ1" s="854"/>
      <c r="CQR1" s="854"/>
      <c r="CQS1" s="854"/>
      <c r="CQT1" s="854"/>
      <c r="CQU1" s="854"/>
      <c r="CQV1" s="854"/>
      <c r="CQW1" s="854"/>
      <c r="CQX1" s="854"/>
      <c r="CQY1" s="854"/>
      <c r="CQZ1" s="854"/>
      <c r="CRA1" s="854" t="s">
        <v>155</v>
      </c>
      <c r="CRB1" s="854"/>
      <c r="CRC1" s="854"/>
      <c r="CRD1" s="854"/>
      <c r="CRE1" s="854"/>
      <c r="CRF1" s="854"/>
      <c r="CRG1" s="854"/>
      <c r="CRH1" s="854"/>
      <c r="CRI1" s="854"/>
      <c r="CRJ1" s="854"/>
      <c r="CRK1" s="854"/>
      <c r="CRL1" s="854"/>
      <c r="CRM1" s="854"/>
      <c r="CRN1" s="854"/>
      <c r="CRO1" s="854"/>
      <c r="CRP1" s="854"/>
      <c r="CRQ1" s="854" t="s">
        <v>155</v>
      </c>
      <c r="CRR1" s="854"/>
      <c r="CRS1" s="854"/>
      <c r="CRT1" s="854"/>
      <c r="CRU1" s="854"/>
      <c r="CRV1" s="854"/>
      <c r="CRW1" s="854"/>
      <c r="CRX1" s="854"/>
      <c r="CRY1" s="854"/>
      <c r="CRZ1" s="854"/>
      <c r="CSA1" s="854"/>
      <c r="CSB1" s="854"/>
      <c r="CSC1" s="854"/>
      <c r="CSD1" s="854"/>
      <c r="CSE1" s="854"/>
      <c r="CSF1" s="854"/>
      <c r="CSG1" s="854" t="s">
        <v>155</v>
      </c>
      <c r="CSH1" s="854"/>
      <c r="CSI1" s="854"/>
      <c r="CSJ1" s="854"/>
      <c r="CSK1" s="854"/>
      <c r="CSL1" s="854"/>
      <c r="CSM1" s="854"/>
      <c r="CSN1" s="854"/>
      <c r="CSO1" s="854"/>
      <c r="CSP1" s="854"/>
      <c r="CSQ1" s="854"/>
      <c r="CSR1" s="854"/>
      <c r="CSS1" s="854"/>
      <c r="CST1" s="854"/>
      <c r="CSU1" s="854"/>
      <c r="CSV1" s="854"/>
      <c r="CSW1" s="854" t="s">
        <v>155</v>
      </c>
      <c r="CSX1" s="854"/>
      <c r="CSY1" s="854"/>
      <c r="CSZ1" s="854"/>
      <c r="CTA1" s="854"/>
      <c r="CTB1" s="854"/>
      <c r="CTC1" s="854"/>
      <c r="CTD1" s="854"/>
      <c r="CTE1" s="854"/>
      <c r="CTF1" s="854"/>
      <c r="CTG1" s="854"/>
      <c r="CTH1" s="854"/>
      <c r="CTI1" s="854"/>
      <c r="CTJ1" s="854"/>
      <c r="CTK1" s="854"/>
      <c r="CTL1" s="854"/>
      <c r="CTM1" s="854" t="s">
        <v>155</v>
      </c>
      <c r="CTN1" s="854"/>
      <c r="CTO1" s="854"/>
      <c r="CTP1" s="854"/>
      <c r="CTQ1" s="854"/>
      <c r="CTR1" s="854"/>
      <c r="CTS1" s="854"/>
      <c r="CTT1" s="854"/>
      <c r="CTU1" s="854"/>
      <c r="CTV1" s="854"/>
      <c r="CTW1" s="854"/>
      <c r="CTX1" s="854"/>
      <c r="CTY1" s="854"/>
      <c r="CTZ1" s="854"/>
      <c r="CUA1" s="854"/>
      <c r="CUB1" s="854"/>
      <c r="CUC1" s="854" t="s">
        <v>155</v>
      </c>
      <c r="CUD1" s="854"/>
      <c r="CUE1" s="854"/>
      <c r="CUF1" s="854"/>
      <c r="CUG1" s="854"/>
      <c r="CUH1" s="854"/>
      <c r="CUI1" s="854"/>
      <c r="CUJ1" s="854"/>
      <c r="CUK1" s="854"/>
      <c r="CUL1" s="854"/>
      <c r="CUM1" s="854"/>
      <c r="CUN1" s="854"/>
      <c r="CUO1" s="854"/>
      <c r="CUP1" s="854"/>
      <c r="CUQ1" s="854"/>
      <c r="CUR1" s="854"/>
      <c r="CUS1" s="854" t="s">
        <v>155</v>
      </c>
      <c r="CUT1" s="854"/>
      <c r="CUU1" s="854"/>
      <c r="CUV1" s="854"/>
      <c r="CUW1" s="854"/>
      <c r="CUX1" s="854"/>
      <c r="CUY1" s="854"/>
      <c r="CUZ1" s="854"/>
      <c r="CVA1" s="854"/>
      <c r="CVB1" s="854"/>
      <c r="CVC1" s="854"/>
      <c r="CVD1" s="854"/>
      <c r="CVE1" s="854"/>
      <c r="CVF1" s="854"/>
      <c r="CVG1" s="854"/>
      <c r="CVH1" s="854"/>
      <c r="CVI1" s="854" t="s">
        <v>155</v>
      </c>
      <c r="CVJ1" s="854"/>
      <c r="CVK1" s="854"/>
      <c r="CVL1" s="854"/>
      <c r="CVM1" s="854"/>
      <c r="CVN1" s="854"/>
      <c r="CVO1" s="854"/>
      <c r="CVP1" s="854"/>
      <c r="CVQ1" s="854"/>
      <c r="CVR1" s="854"/>
      <c r="CVS1" s="854"/>
      <c r="CVT1" s="854"/>
      <c r="CVU1" s="854"/>
      <c r="CVV1" s="854"/>
      <c r="CVW1" s="854"/>
      <c r="CVX1" s="854"/>
      <c r="CVY1" s="854" t="s">
        <v>155</v>
      </c>
      <c r="CVZ1" s="854"/>
      <c r="CWA1" s="854"/>
      <c r="CWB1" s="854"/>
      <c r="CWC1" s="854"/>
      <c r="CWD1" s="854"/>
      <c r="CWE1" s="854"/>
      <c r="CWF1" s="854"/>
      <c r="CWG1" s="854"/>
      <c r="CWH1" s="854"/>
      <c r="CWI1" s="854"/>
      <c r="CWJ1" s="854"/>
      <c r="CWK1" s="854"/>
      <c r="CWL1" s="854"/>
      <c r="CWM1" s="854"/>
      <c r="CWN1" s="854"/>
      <c r="CWO1" s="854" t="s">
        <v>155</v>
      </c>
      <c r="CWP1" s="854"/>
      <c r="CWQ1" s="854"/>
      <c r="CWR1" s="854"/>
      <c r="CWS1" s="854"/>
      <c r="CWT1" s="854"/>
      <c r="CWU1" s="854"/>
      <c r="CWV1" s="854"/>
      <c r="CWW1" s="854"/>
      <c r="CWX1" s="854"/>
      <c r="CWY1" s="854"/>
      <c r="CWZ1" s="854"/>
      <c r="CXA1" s="854"/>
      <c r="CXB1" s="854"/>
      <c r="CXC1" s="854"/>
      <c r="CXD1" s="854"/>
      <c r="CXE1" s="854" t="s">
        <v>155</v>
      </c>
      <c r="CXF1" s="854"/>
      <c r="CXG1" s="854"/>
      <c r="CXH1" s="854"/>
      <c r="CXI1" s="854"/>
      <c r="CXJ1" s="854"/>
      <c r="CXK1" s="854"/>
      <c r="CXL1" s="854"/>
      <c r="CXM1" s="854"/>
      <c r="CXN1" s="854"/>
      <c r="CXO1" s="854"/>
      <c r="CXP1" s="854"/>
      <c r="CXQ1" s="854"/>
      <c r="CXR1" s="854"/>
      <c r="CXS1" s="854"/>
      <c r="CXT1" s="854"/>
      <c r="CXU1" s="854" t="s">
        <v>155</v>
      </c>
      <c r="CXV1" s="854"/>
      <c r="CXW1" s="854"/>
      <c r="CXX1" s="854"/>
      <c r="CXY1" s="854"/>
      <c r="CXZ1" s="854"/>
      <c r="CYA1" s="854"/>
      <c r="CYB1" s="854"/>
      <c r="CYC1" s="854"/>
      <c r="CYD1" s="854"/>
      <c r="CYE1" s="854"/>
      <c r="CYF1" s="854"/>
      <c r="CYG1" s="854"/>
      <c r="CYH1" s="854"/>
      <c r="CYI1" s="854"/>
      <c r="CYJ1" s="854"/>
      <c r="CYK1" s="854" t="s">
        <v>155</v>
      </c>
      <c r="CYL1" s="854"/>
      <c r="CYM1" s="854"/>
      <c r="CYN1" s="854"/>
      <c r="CYO1" s="854"/>
      <c r="CYP1" s="854"/>
      <c r="CYQ1" s="854"/>
      <c r="CYR1" s="854"/>
      <c r="CYS1" s="854"/>
      <c r="CYT1" s="854"/>
      <c r="CYU1" s="854"/>
      <c r="CYV1" s="854"/>
      <c r="CYW1" s="854"/>
      <c r="CYX1" s="854"/>
      <c r="CYY1" s="854"/>
      <c r="CYZ1" s="854"/>
      <c r="CZA1" s="854" t="s">
        <v>155</v>
      </c>
      <c r="CZB1" s="854"/>
      <c r="CZC1" s="854"/>
      <c r="CZD1" s="854"/>
      <c r="CZE1" s="854"/>
      <c r="CZF1" s="854"/>
      <c r="CZG1" s="854"/>
      <c r="CZH1" s="854"/>
      <c r="CZI1" s="854"/>
      <c r="CZJ1" s="854"/>
      <c r="CZK1" s="854"/>
      <c r="CZL1" s="854"/>
      <c r="CZM1" s="854"/>
      <c r="CZN1" s="854"/>
      <c r="CZO1" s="854"/>
      <c r="CZP1" s="854"/>
      <c r="CZQ1" s="854" t="s">
        <v>155</v>
      </c>
      <c r="CZR1" s="854"/>
      <c r="CZS1" s="854"/>
      <c r="CZT1" s="854"/>
      <c r="CZU1" s="854"/>
      <c r="CZV1" s="854"/>
      <c r="CZW1" s="854"/>
      <c r="CZX1" s="854"/>
      <c r="CZY1" s="854"/>
      <c r="CZZ1" s="854"/>
      <c r="DAA1" s="854"/>
      <c r="DAB1" s="854"/>
      <c r="DAC1" s="854"/>
      <c r="DAD1" s="854"/>
      <c r="DAE1" s="854"/>
      <c r="DAF1" s="854"/>
      <c r="DAG1" s="854" t="s">
        <v>155</v>
      </c>
      <c r="DAH1" s="854"/>
      <c r="DAI1" s="854"/>
      <c r="DAJ1" s="854"/>
      <c r="DAK1" s="854"/>
      <c r="DAL1" s="854"/>
      <c r="DAM1" s="854"/>
      <c r="DAN1" s="854"/>
      <c r="DAO1" s="854"/>
      <c r="DAP1" s="854"/>
      <c r="DAQ1" s="854"/>
      <c r="DAR1" s="854"/>
      <c r="DAS1" s="854"/>
      <c r="DAT1" s="854"/>
      <c r="DAU1" s="854"/>
      <c r="DAV1" s="854"/>
      <c r="DAW1" s="854" t="s">
        <v>155</v>
      </c>
      <c r="DAX1" s="854"/>
      <c r="DAY1" s="854"/>
      <c r="DAZ1" s="854"/>
      <c r="DBA1" s="854"/>
      <c r="DBB1" s="854"/>
      <c r="DBC1" s="854"/>
      <c r="DBD1" s="854"/>
      <c r="DBE1" s="854"/>
      <c r="DBF1" s="854"/>
      <c r="DBG1" s="854"/>
      <c r="DBH1" s="854"/>
      <c r="DBI1" s="854"/>
      <c r="DBJ1" s="854"/>
      <c r="DBK1" s="854"/>
      <c r="DBL1" s="854"/>
      <c r="DBM1" s="854" t="s">
        <v>155</v>
      </c>
      <c r="DBN1" s="854"/>
      <c r="DBO1" s="854"/>
      <c r="DBP1" s="854"/>
      <c r="DBQ1" s="854"/>
      <c r="DBR1" s="854"/>
      <c r="DBS1" s="854"/>
      <c r="DBT1" s="854"/>
      <c r="DBU1" s="854"/>
      <c r="DBV1" s="854"/>
      <c r="DBW1" s="854"/>
      <c r="DBX1" s="854"/>
      <c r="DBY1" s="854"/>
      <c r="DBZ1" s="854"/>
      <c r="DCA1" s="854"/>
      <c r="DCB1" s="854"/>
      <c r="DCC1" s="854" t="s">
        <v>155</v>
      </c>
      <c r="DCD1" s="854"/>
      <c r="DCE1" s="854"/>
      <c r="DCF1" s="854"/>
      <c r="DCG1" s="854"/>
      <c r="DCH1" s="854"/>
      <c r="DCI1" s="854"/>
      <c r="DCJ1" s="854"/>
      <c r="DCK1" s="854"/>
      <c r="DCL1" s="854"/>
      <c r="DCM1" s="854"/>
      <c r="DCN1" s="854"/>
      <c r="DCO1" s="854"/>
      <c r="DCP1" s="854"/>
      <c r="DCQ1" s="854"/>
      <c r="DCR1" s="854"/>
      <c r="DCS1" s="854" t="s">
        <v>155</v>
      </c>
      <c r="DCT1" s="854"/>
      <c r="DCU1" s="854"/>
      <c r="DCV1" s="854"/>
      <c r="DCW1" s="854"/>
      <c r="DCX1" s="854"/>
      <c r="DCY1" s="854"/>
      <c r="DCZ1" s="854"/>
      <c r="DDA1" s="854"/>
      <c r="DDB1" s="854"/>
      <c r="DDC1" s="854"/>
      <c r="DDD1" s="854"/>
      <c r="DDE1" s="854"/>
      <c r="DDF1" s="854"/>
      <c r="DDG1" s="854"/>
      <c r="DDH1" s="854"/>
      <c r="DDI1" s="854" t="s">
        <v>155</v>
      </c>
      <c r="DDJ1" s="854"/>
      <c r="DDK1" s="854"/>
      <c r="DDL1" s="854"/>
      <c r="DDM1" s="854"/>
      <c r="DDN1" s="854"/>
      <c r="DDO1" s="854"/>
      <c r="DDP1" s="854"/>
      <c r="DDQ1" s="854"/>
      <c r="DDR1" s="854"/>
      <c r="DDS1" s="854"/>
      <c r="DDT1" s="854"/>
      <c r="DDU1" s="854"/>
      <c r="DDV1" s="854"/>
      <c r="DDW1" s="854"/>
      <c r="DDX1" s="854"/>
      <c r="DDY1" s="854" t="s">
        <v>155</v>
      </c>
      <c r="DDZ1" s="854"/>
      <c r="DEA1" s="854"/>
      <c r="DEB1" s="854"/>
      <c r="DEC1" s="854"/>
      <c r="DED1" s="854"/>
      <c r="DEE1" s="854"/>
      <c r="DEF1" s="854"/>
      <c r="DEG1" s="854"/>
      <c r="DEH1" s="854"/>
      <c r="DEI1" s="854"/>
      <c r="DEJ1" s="854"/>
      <c r="DEK1" s="854"/>
      <c r="DEL1" s="854"/>
      <c r="DEM1" s="854"/>
      <c r="DEN1" s="854"/>
      <c r="DEO1" s="854" t="s">
        <v>155</v>
      </c>
      <c r="DEP1" s="854"/>
      <c r="DEQ1" s="854"/>
      <c r="DER1" s="854"/>
      <c r="DES1" s="854"/>
      <c r="DET1" s="854"/>
      <c r="DEU1" s="854"/>
      <c r="DEV1" s="854"/>
      <c r="DEW1" s="854"/>
      <c r="DEX1" s="854"/>
      <c r="DEY1" s="854"/>
      <c r="DEZ1" s="854"/>
      <c r="DFA1" s="854"/>
      <c r="DFB1" s="854"/>
      <c r="DFC1" s="854"/>
      <c r="DFD1" s="854"/>
      <c r="DFE1" s="854" t="s">
        <v>155</v>
      </c>
      <c r="DFF1" s="854"/>
      <c r="DFG1" s="854"/>
      <c r="DFH1" s="854"/>
      <c r="DFI1" s="854"/>
      <c r="DFJ1" s="854"/>
      <c r="DFK1" s="854"/>
      <c r="DFL1" s="854"/>
      <c r="DFM1" s="854"/>
      <c r="DFN1" s="854"/>
      <c r="DFO1" s="854"/>
      <c r="DFP1" s="854"/>
      <c r="DFQ1" s="854"/>
      <c r="DFR1" s="854"/>
      <c r="DFS1" s="854"/>
      <c r="DFT1" s="854"/>
      <c r="DFU1" s="854" t="s">
        <v>155</v>
      </c>
      <c r="DFV1" s="854"/>
      <c r="DFW1" s="854"/>
      <c r="DFX1" s="854"/>
      <c r="DFY1" s="854"/>
      <c r="DFZ1" s="854"/>
      <c r="DGA1" s="854"/>
      <c r="DGB1" s="854"/>
      <c r="DGC1" s="854"/>
      <c r="DGD1" s="854"/>
      <c r="DGE1" s="854"/>
      <c r="DGF1" s="854"/>
      <c r="DGG1" s="854"/>
      <c r="DGH1" s="854"/>
      <c r="DGI1" s="854"/>
      <c r="DGJ1" s="854"/>
      <c r="DGK1" s="854" t="s">
        <v>155</v>
      </c>
      <c r="DGL1" s="854"/>
      <c r="DGM1" s="854"/>
      <c r="DGN1" s="854"/>
      <c r="DGO1" s="854"/>
      <c r="DGP1" s="854"/>
      <c r="DGQ1" s="854"/>
      <c r="DGR1" s="854"/>
      <c r="DGS1" s="854"/>
      <c r="DGT1" s="854"/>
      <c r="DGU1" s="854"/>
      <c r="DGV1" s="854"/>
      <c r="DGW1" s="854"/>
      <c r="DGX1" s="854"/>
      <c r="DGY1" s="854"/>
      <c r="DGZ1" s="854"/>
      <c r="DHA1" s="854" t="s">
        <v>155</v>
      </c>
      <c r="DHB1" s="854"/>
      <c r="DHC1" s="854"/>
      <c r="DHD1" s="854"/>
      <c r="DHE1" s="854"/>
      <c r="DHF1" s="854"/>
      <c r="DHG1" s="854"/>
      <c r="DHH1" s="854"/>
      <c r="DHI1" s="854"/>
      <c r="DHJ1" s="854"/>
      <c r="DHK1" s="854"/>
      <c r="DHL1" s="854"/>
      <c r="DHM1" s="854"/>
      <c r="DHN1" s="854"/>
      <c r="DHO1" s="854"/>
      <c r="DHP1" s="854"/>
      <c r="DHQ1" s="854" t="s">
        <v>155</v>
      </c>
      <c r="DHR1" s="854"/>
      <c r="DHS1" s="854"/>
      <c r="DHT1" s="854"/>
      <c r="DHU1" s="854"/>
      <c r="DHV1" s="854"/>
      <c r="DHW1" s="854"/>
      <c r="DHX1" s="854"/>
      <c r="DHY1" s="854"/>
      <c r="DHZ1" s="854"/>
      <c r="DIA1" s="854"/>
      <c r="DIB1" s="854"/>
      <c r="DIC1" s="854"/>
      <c r="DID1" s="854"/>
      <c r="DIE1" s="854"/>
      <c r="DIF1" s="854"/>
      <c r="DIG1" s="854" t="s">
        <v>155</v>
      </c>
      <c r="DIH1" s="854"/>
      <c r="DII1" s="854"/>
      <c r="DIJ1" s="854"/>
      <c r="DIK1" s="854"/>
      <c r="DIL1" s="854"/>
      <c r="DIM1" s="854"/>
      <c r="DIN1" s="854"/>
      <c r="DIO1" s="854"/>
      <c r="DIP1" s="854"/>
      <c r="DIQ1" s="854"/>
      <c r="DIR1" s="854"/>
      <c r="DIS1" s="854"/>
      <c r="DIT1" s="854"/>
      <c r="DIU1" s="854"/>
      <c r="DIV1" s="854"/>
      <c r="DIW1" s="854" t="s">
        <v>155</v>
      </c>
      <c r="DIX1" s="854"/>
      <c r="DIY1" s="854"/>
      <c r="DIZ1" s="854"/>
      <c r="DJA1" s="854"/>
      <c r="DJB1" s="854"/>
      <c r="DJC1" s="854"/>
      <c r="DJD1" s="854"/>
      <c r="DJE1" s="854"/>
      <c r="DJF1" s="854"/>
      <c r="DJG1" s="854"/>
      <c r="DJH1" s="854"/>
      <c r="DJI1" s="854"/>
      <c r="DJJ1" s="854"/>
      <c r="DJK1" s="854"/>
      <c r="DJL1" s="854"/>
      <c r="DJM1" s="854" t="s">
        <v>155</v>
      </c>
      <c r="DJN1" s="854"/>
      <c r="DJO1" s="854"/>
      <c r="DJP1" s="854"/>
      <c r="DJQ1" s="854"/>
      <c r="DJR1" s="854"/>
      <c r="DJS1" s="854"/>
      <c r="DJT1" s="854"/>
      <c r="DJU1" s="854"/>
      <c r="DJV1" s="854"/>
      <c r="DJW1" s="854"/>
      <c r="DJX1" s="854"/>
      <c r="DJY1" s="854"/>
      <c r="DJZ1" s="854"/>
      <c r="DKA1" s="854"/>
      <c r="DKB1" s="854"/>
      <c r="DKC1" s="854" t="s">
        <v>155</v>
      </c>
      <c r="DKD1" s="854"/>
      <c r="DKE1" s="854"/>
      <c r="DKF1" s="854"/>
      <c r="DKG1" s="854"/>
      <c r="DKH1" s="854"/>
      <c r="DKI1" s="854"/>
      <c r="DKJ1" s="854"/>
      <c r="DKK1" s="854"/>
      <c r="DKL1" s="854"/>
      <c r="DKM1" s="854"/>
      <c r="DKN1" s="854"/>
      <c r="DKO1" s="854"/>
      <c r="DKP1" s="854"/>
      <c r="DKQ1" s="854"/>
      <c r="DKR1" s="854"/>
      <c r="DKS1" s="854" t="s">
        <v>155</v>
      </c>
      <c r="DKT1" s="854"/>
      <c r="DKU1" s="854"/>
      <c r="DKV1" s="854"/>
      <c r="DKW1" s="854"/>
      <c r="DKX1" s="854"/>
      <c r="DKY1" s="854"/>
      <c r="DKZ1" s="854"/>
      <c r="DLA1" s="854"/>
      <c r="DLB1" s="854"/>
      <c r="DLC1" s="854"/>
      <c r="DLD1" s="854"/>
      <c r="DLE1" s="854"/>
      <c r="DLF1" s="854"/>
      <c r="DLG1" s="854"/>
      <c r="DLH1" s="854"/>
      <c r="DLI1" s="854" t="s">
        <v>155</v>
      </c>
      <c r="DLJ1" s="854"/>
      <c r="DLK1" s="854"/>
      <c r="DLL1" s="854"/>
      <c r="DLM1" s="854"/>
      <c r="DLN1" s="854"/>
      <c r="DLO1" s="854"/>
      <c r="DLP1" s="854"/>
      <c r="DLQ1" s="854"/>
      <c r="DLR1" s="854"/>
      <c r="DLS1" s="854"/>
      <c r="DLT1" s="854"/>
      <c r="DLU1" s="854"/>
      <c r="DLV1" s="854"/>
      <c r="DLW1" s="854"/>
      <c r="DLX1" s="854"/>
      <c r="DLY1" s="854" t="s">
        <v>155</v>
      </c>
      <c r="DLZ1" s="854"/>
      <c r="DMA1" s="854"/>
      <c r="DMB1" s="854"/>
      <c r="DMC1" s="854"/>
      <c r="DMD1" s="854"/>
      <c r="DME1" s="854"/>
      <c r="DMF1" s="854"/>
      <c r="DMG1" s="854"/>
      <c r="DMH1" s="854"/>
      <c r="DMI1" s="854"/>
      <c r="DMJ1" s="854"/>
      <c r="DMK1" s="854"/>
      <c r="DML1" s="854"/>
      <c r="DMM1" s="854"/>
      <c r="DMN1" s="854"/>
      <c r="DMO1" s="854" t="s">
        <v>155</v>
      </c>
      <c r="DMP1" s="854"/>
      <c r="DMQ1" s="854"/>
      <c r="DMR1" s="854"/>
      <c r="DMS1" s="854"/>
      <c r="DMT1" s="854"/>
      <c r="DMU1" s="854"/>
      <c r="DMV1" s="854"/>
      <c r="DMW1" s="854"/>
      <c r="DMX1" s="854"/>
      <c r="DMY1" s="854"/>
      <c r="DMZ1" s="854"/>
      <c r="DNA1" s="854"/>
      <c r="DNB1" s="854"/>
      <c r="DNC1" s="854"/>
      <c r="DND1" s="854"/>
      <c r="DNE1" s="854" t="s">
        <v>155</v>
      </c>
      <c r="DNF1" s="854"/>
      <c r="DNG1" s="854"/>
      <c r="DNH1" s="854"/>
      <c r="DNI1" s="854"/>
      <c r="DNJ1" s="854"/>
      <c r="DNK1" s="854"/>
      <c r="DNL1" s="854"/>
      <c r="DNM1" s="854"/>
      <c r="DNN1" s="854"/>
      <c r="DNO1" s="854"/>
      <c r="DNP1" s="854"/>
      <c r="DNQ1" s="854"/>
      <c r="DNR1" s="854"/>
      <c r="DNS1" s="854"/>
      <c r="DNT1" s="854"/>
      <c r="DNU1" s="854" t="s">
        <v>155</v>
      </c>
      <c r="DNV1" s="854"/>
      <c r="DNW1" s="854"/>
      <c r="DNX1" s="854"/>
      <c r="DNY1" s="854"/>
      <c r="DNZ1" s="854"/>
      <c r="DOA1" s="854"/>
      <c r="DOB1" s="854"/>
      <c r="DOC1" s="854"/>
      <c r="DOD1" s="854"/>
      <c r="DOE1" s="854"/>
      <c r="DOF1" s="854"/>
      <c r="DOG1" s="854"/>
      <c r="DOH1" s="854"/>
      <c r="DOI1" s="854"/>
      <c r="DOJ1" s="854"/>
      <c r="DOK1" s="854" t="s">
        <v>155</v>
      </c>
      <c r="DOL1" s="854"/>
      <c r="DOM1" s="854"/>
      <c r="DON1" s="854"/>
      <c r="DOO1" s="854"/>
      <c r="DOP1" s="854"/>
      <c r="DOQ1" s="854"/>
      <c r="DOR1" s="854"/>
      <c r="DOS1" s="854"/>
      <c r="DOT1" s="854"/>
      <c r="DOU1" s="854"/>
      <c r="DOV1" s="854"/>
      <c r="DOW1" s="854"/>
      <c r="DOX1" s="854"/>
      <c r="DOY1" s="854"/>
      <c r="DOZ1" s="854"/>
      <c r="DPA1" s="854" t="s">
        <v>155</v>
      </c>
      <c r="DPB1" s="854"/>
      <c r="DPC1" s="854"/>
      <c r="DPD1" s="854"/>
      <c r="DPE1" s="854"/>
      <c r="DPF1" s="854"/>
      <c r="DPG1" s="854"/>
      <c r="DPH1" s="854"/>
      <c r="DPI1" s="854"/>
      <c r="DPJ1" s="854"/>
      <c r="DPK1" s="854"/>
      <c r="DPL1" s="854"/>
      <c r="DPM1" s="854"/>
      <c r="DPN1" s="854"/>
      <c r="DPO1" s="854"/>
      <c r="DPP1" s="854"/>
      <c r="DPQ1" s="854" t="s">
        <v>155</v>
      </c>
      <c r="DPR1" s="854"/>
      <c r="DPS1" s="854"/>
      <c r="DPT1" s="854"/>
      <c r="DPU1" s="854"/>
      <c r="DPV1" s="854"/>
      <c r="DPW1" s="854"/>
      <c r="DPX1" s="854"/>
      <c r="DPY1" s="854"/>
      <c r="DPZ1" s="854"/>
      <c r="DQA1" s="854"/>
      <c r="DQB1" s="854"/>
      <c r="DQC1" s="854"/>
      <c r="DQD1" s="854"/>
      <c r="DQE1" s="854"/>
      <c r="DQF1" s="854"/>
      <c r="DQG1" s="854" t="s">
        <v>155</v>
      </c>
      <c r="DQH1" s="854"/>
      <c r="DQI1" s="854"/>
      <c r="DQJ1" s="854"/>
      <c r="DQK1" s="854"/>
      <c r="DQL1" s="854"/>
      <c r="DQM1" s="854"/>
      <c r="DQN1" s="854"/>
      <c r="DQO1" s="854"/>
      <c r="DQP1" s="854"/>
      <c r="DQQ1" s="854"/>
      <c r="DQR1" s="854"/>
      <c r="DQS1" s="854"/>
      <c r="DQT1" s="854"/>
      <c r="DQU1" s="854"/>
      <c r="DQV1" s="854"/>
      <c r="DQW1" s="854" t="s">
        <v>155</v>
      </c>
      <c r="DQX1" s="854"/>
      <c r="DQY1" s="854"/>
      <c r="DQZ1" s="854"/>
      <c r="DRA1" s="854"/>
      <c r="DRB1" s="854"/>
      <c r="DRC1" s="854"/>
      <c r="DRD1" s="854"/>
      <c r="DRE1" s="854"/>
      <c r="DRF1" s="854"/>
      <c r="DRG1" s="854"/>
      <c r="DRH1" s="854"/>
      <c r="DRI1" s="854"/>
      <c r="DRJ1" s="854"/>
      <c r="DRK1" s="854"/>
      <c r="DRL1" s="854"/>
      <c r="DRM1" s="854" t="s">
        <v>155</v>
      </c>
      <c r="DRN1" s="854"/>
      <c r="DRO1" s="854"/>
      <c r="DRP1" s="854"/>
      <c r="DRQ1" s="854"/>
      <c r="DRR1" s="854"/>
      <c r="DRS1" s="854"/>
      <c r="DRT1" s="854"/>
      <c r="DRU1" s="854"/>
      <c r="DRV1" s="854"/>
      <c r="DRW1" s="854"/>
      <c r="DRX1" s="854"/>
      <c r="DRY1" s="854"/>
      <c r="DRZ1" s="854"/>
      <c r="DSA1" s="854"/>
      <c r="DSB1" s="854"/>
      <c r="DSC1" s="854" t="s">
        <v>155</v>
      </c>
      <c r="DSD1" s="854"/>
      <c r="DSE1" s="854"/>
      <c r="DSF1" s="854"/>
      <c r="DSG1" s="854"/>
      <c r="DSH1" s="854"/>
      <c r="DSI1" s="854"/>
      <c r="DSJ1" s="854"/>
      <c r="DSK1" s="854"/>
      <c r="DSL1" s="854"/>
      <c r="DSM1" s="854"/>
      <c r="DSN1" s="854"/>
      <c r="DSO1" s="854"/>
      <c r="DSP1" s="854"/>
      <c r="DSQ1" s="854"/>
      <c r="DSR1" s="854"/>
      <c r="DSS1" s="854" t="s">
        <v>155</v>
      </c>
      <c r="DST1" s="854"/>
      <c r="DSU1" s="854"/>
      <c r="DSV1" s="854"/>
      <c r="DSW1" s="854"/>
      <c r="DSX1" s="854"/>
      <c r="DSY1" s="854"/>
      <c r="DSZ1" s="854"/>
      <c r="DTA1" s="854"/>
      <c r="DTB1" s="854"/>
      <c r="DTC1" s="854"/>
      <c r="DTD1" s="854"/>
      <c r="DTE1" s="854"/>
      <c r="DTF1" s="854"/>
      <c r="DTG1" s="854"/>
      <c r="DTH1" s="854"/>
      <c r="DTI1" s="854" t="s">
        <v>155</v>
      </c>
      <c r="DTJ1" s="854"/>
      <c r="DTK1" s="854"/>
      <c r="DTL1" s="854"/>
      <c r="DTM1" s="854"/>
      <c r="DTN1" s="854"/>
      <c r="DTO1" s="854"/>
      <c r="DTP1" s="854"/>
      <c r="DTQ1" s="854"/>
      <c r="DTR1" s="854"/>
      <c r="DTS1" s="854"/>
      <c r="DTT1" s="854"/>
      <c r="DTU1" s="854"/>
      <c r="DTV1" s="854"/>
      <c r="DTW1" s="854"/>
      <c r="DTX1" s="854"/>
      <c r="DTY1" s="854" t="s">
        <v>155</v>
      </c>
      <c r="DTZ1" s="854"/>
      <c r="DUA1" s="854"/>
      <c r="DUB1" s="854"/>
      <c r="DUC1" s="854"/>
      <c r="DUD1" s="854"/>
      <c r="DUE1" s="854"/>
      <c r="DUF1" s="854"/>
      <c r="DUG1" s="854"/>
      <c r="DUH1" s="854"/>
      <c r="DUI1" s="854"/>
      <c r="DUJ1" s="854"/>
      <c r="DUK1" s="854"/>
      <c r="DUL1" s="854"/>
      <c r="DUM1" s="854"/>
      <c r="DUN1" s="854"/>
      <c r="DUO1" s="854" t="s">
        <v>155</v>
      </c>
      <c r="DUP1" s="854"/>
      <c r="DUQ1" s="854"/>
      <c r="DUR1" s="854"/>
      <c r="DUS1" s="854"/>
      <c r="DUT1" s="854"/>
      <c r="DUU1" s="854"/>
      <c r="DUV1" s="854"/>
      <c r="DUW1" s="854"/>
      <c r="DUX1" s="854"/>
      <c r="DUY1" s="854"/>
      <c r="DUZ1" s="854"/>
      <c r="DVA1" s="854"/>
      <c r="DVB1" s="854"/>
      <c r="DVC1" s="854"/>
      <c r="DVD1" s="854"/>
      <c r="DVE1" s="854" t="s">
        <v>155</v>
      </c>
      <c r="DVF1" s="854"/>
      <c r="DVG1" s="854"/>
      <c r="DVH1" s="854"/>
      <c r="DVI1" s="854"/>
      <c r="DVJ1" s="854"/>
      <c r="DVK1" s="854"/>
      <c r="DVL1" s="854"/>
      <c r="DVM1" s="854"/>
      <c r="DVN1" s="854"/>
      <c r="DVO1" s="854"/>
      <c r="DVP1" s="854"/>
      <c r="DVQ1" s="854"/>
      <c r="DVR1" s="854"/>
      <c r="DVS1" s="854"/>
      <c r="DVT1" s="854"/>
      <c r="DVU1" s="854" t="s">
        <v>155</v>
      </c>
      <c r="DVV1" s="854"/>
      <c r="DVW1" s="854"/>
      <c r="DVX1" s="854"/>
      <c r="DVY1" s="854"/>
      <c r="DVZ1" s="854"/>
      <c r="DWA1" s="854"/>
      <c r="DWB1" s="854"/>
      <c r="DWC1" s="854"/>
      <c r="DWD1" s="854"/>
      <c r="DWE1" s="854"/>
      <c r="DWF1" s="854"/>
      <c r="DWG1" s="854"/>
      <c r="DWH1" s="854"/>
      <c r="DWI1" s="854"/>
      <c r="DWJ1" s="854"/>
      <c r="DWK1" s="854" t="s">
        <v>155</v>
      </c>
      <c r="DWL1" s="854"/>
      <c r="DWM1" s="854"/>
      <c r="DWN1" s="854"/>
      <c r="DWO1" s="854"/>
      <c r="DWP1" s="854"/>
      <c r="DWQ1" s="854"/>
      <c r="DWR1" s="854"/>
      <c r="DWS1" s="854"/>
      <c r="DWT1" s="854"/>
      <c r="DWU1" s="854"/>
      <c r="DWV1" s="854"/>
      <c r="DWW1" s="854"/>
      <c r="DWX1" s="854"/>
      <c r="DWY1" s="854"/>
      <c r="DWZ1" s="854"/>
      <c r="DXA1" s="854" t="s">
        <v>155</v>
      </c>
      <c r="DXB1" s="854"/>
      <c r="DXC1" s="854"/>
      <c r="DXD1" s="854"/>
      <c r="DXE1" s="854"/>
      <c r="DXF1" s="854"/>
      <c r="DXG1" s="854"/>
      <c r="DXH1" s="854"/>
      <c r="DXI1" s="854"/>
      <c r="DXJ1" s="854"/>
      <c r="DXK1" s="854"/>
      <c r="DXL1" s="854"/>
      <c r="DXM1" s="854"/>
      <c r="DXN1" s="854"/>
      <c r="DXO1" s="854"/>
      <c r="DXP1" s="854"/>
      <c r="DXQ1" s="854" t="s">
        <v>155</v>
      </c>
      <c r="DXR1" s="854"/>
      <c r="DXS1" s="854"/>
      <c r="DXT1" s="854"/>
      <c r="DXU1" s="854"/>
      <c r="DXV1" s="854"/>
      <c r="DXW1" s="854"/>
      <c r="DXX1" s="854"/>
      <c r="DXY1" s="854"/>
      <c r="DXZ1" s="854"/>
      <c r="DYA1" s="854"/>
      <c r="DYB1" s="854"/>
      <c r="DYC1" s="854"/>
      <c r="DYD1" s="854"/>
      <c r="DYE1" s="854"/>
      <c r="DYF1" s="854"/>
      <c r="DYG1" s="854" t="s">
        <v>155</v>
      </c>
      <c r="DYH1" s="854"/>
      <c r="DYI1" s="854"/>
      <c r="DYJ1" s="854"/>
      <c r="DYK1" s="854"/>
      <c r="DYL1" s="854"/>
      <c r="DYM1" s="854"/>
      <c r="DYN1" s="854"/>
      <c r="DYO1" s="854"/>
      <c r="DYP1" s="854"/>
      <c r="DYQ1" s="854"/>
      <c r="DYR1" s="854"/>
      <c r="DYS1" s="854"/>
      <c r="DYT1" s="854"/>
      <c r="DYU1" s="854"/>
      <c r="DYV1" s="854"/>
      <c r="DYW1" s="854" t="s">
        <v>155</v>
      </c>
      <c r="DYX1" s="854"/>
      <c r="DYY1" s="854"/>
      <c r="DYZ1" s="854"/>
      <c r="DZA1" s="854"/>
      <c r="DZB1" s="854"/>
      <c r="DZC1" s="854"/>
      <c r="DZD1" s="854"/>
      <c r="DZE1" s="854"/>
      <c r="DZF1" s="854"/>
      <c r="DZG1" s="854"/>
      <c r="DZH1" s="854"/>
      <c r="DZI1" s="854"/>
      <c r="DZJ1" s="854"/>
      <c r="DZK1" s="854"/>
      <c r="DZL1" s="854"/>
      <c r="DZM1" s="854" t="s">
        <v>155</v>
      </c>
      <c r="DZN1" s="854"/>
      <c r="DZO1" s="854"/>
      <c r="DZP1" s="854"/>
      <c r="DZQ1" s="854"/>
      <c r="DZR1" s="854"/>
      <c r="DZS1" s="854"/>
      <c r="DZT1" s="854"/>
      <c r="DZU1" s="854"/>
      <c r="DZV1" s="854"/>
      <c r="DZW1" s="854"/>
      <c r="DZX1" s="854"/>
      <c r="DZY1" s="854"/>
      <c r="DZZ1" s="854"/>
      <c r="EAA1" s="854"/>
      <c r="EAB1" s="854"/>
      <c r="EAC1" s="854" t="s">
        <v>155</v>
      </c>
      <c r="EAD1" s="854"/>
      <c r="EAE1" s="854"/>
      <c r="EAF1" s="854"/>
      <c r="EAG1" s="854"/>
      <c r="EAH1" s="854"/>
      <c r="EAI1" s="854"/>
      <c r="EAJ1" s="854"/>
      <c r="EAK1" s="854"/>
      <c r="EAL1" s="854"/>
      <c r="EAM1" s="854"/>
      <c r="EAN1" s="854"/>
      <c r="EAO1" s="854"/>
      <c r="EAP1" s="854"/>
      <c r="EAQ1" s="854"/>
      <c r="EAR1" s="854"/>
      <c r="EAS1" s="854" t="s">
        <v>155</v>
      </c>
      <c r="EAT1" s="854"/>
      <c r="EAU1" s="854"/>
      <c r="EAV1" s="854"/>
      <c r="EAW1" s="854"/>
      <c r="EAX1" s="854"/>
      <c r="EAY1" s="854"/>
      <c r="EAZ1" s="854"/>
      <c r="EBA1" s="854"/>
      <c r="EBB1" s="854"/>
      <c r="EBC1" s="854"/>
      <c r="EBD1" s="854"/>
      <c r="EBE1" s="854"/>
      <c r="EBF1" s="854"/>
      <c r="EBG1" s="854"/>
      <c r="EBH1" s="854"/>
      <c r="EBI1" s="854" t="s">
        <v>155</v>
      </c>
      <c r="EBJ1" s="854"/>
      <c r="EBK1" s="854"/>
      <c r="EBL1" s="854"/>
      <c r="EBM1" s="854"/>
      <c r="EBN1" s="854"/>
      <c r="EBO1" s="854"/>
      <c r="EBP1" s="854"/>
      <c r="EBQ1" s="854"/>
      <c r="EBR1" s="854"/>
      <c r="EBS1" s="854"/>
      <c r="EBT1" s="854"/>
      <c r="EBU1" s="854"/>
      <c r="EBV1" s="854"/>
      <c r="EBW1" s="854"/>
      <c r="EBX1" s="854"/>
      <c r="EBY1" s="854" t="s">
        <v>155</v>
      </c>
      <c r="EBZ1" s="854"/>
      <c r="ECA1" s="854"/>
      <c r="ECB1" s="854"/>
      <c r="ECC1" s="854"/>
      <c r="ECD1" s="854"/>
      <c r="ECE1" s="854"/>
      <c r="ECF1" s="854"/>
      <c r="ECG1" s="854"/>
      <c r="ECH1" s="854"/>
      <c r="ECI1" s="854"/>
      <c r="ECJ1" s="854"/>
      <c r="ECK1" s="854"/>
      <c r="ECL1" s="854"/>
      <c r="ECM1" s="854"/>
      <c r="ECN1" s="854"/>
      <c r="ECO1" s="854" t="s">
        <v>155</v>
      </c>
      <c r="ECP1" s="854"/>
      <c r="ECQ1" s="854"/>
      <c r="ECR1" s="854"/>
      <c r="ECS1" s="854"/>
      <c r="ECT1" s="854"/>
      <c r="ECU1" s="854"/>
      <c r="ECV1" s="854"/>
      <c r="ECW1" s="854"/>
      <c r="ECX1" s="854"/>
      <c r="ECY1" s="854"/>
      <c r="ECZ1" s="854"/>
      <c r="EDA1" s="854"/>
      <c r="EDB1" s="854"/>
      <c r="EDC1" s="854"/>
      <c r="EDD1" s="854"/>
      <c r="EDE1" s="854" t="s">
        <v>155</v>
      </c>
      <c r="EDF1" s="854"/>
      <c r="EDG1" s="854"/>
      <c r="EDH1" s="854"/>
      <c r="EDI1" s="854"/>
      <c r="EDJ1" s="854"/>
      <c r="EDK1" s="854"/>
      <c r="EDL1" s="854"/>
      <c r="EDM1" s="854"/>
      <c r="EDN1" s="854"/>
      <c r="EDO1" s="854"/>
      <c r="EDP1" s="854"/>
      <c r="EDQ1" s="854"/>
      <c r="EDR1" s="854"/>
      <c r="EDS1" s="854"/>
      <c r="EDT1" s="854"/>
      <c r="EDU1" s="854" t="s">
        <v>155</v>
      </c>
      <c r="EDV1" s="854"/>
      <c r="EDW1" s="854"/>
      <c r="EDX1" s="854"/>
      <c r="EDY1" s="854"/>
      <c r="EDZ1" s="854"/>
      <c r="EEA1" s="854"/>
      <c r="EEB1" s="854"/>
      <c r="EEC1" s="854"/>
      <c r="EED1" s="854"/>
      <c r="EEE1" s="854"/>
      <c r="EEF1" s="854"/>
      <c r="EEG1" s="854"/>
      <c r="EEH1" s="854"/>
      <c r="EEI1" s="854"/>
      <c r="EEJ1" s="854"/>
      <c r="EEK1" s="854" t="s">
        <v>155</v>
      </c>
      <c r="EEL1" s="854"/>
      <c r="EEM1" s="854"/>
      <c r="EEN1" s="854"/>
      <c r="EEO1" s="854"/>
      <c r="EEP1" s="854"/>
      <c r="EEQ1" s="854"/>
      <c r="EER1" s="854"/>
      <c r="EES1" s="854"/>
      <c r="EET1" s="854"/>
      <c r="EEU1" s="854"/>
      <c r="EEV1" s="854"/>
      <c r="EEW1" s="854"/>
      <c r="EEX1" s="854"/>
      <c r="EEY1" s="854"/>
      <c r="EEZ1" s="854"/>
      <c r="EFA1" s="854" t="s">
        <v>155</v>
      </c>
      <c r="EFB1" s="854"/>
      <c r="EFC1" s="854"/>
      <c r="EFD1" s="854"/>
      <c r="EFE1" s="854"/>
      <c r="EFF1" s="854"/>
      <c r="EFG1" s="854"/>
      <c r="EFH1" s="854"/>
      <c r="EFI1" s="854"/>
      <c r="EFJ1" s="854"/>
      <c r="EFK1" s="854"/>
      <c r="EFL1" s="854"/>
      <c r="EFM1" s="854"/>
      <c r="EFN1" s="854"/>
      <c r="EFO1" s="854"/>
      <c r="EFP1" s="854"/>
      <c r="EFQ1" s="854" t="s">
        <v>155</v>
      </c>
      <c r="EFR1" s="854"/>
      <c r="EFS1" s="854"/>
      <c r="EFT1" s="854"/>
      <c r="EFU1" s="854"/>
      <c r="EFV1" s="854"/>
      <c r="EFW1" s="854"/>
      <c r="EFX1" s="854"/>
      <c r="EFY1" s="854"/>
      <c r="EFZ1" s="854"/>
      <c r="EGA1" s="854"/>
      <c r="EGB1" s="854"/>
      <c r="EGC1" s="854"/>
      <c r="EGD1" s="854"/>
      <c r="EGE1" s="854"/>
      <c r="EGF1" s="854"/>
      <c r="EGG1" s="854" t="s">
        <v>155</v>
      </c>
      <c r="EGH1" s="854"/>
      <c r="EGI1" s="854"/>
      <c r="EGJ1" s="854"/>
      <c r="EGK1" s="854"/>
      <c r="EGL1" s="854"/>
      <c r="EGM1" s="854"/>
      <c r="EGN1" s="854"/>
      <c r="EGO1" s="854"/>
      <c r="EGP1" s="854"/>
      <c r="EGQ1" s="854"/>
      <c r="EGR1" s="854"/>
      <c r="EGS1" s="854"/>
      <c r="EGT1" s="854"/>
      <c r="EGU1" s="854"/>
      <c r="EGV1" s="854"/>
      <c r="EGW1" s="854" t="s">
        <v>155</v>
      </c>
      <c r="EGX1" s="854"/>
      <c r="EGY1" s="854"/>
      <c r="EGZ1" s="854"/>
      <c r="EHA1" s="854"/>
      <c r="EHB1" s="854"/>
      <c r="EHC1" s="854"/>
      <c r="EHD1" s="854"/>
      <c r="EHE1" s="854"/>
      <c r="EHF1" s="854"/>
      <c r="EHG1" s="854"/>
      <c r="EHH1" s="854"/>
      <c r="EHI1" s="854"/>
      <c r="EHJ1" s="854"/>
      <c r="EHK1" s="854"/>
      <c r="EHL1" s="854"/>
      <c r="EHM1" s="854" t="s">
        <v>155</v>
      </c>
      <c r="EHN1" s="854"/>
      <c r="EHO1" s="854"/>
      <c r="EHP1" s="854"/>
      <c r="EHQ1" s="854"/>
      <c r="EHR1" s="854"/>
      <c r="EHS1" s="854"/>
      <c r="EHT1" s="854"/>
      <c r="EHU1" s="854"/>
      <c r="EHV1" s="854"/>
      <c r="EHW1" s="854"/>
      <c r="EHX1" s="854"/>
      <c r="EHY1" s="854"/>
      <c r="EHZ1" s="854"/>
      <c r="EIA1" s="854"/>
      <c r="EIB1" s="854"/>
      <c r="EIC1" s="854" t="s">
        <v>155</v>
      </c>
      <c r="EID1" s="854"/>
      <c r="EIE1" s="854"/>
      <c r="EIF1" s="854"/>
      <c r="EIG1" s="854"/>
      <c r="EIH1" s="854"/>
      <c r="EII1" s="854"/>
      <c r="EIJ1" s="854"/>
      <c r="EIK1" s="854"/>
      <c r="EIL1" s="854"/>
      <c r="EIM1" s="854"/>
      <c r="EIN1" s="854"/>
      <c r="EIO1" s="854"/>
      <c r="EIP1" s="854"/>
      <c r="EIQ1" s="854"/>
      <c r="EIR1" s="854"/>
      <c r="EIS1" s="854" t="s">
        <v>155</v>
      </c>
      <c r="EIT1" s="854"/>
      <c r="EIU1" s="854"/>
      <c r="EIV1" s="854"/>
      <c r="EIW1" s="854"/>
      <c r="EIX1" s="854"/>
      <c r="EIY1" s="854"/>
      <c r="EIZ1" s="854"/>
      <c r="EJA1" s="854"/>
      <c r="EJB1" s="854"/>
      <c r="EJC1" s="854"/>
      <c r="EJD1" s="854"/>
      <c r="EJE1" s="854"/>
      <c r="EJF1" s="854"/>
      <c r="EJG1" s="854"/>
      <c r="EJH1" s="854"/>
      <c r="EJI1" s="854" t="s">
        <v>155</v>
      </c>
      <c r="EJJ1" s="854"/>
      <c r="EJK1" s="854"/>
      <c r="EJL1" s="854"/>
      <c r="EJM1" s="854"/>
      <c r="EJN1" s="854"/>
      <c r="EJO1" s="854"/>
      <c r="EJP1" s="854"/>
      <c r="EJQ1" s="854"/>
      <c r="EJR1" s="854"/>
      <c r="EJS1" s="854"/>
      <c r="EJT1" s="854"/>
      <c r="EJU1" s="854"/>
      <c r="EJV1" s="854"/>
      <c r="EJW1" s="854"/>
      <c r="EJX1" s="854"/>
      <c r="EJY1" s="854" t="s">
        <v>155</v>
      </c>
      <c r="EJZ1" s="854"/>
      <c r="EKA1" s="854"/>
      <c r="EKB1" s="854"/>
      <c r="EKC1" s="854"/>
      <c r="EKD1" s="854"/>
      <c r="EKE1" s="854"/>
      <c r="EKF1" s="854"/>
      <c r="EKG1" s="854"/>
      <c r="EKH1" s="854"/>
      <c r="EKI1" s="854"/>
      <c r="EKJ1" s="854"/>
      <c r="EKK1" s="854"/>
      <c r="EKL1" s="854"/>
      <c r="EKM1" s="854"/>
      <c r="EKN1" s="854"/>
      <c r="EKO1" s="854" t="s">
        <v>155</v>
      </c>
      <c r="EKP1" s="854"/>
      <c r="EKQ1" s="854"/>
      <c r="EKR1" s="854"/>
      <c r="EKS1" s="854"/>
      <c r="EKT1" s="854"/>
      <c r="EKU1" s="854"/>
      <c r="EKV1" s="854"/>
      <c r="EKW1" s="854"/>
      <c r="EKX1" s="854"/>
      <c r="EKY1" s="854"/>
      <c r="EKZ1" s="854"/>
      <c r="ELA1" s="854"/>
      <c r="ELB1" s="854"/>
      <c r="ELC1" s="854"/>
      <c r="ELD1" s="854"/>
      <c r="ELE1" s="854" t="s">
        <v>155</v>
      </c>
      <c r="ELF1" s="854"/>
      <c r="ELG1" s="854"/>
      <c r="ELH1" s="854"/>
      <c r="ELI1" s="854"/>
      <c r="ELJ1" s="854"/>
      <c r="ELK1" s="854"/>
      <c r="ELL1" s="854"/>
      <c r="ELM1" s="854"/>
      <c r="ELN1" s="854"/>
      <c r="ELO1" s="854"/>
      <c r="ELP1" s="854"/>
      <c r="ELQ1" s="854"/>
      <c r="ELR1" s="854"/>
      <c r="ELS1" s="854"/>
      <c r="ELT1" s="854"/>
      <c r="ELU1" s="854" t="s">
        <v>155</v>
      </c>
      <c r="ELV1" s="854"/>
      <c r="ELW1" s="854"/>
      <c r="ELX1" s="854"/>
      <c r="ELY1" s="854"/>
      <c r="ELZ1" s="854"/>
      <c r="EMA1" s="854"/>
      <c r="EMB1" s="854"/>
      <c r="EMC1" s="854"/>
      <c r="EMD1" s="854"/>
      <c r="EME1" s="854"/>
      <c r="EMF1" s="854"/>
      <c r="EMG1" s="854"/>
      <c r="EMH1" s="854"/>
      <c r="EMI1" s="854"/>
      <c r="EMJ1" s="854"/>
      <c r="EMK1" s="854" t="s">
        <v>155</v>
      </c>
      <c r="EML1" s="854"/>
      <c r="EMM1" s="854"/>
      <c r="EMN1" s="854"/>
      <c r="EMO1" s="854"/>
      <c r="EMP1" s="854"/>
      <c r="EMQ1" s="854"/>
      <c r="EMR1" s="854"/>
      <c r="EMS1" s="854"/>
      <c r="EMT1" s="854"/>
      <c r="EMU1" s="854"/>
      <c r="EMV1" s="854"/>
      <c r="EMW1" s="854"/>
      <c r="EMX1" s="854"/>
      <c r="EMY1" s="854"/>
      <c r="EMZ1" s="854"/>
      <c r="ENA1" s="854" t="s">
        <v>155</v>
      </c>
      <c r="ENB1" s="854"/>
      <c r="ENC1" s="854"/>
      <c r="END1" s="854"/>
      <c r="ENE1" s="854"/>
      <c r="ENF1" s="854"/>
      <c r="ENG1" s="854"/>
      <c r="ENH1" s="854"/>
      <c r="ENI1" s="854"/>
      <c r="ENJ1" s="854"/>
      <c r="ENK1" s="854"/>
      <c r="ENL1" s="854"/>
      <c r="ENM1" s="854"/>
      <c r="ENN1" s="854"/>
      <c r="ENO1" s="854"/>
      <c r="ENP1" s="854"/>
      <c r="ENQ1" s="854" t="s">
        <v>155</v>
      </c>
      <c r="ENR1" s="854"/>
      <c r="ENS1" s="854"/>
      <c r="ENT1" s="854"/>
      <c r="ENU1" s="854"/>
      <c r="ENV1" s="854"/>
      <c r="ENW1" s="854"/>
      <c r="ENX1" s="854"/>
      <c r="ENY1" s="854"/>
      <c r="ENZ1" s="854"/>
      <c r="EOA1" s="854"/>
      <c r="EOB1" s="854"/>
      <c r="EOC1" s="854"/>
      <c r="EOD1" s="854"/>
      <c r="EOE1" s="854"/>
      <c r="EOF1" s="854"/>
      <c r="EOG1" s="854" t="s">
        <v>155</v>
      </c>
      <c r="EOH1" s="854"/>
      <c r="EOI1" s="854"/>
      <c r="EOJ1" s="854"/>
      <c r="EOK1" s="854"/>
      <c r="EOL1" s="854"/>
      <c r="EOM1" s="854"/>
      <c r="EON1" s="854"/>
      <c r="EOO1" s="854"/>
      <c r="EOP1" s="854"/>
      <c r="EOQ1" s="854"/>
      <c r="EOR1" s="854"/>
      <c r="EOS1" s="854"/>
      <c r="EOT1" s="854"/>
      <c r="EOU1" s="854"/>
      <c r="EOV1" s="854"/>
      <c r="EOW1" s="854" t="s">
        <v>155</v>
      </c>
      <c r="EOX1" s="854"/>
      <c r="EOY1" s="854"/>
      <c r="EOZ1" s="854"/>
      <c r="EPA1" s="854"/>
      <c r="EPB1" s="854"/>
      <c r="EPC1" s="854"/>
      <c r="EPD1" s="854"/>
      <c r="EPE1" s="854"/>
      <c r="EPF1" s="854"/>
      <c r="EPG1" s="854"/>
      <c r="EPH1" s="854"/>
      <c r="EPI1" s="854"/>
      <c r="EPJ1" s="854"/>
      <c r="EPK1" s="854"/>
      <c r="EPL1" s="854"/>
      <c r="EPM1" s="854" t="s">
        <v>155</v>
      </c>
      <c r="EPN1" s="854"/>
      <c r="EPO1" s="854"/>
      <c r="EPP1" s="854"/>
      <c r="EPQ1" s="854"/>
      <c r="EPR1" s="854"/>
      <c r="EPS1" s="854"/>
      <c r="EPT1" s="854"/>
      <c r="EPU1" s="854"/>
      <c r="EPV1" s="854"/>
      <c r="EPW1" s="854"/>
      <c r="EPX1" s="854"/>
      <c r="EPY1" s="854"/>
      <c r="EPZ1" s="854"/>
      <c r="EQA1" s="854"/>
      <c r="EQB1" s="854"/>
      <c r="EQC1" s="854" t="s">
        <v>155</v>
      </c>
      <c r="EQD1" s="854"/>
      <c r="EQE1" s="854"/>
      <c r="EQF1" s="854"/>
      <c r="EQG1" s="854"/>
      <c r="EQH1" s="854"/>
      <c r="EQI1" s="854"/>
      <c r="EQJ1" s="854"/>
      <c r="EQK1" s="854"/>
      <c r="EQL1" s="854"/>
      <c r="EQM1" s="854"/>
      <c r="EQN1" s="854"/>
      <c r="EQO1" s="854"/>
      <c r="EQP1" s="854"/>
      <c r="EQQ1" s="854"/>
      <c r="EQR1" s="854"/>
      <c r="EQS1" s="854" t="s">
        <v>155</v>
      </c>
      <c r="EQT1" s="854"/>
      <c r="EQU1" s="854"/>
      <c r="EQV1" s="854"/>
      <c r="EQW1" s="854"/>
      <c r="EQX1" s="854"/>
      <c r="EQY1" s="854"/>
      <c r="EQZ1" s="854"/>
      <c r="ERA1" s="854"/>
      <c r="ERB1" s="854"/>
      <c r="ERC1" s="854"/>
      <c r="ERD1" s="854"/>
      <c r="ERE1" s="854"/>
      <c r="ERF1" s="854"/>
      <c r="ERG1" s="854"/>
      <c r="ERH1" s="854"/>
      <c r="ERI1" s="854" t="s">
        <v>155</v>
      </c>
      <c r="ERJ1" s="854"/>
      <c r="ERK1" s="854"/>
      <c r="ERL1" s="854"/>
      <c r="ERM1" s="854"/>
      <c r="ERN1" s="854"/>
      <c r="ERO1" s="854"/>
      <c r="ERP1" s="854"/>
      <c r="ERQ1" s="854"/>
      <c r="ERR1" s="854"/>
      <c r="ERS1" s="854"/>
      <c r="ERT1" s="854"/>
      <c r="ERU1" s="854"/>
      <c r="ERV1" s="854"/>
      <c r="ERW1" s="854"/>
      <c r="ERX1" s="854"/>
      <c r="ERY1" s="854" t="s">
        <v>155</v>
      </c>
      <c r="ERZ1" s="854"/>
      <c r="ESA1" s="854"/>
      <c r="ESB1" s="854"/>
      <c r="ESC1" s="854"/>
      <c r="ESD1" s="854"/>
      <c r="ESE1" s="854"/>
      <c r="ESF1" s="854"/>
      <c r="ESG1" s="854"/>
      <c r="ESH1" s="854"/>
      <c r="ESI1" s="854"/>
      <c r="ESJ1" s="854"/>
      <c r="ESK1" s="854"/>
      <c r="ESL1" s="854"/>
      <c r="ESM1" s="854"/>
      <c r="ESN1" s="854"/>
      <c r="ESO1" s="854" t="s">
        <v>155</v>
      </c>
      <c r="ESP1" s="854"/>
      <c r="ESQ1" s="854"/>
      <c r="ESR1" s="854"/>
      <c r="ESS1" s="854"/>
      <c r="EST1" s="854"/>
      <c r="ESU1" s="854"/>
      <c r="ESV1" s="854"/>
      <c r="ESW1" s="854"/>
      <c r="ESX1" s="854"/>
      <c r="ESY1" s="854"/>
      <c r="ESZ1" s="854"/>
      <c r="ETA1" s="854"/>
      <c r="ETB1" s="854"/>
      <c r="ETC1" s="854"/>
      <c r="ETD1" s="854"/>
      <c r="ETE1" s="854" t="s">
        <v>155</v>
      </c>
      <c r="ETF1" s="854"/>
      <c r="ETG1" s="854"/>
      <c r="ETH1" s="854"/>
      <c r="ETI1" s="854"/>
      <c r="ETJ1" s="854"/>
      <c r="ETK1" s="854"/>
      <c r="ETL1" s="854"/>
      <c r="ETM1" s="854"/>
      <c r="ETN1" s="854"/>
      <c r="ETO1" s="854"/>
      <c r="ETP1" s="854"/>
      <c r="ETQ1" s="854"/>
      <c r="ETR1" s="854"/>
      <c r="ETS1" s="854"/>
      <c r="ETT1" s="854"/>
      <c r="ETU1" s="854" t="s">
        <v>155</v>
      </c>
      <c r="ETV1" s="854"/>
      <c r="ETW1" s="854"/>
      <c r="ETX1" s="854"/>
      <c r="ETY1" s="854"/>
      <c r="ETZ1" s="854"/>
      <c r="EUA1" s="854"/>
      <c r="EUB1" s="854"/>
      <c r="EUC1" s="854"/>
      <c r="EUD1" s="854"/>
      <c r="EUE1" s="854"/>
      <c r="EUF1" s="854"/>
      <c r="EUG1" s="854"/>
      <c r="EUH1" s="854"/>
      <c r="EUI1" s="854"/>
      <c r="EUJ1" s="854"/>
      <c r="EUK1" s="854" t="s">
        <v>155</v>
      </c>
      <c r="EUL1" s="854"/>
      <c r="EUM1" s="854"/>
      <c r="EUN1" s="854"/>
      <c r="EUO1" s="854"/>
      <c r="EUP1" s="854"/>
      <c r="EUQ1" s="854"/>
      <c r="EUR1" s="854"/>
      <c r="EUS1" s="854"/>
      <c r="EUT1" s="854"/>
      <c r="EUU1" s="854"/>
      <c r="EUV1" s="854"/>
      <c r="EUW1" s="854"/>
      <c r="EUX1" s="854"/>
      <c r="EUY1" s="854"/>
      <c r="EUZ1" s="854"/>
      <c r="EVA1" s="854" t="s">
        <v>155</v>
      </c>
      <c r="EVB1" s="854"/>
      <c r="EVC1" s="854"/>
      <c r="EVD1" s="854"/>
      <c r="EVE1" s="854"/>
      <c r="EVF1" s="854"/>
      <c r="EVG1" s="854"/>
      <c r="EVH1" s="854"/>
      <c r="EVI1" s="854"/>
      <c r="EVJ1" s="854"/>
      <c r="EVK1" s="854"/>
      <c r="EVL1" s="854"/>
      <c r="EVM1" s="854"/>
      <c r="EVN1" s="854"/>
      <c r="EVO1" s="854"/>
      <c r="EVP1" s="854"/>
      <c r="EVQ1" s="854" t="s">
        <v>155</v>
      </c>
      <c r="EVR1" s="854"/>
      <c r="EVS1" s="854"/>
      <c r="EVT1" s="854"/>
      <c r="EVU1" s="854"/>
      <c r="EVV1" s="854"/>
      <c r="EVW1" s="854"/>
      <c r="EVX1" s="854"/>
      <c r="EVY1" s="854"/>
      <c r="EVZ1" s="854"/>
      <c r="EWA1" s="854"/>
      <c r="EWB1" s="854"/>
      <c r="EWC1" s="854"/>
      <c r="EWD1" s="854"/>
      <c r="EWE1" s="854"/>
      <c r="EWF1" s="854"/>
      <c r="EWG1" s="854" t="s">
        <v>155</v>
      </c>
      <c r="EWH1" s="854"/>
      <c r="EWI1" s="854"/>
      <c r="EWJ1" s="854"/>
      <c r="EWK1" s="854"/>
      <c r="EWL1" s="854"/>
      <c r="EWM1" s="854"/>
      <c r="EWN1" s="854"/>
      <c r="EWO1" s="854"/>
      <c r="EWP1" s="854"/>
      <c r="EWQ1" s="854"/>
      <c r="EWR1" s="854"/>
      <c r="EWS1" s="854"/>
      <c r="EWT1" s="854"/>
      <c r="EWU1" s="854"/>
      <c r="EWV1" s="854"/>
      <c r="EWW1" s="854" t="s">
        <v>155</v>
      </c>
      <c r="EWX1" s="854"/>
      <c r="EWY1" s="854"/>
      <c r="EWZ1" s="854"/>
      <c r="EXA1" s="854"/>
      <c r="EXB1" s="854"/>
      <c r="EXC1" s="854"/>
      <c r="EXD1" s="854"/>
      <c r="EXE1" s="854"/>
      <c r="EXF1" s="854"/>
      <c r="EXG1" s="854"/>
      <c r="EXH1" s="854"/>
      <c r="EXI1" s="854"/>
      <c r="EXJ1" s="854"/>
      <c r="EXK1" s="854"/>
      <c r="EXL1" s="854"/>
      <c r="EXM1" s="854" t="s">
        <v>155</v>
      </c>
      <c r="EXN1" s="854"/>
      <c r="EXO1" s="854"/>
      <c r="EXP1" s="854"/>
      <c r="EXQ1" s="854"/>
      <c r="EXR1" s="854"/>
      <c r="EXS1" s="854"/>
      <c r="EXT1" s="854"/>
      <c r="EXU1" s="854"/>
      <c r="EXV1" s="854"/>
      <c r="EXW1" s="854"/>
      <c r="EXX1" s="854"/>
      <c r="EXY1" s="854"/>
      <c r="EXZ1" s="854"/>
      <c r="EYA1" s="854"/>
      <c r="EYB1" s="854"/>
      <c r="EYC1" s="854" t="s">
        <v>155</v>
      </c>
      <c r="EYD1" s="854"/>
      <c r="EYE1" s="854"/>
      <c r="EYF1" s="854"/>
      <c r="EYG1" s="854"/>
      <c r="EYH1" s="854"/>
      <c r="EYI1" s="854"/>
      <c r="EYJ1" s="854"/>
      <c r="EYK1" s="854"/>
      <c r="EYL1" s="854"/>
      <c r="EYM1" s="854"/>
      <c r="EYN1" s="854"/>
      <c r="EYO1" s="854"/>
      <c r="EYP1" s="854"/>
      <c r="EYQ1" s="854"/>
      <c r="EYR1" s="854"/>
      <c r="EYS1" s="854" t="s">
        <v>155</v>
      </c>
      <c r="EYT1" s="854"/>
      <c r="EYU1" s="854"/>
      <c r="EYV1" s="854"/>
      <c r="EYW1" s="854"/>
      <c r="EYX1" s="854"/>
      <c r="EYY1" s="854"/>
      <c r="EYZ1" s="854"/>
      <c r="EZA1" s="854"/>
      <c r="EZB1" s="854"/>
      <c r="EZC1" s="854"/>
      <c r="EZD1" s="854"/>
      <c r="EZE1" s="854"/>
      <c r="EZF1" s="854"/>
      <c r="EZG1" s="854"/>
      <c r="EZH1" s="854"/>
      <c r="EZI1" s="854" t="s">
        <v>155</v>
      </c>
      <c r="EZJ1" s="854"/>
      <c r="EZK1" s="854"/>
      <c r="EZL1" s="854"/>
      <c r="EZM1" s="854"/>
      <c r="EZN1" s="854"/>
      <c r="EZO1" s="854"/>
      <c r="EZP1" s="854"/>
      <c r="EZQ1" s="854"/>
      <c r="EZR1" s="854"/>
      <c r="EZS1" s="854"/>
      <c r="EZT1" s="854"/>
      <c r="EZU1" s="854"/>
      <c r="EZV1" s="854"/>
      <c r="EZW1" s="854"/>
      <c r="EZX1" s="854"/>
      <c r="EZY1" s="854" t="s">
        <v>155</v>
      </c>
      <c r="EZZ1" s="854"/>
      <c r="FAA1" s="854"/>
      <c r="FAB1" s="854"/>
      <c r="FAC1" s="854"/>
      <c r="FAD1" s="854"/>
      <c r="FAE1" s="854"/>
      <c r="FAF1" s="854"/>
      <c r="FAG1" s="854"/>
      <c r="FAH1" s="854"/>
      <c r="FAI1" s="854"/>
      <c r="FAJ1" s="854"/>
      <c r="FAK1" s="854"/>
      <c r="FAL1" s="854"/>
      <c r="FAM1" s="854"/>
      <c r="FAN1" s="854"/>
      <c r="FAO1" s="854" t="s">
        <v>155</v>
      </c>
      <c r="FAP1" s="854"/>
      <c r="FAQ1" s="854"/>
      <c r="FAR1" s="854"/>
      <c r="FAS1" s="854"/>
      <c r="FAT1" s="854"/>
      <c r="FAU1" s="854"/>
      <c r="FAV1" s="854"/>
      <c r="FAW1" s="854"/>
      <c r="FAX1" s="854"/>
      <c r="FAY1" s="854"/>
      <c r="FAZ1" s="854"/>
      <c r="FBA1" s="854"/>
      <c r="FBB1" s="854"/>
      <c r="FBC1" s="854"/>
      <c r="FBD1" s="854"/>
      <c r="FBE1" s="854" t="s">
        <v>155</v>
      </c>
      <c r="FBF1" s="854"/>
      <c r="FBG1" s="854"/>
      <c r="FBH1" s="854"/>
      <c r="FBI1" s="854"/>
      <c r="FBJ1" s="854"/>
      <c r="FBK1" s="854"/>
      <c r="FBL1" s="854"/>
      <c r="FBM1" s="854"/>
      <c r="FBN1" s="854"/>
      <c r="FBO1" s="854"/>
      <c r="FBP1" s="854"/>
      <c r="FBQ1" s="854"/>
      <c r="FBR1" s="854"/>
      <c r="FBS1" s="854"/>
      <c r="FBT1" s="854"/>
      <c r="FBU1" s="854" t="s">
        <v>155</v>
      </c>
      <c r="FBV1" s="854"/>
      <c r="FBW1" s="854"/>
      <c r="FBX1" s="854"/>
      <c r="FBY1" s="854"/>
      <c r="FBZ1" s="854"/>
      <c r="FCA1" s="854"/>
      <c r="FCB1" s="854"/>
      <c r="FCC1" s="854"/>
      <c r="FCD1" s="854"/>
      <c r="FCE1" s="854"/>
      <c r="FCF1" s="854"/>
      <c r="FCG1" s="854"/>
      <c r="FCH1" s="854"/>
      <c r="FCI1" s="854"/>
      <c r="FCJ1" s="854"/>
      <c r="FCK1" s="854" t="s">
        <v>155</v>
      </c>
      <c r="FCL1" s="854"/>
      <c r="FCM1" s="854"/>
      <c r="FCN1" s="854"/>
      <c r="FCO1" s="854"/>
      <c r="FCP1" s="854"/>
      <c r="FCQ1" s="854"/>
      <c r="FCR1" s="854"/>
      <c r="FCS1" s="854"/>
      <c r="FCT1" s="854"/>
      <c r="FCU1" s="854"/>
      <c r="FCV1" s="854"/>
      <c r="FCW1" s="854"/>
      <c r="FCX1" s="854"/>
      <c r="FCY1" s="854"/>
      <c r="FCZ1" s="854"/>
      <c r="FDA1" s="854" t="s">
        <v>155</v>
      </c>
      <c r="FDB1" s="854"/>
      <c r="FDC1" s="854"/>
      <c r="FDD1" s="854"/>
      <c r="FDE1" s="854"/>
      <c r="FDF1" s="854"/>
      <c r="FDG1" s="854"/>
      <c r="FDH1" s="854"/>
      <c r="FDI1" s="854"/>
      <c r="FDJ1" s="854"/>
      <c r="FDK1" s="854"/>
      <c r="FDL1" s="854"/>
      <c r="FDM1" s="854"/>
      <c r="FDN1" s="854"/>
      <c r="FDO1" s="854"/>
      <c r="FDP1" s="854"/>
      <c r="FDQ1" s="854" t="s">
        <v>155</v>
      </c>
      <c r="FDR1" s="854"/>
      <c r="FDS1" s="854"/>
      <c r="FDT1" s="854"/>
      <c r="FDU1" s="854"/>
      <c r="FDV1" s="854"/>
      <c r="FDW1" s="854"/>
      <c r="FDX1" s="854"/>
      <c r="FDY1" s="854"/>
      <c r="FDZ1" s="854"/>
      <c r="FEA1" s="854"/>
      <c r="FEB1" s="854"/>
      <c r="FEC1" s="854"/>
      <c r="FED1" s="854"/>
      <c r="FEE1" s="854"/>
      <c r="FEF1" s="854"/>
      <c r="FEG1" s="854" t="s">
        <v>155</v>
      </c>
      <c r="FEH1" s="854"/>
      <c r="FEI1" s="854"/>
      <c r="FEJ1" s="854"/>
      <c r="FEK1" s="854"/>
      <c r="FEL1" s="854"/>
      <c r="FEM1" s="854"/>
      <c r="FEN1" s="854"/>
      <c r="FEO1" s="854"/>
      <c r="FEP1" s="854"/>
      <c r="FEQ1" s="854"/>
      <c r="FER1" s="854"/>
      <c r="FES1" s="854"/>
      <c r="FET1" s="854"/>
      <c r="FEU1" s="854"/>
      <c r="FEV1" s="854"/>
      <c r="FEW1" s="854" t="s">
        <v>155</v>
      </c>
      <c r="FEX1" s="854"/>
      <c r="FEY1" s="854"/>
      <c r="FEZ1" s="854"/>
      <c r="FFA1" s="854"/>
      <c r="FFB1" s="854"/>
      <c r="FFC1" s="854"/>
      <c r="FFD1" s="854"/>
      <c r="FFE1" s="854"/>
      <c r="FFF1" s="854"/>
      <c r="FFG1" s="854"/>
      <c r="FFH1" s="854"/>
      <c r="FFI1" s="854"/>
      <c r="FFJ1" s="854"/>
      <c r="FFK1" s="854"/>
      <c r="FFL1" s="854"/>
      <c r="FFM1" s="854" t="s">
        <v>155</v>
      </c>
      <c r="FFN1" s="854"/>
      <c r="FFO1" s="854"/>
      <c r="FFP1" s="854"/>
      <c r="FFQ1" s="854"/>
      <c r="FFR1" s="854"/>
      <c r="FFS1" s="854"/>
      <c r="FFT1" s="854"/>
      <c r="FFU1" s="854"/>
      <c r="FFV1" s="854"/>
      <c r="FFW1" s="854"/>
      <c r="FFX1" s="854"/>
      <c r="FFY1" s="854"/>
      <c r="FFZ1" s="854"/>
      <c r="FGA1" s="854"/>
      <c r="FGB1" s="854"/>
      <c r="FGC1" s="854" t="s">
        <v>155</v>
      </c>
      <c r="FGD1" s="854"/>
      <c r="FGE1" s="854"/>
      <c r="FGF1" s="854"/>
      <c r="FGG1" s="854"/>
      <c r="FGH1" s="854"/>
      <c r="FGI1" s="854"/>
      <c r="FGJ1" s="854"/>
      <c r="FGK1" s="854"/>
      <c r="FGL1" s="854"/>
      <c r="FGM1" s="854"/>
      <c r="FGN1" s="854"/>
      <c r="FGO1" s="854"/>
      <c r="FGP1" s="854"/>
      <c r="FGQ1" s="854"/>
      <c r="FGR1" s="854"/>
      <c r="FGS1" s="854" t="s">
        <v>155</v>
      </c>
      <c r="FGT1" s="854"/>
      <c r="FGU1" s="854"/>
      <c r="FGV1" s="854"/>
      <c r="FGW1" s="854"/>
      <c r="FGX1" s="854"/>
      <c r="FGY1" s="854"/>
      <c r="FGZ1" s="854"/>
      <c r="FHA1" s="854"/>
      <c r="FHB1" s="854"/>
      <c r="FHC1" s="854"/>
      <c r="FHD1" s="854"/>
      <c r="FHE1" s="854"/>
      <c r="FHF1" s="854"/>
      <c r="FHG1" s="854"/>
      <c r="FHH1" s="854"/>
      <c r="FHI1" s="854" t="s">
        <v>155</v>
      </c>
      <c r="FHJ1" s="854"/>
      <c r="FHK1" s="854"/>
      <c r="FHL1" s="854"/>
      <c r="FHM1" s="854"/>
      <c r="FHN1" s="854"/>
      <c r="FHO1" s="854"/>
      <c r="FHP1" s="854"/>
      <c r="FHQ1" s="854"/>
      <c r="FHR1" s="854"/>
      <c r="FHS1" s="854"/>
      <c r="FHT1" s="854"/>
      <c r="FHU1" s="854"/>
      <c r="FHV1" s="854"/>
      <c r="FHW1" s="854"/>
      <c r="FHX1" s="854"/>
      <c r="FHY1" s="854" t="s">
        <v>155</v>
      </c>
      <c r="FHZ1" s="854"/>
      <c r="FIA1" s="854"/>
      <c r="FIB1" s="854"/>
      <c r="FIC1" s="854"/>
      <c r="FID1" s="854"/>
      <c r="FIE1" s="854"/>
      <c r="FIF1" s="854"/>
      <c r="FIG1" s="854"/>
      <c r="FIH1" s="854"/>
      <c r="FII1" s="854"/>
      <c r="FIJ1" s="854"/>
      <c r="FIK1" s="854"/>
      <c r="FIL1" s="854"/>
      <c r="FIM1" s="854"/>
      <c r="FIN1" s="854"/>
      <c r="FIO1" s="854" t="s">
        <v>155</v>
      </c>
      <c r="FIP1" s="854"/>
      <c r="FIQ1" s="854"/>
      <c r="FIR1" s="854"/>
      <c r="FIS1" s="854"/>
      <c r="FIT1" s="854"/>
      <c r="FIU1" s="854"/>
      <c r="FIV1" s="854"/>
      <c r="FIW1" s="854"/>
      <c r="FIX1" s="854"/>
      <c r="FIY1" s="854"/>
      <c r="FIZ1" s="854"/>
      <c r="FJA1" s="854"/>
      <c r="FJB1" s="854"/>
      <c r="FJC1" s="854"/>
      <c r="FJD1" s="854"/>
      <c r="FJE1" s="854" t="s">
        <v>155</v>
      </c>
      <c r="FJF1" s="854"/>
      <c r="FJG1" s="854"/>
      <c r="FJH1" s="854"/>
      <c r="FJI1" s="854"/>
      <c r="FJJ1" s="854"/>
      <c r="FJK1" s="854"/>
      <c r="FJL1" s="854"/>
      <c r="FJM1" s="854"/>
      <c r="FJN1" s="854"/>
      <c r="FJO1" s="854"/>
      <c r="FJP1" s="854"/>
      <c r="FJQ1" s="854"/>
      <c r="FJR1" s="854"/>
      <c r="FJS1" s="854"/>
      <c r="FJT1" s="854"/>
      <c r="FJU1" s="854" t="s">
        <v>155</v>
      </c>
      <c r="FJV1" s="854"/>
      <c r="FJW1" s="854"/>
      <c r="FJX1" s="854"/>
      <c r="FJY1" s="854"/>
      <c r="FJZ1" s="854"/>
      <c r="FKA1" s="854"/>
      <c r="FKB1" s="854"/>
      <c r="FKC1" s="854"/>
      <c r="FKD1" s="854"/>
      <c r="FKE1" s="854"/>
      <c r="FKF1" s="854"/>
      <c r="FKG1" s="854"/>
      <c r="FKH1" s="854"/>
      <c r="FKI1" s="854"/>
      <c r="FKJ1" s="854"/>
      <c r="FKK1" s="854" t="s">
        <v>155</v>
      </c>
      <c r="FKL1" s="854"/>
      <c r="FKM1" s="854"/>
      <c r="FKN1" s="854"/>
      <c r="FKO1" s="854"/>
      <c r="FKP1" s="854"/>
      <c r="FKQ1" s="854"/>
      <c r="FKR1" s="854"/>
      <c r="FKS1" s="854"/>
      <c r="FKT1" s="854"/>
      <c r="FKU1" s="854"/>
      <c r="FKV1" s="854"/>
      <c r="FKW1" s="854"/>
      <c r="FKX1" s="854"/>
      <c r="FKY1" s="854"/>
      <c r="FKZ1" s="854"/>
      <c r="FLA1" s="854" t="s">
        <v>155</v>
      </c>
      <c r="FLB1" s="854"/>
      <c r="FLC1" s="854"/>
      <c r="FLD1" s="854"/>
      <c r="FLE1" s="854"/>
      <c r="FLF1" s="854"/>
      <c r="FLG1" s="854"/>
      <c r="FLH1" s="854"/>
      <c r="FLI1" s="854"/>
      <c r="FLJ1" s="854"/>
      <c r="FLK1" s="854"/>
      <c r="FLL1" s="854"/>
      <c r="FLM1" s="854"/>
      <c r="FLN1" s="854"/>
      <c r="FLO1" s="854"/>
      <c r="FLP1" s="854"/>
      <c r="FLQ1" s="854" t="s">
        <v>155</v>
      </c>
      <c r="FLR1" s="854"/>
      <c r="FLS1" s="854"/>
      <c r="FLT1" s="854"/>
      <c r="FLU1" s="854"/>
      <c r="FLV1" s="854"/>
      <c r="FLW1" s="854"/>
      <c r="FLX1" s="854"/>
      <c r="FLY1" s="854"/>
      <c r="FLZ1" s="854"/>
      <c r="FMA1" s="854"/>
      <c r="FMB1" s="854"/>
      <c r="FMC1" s="854"/>
      <c r="FMD1" s="854"/>
      <c r="FME1" s="854"/>
      <c r="FMF1" s="854"/>
      <c r="FMG1" s="854" t="s">
        <v>155</v>
      </c>
      <c r="FMH1" s="854"/>
      <c r="FMI1" s="854"/>
      <c r="FMJ1" s="854"/>
      <c r="FMK1" s="854"/>
      <c r="FML1" s="854"/>
      <c r="FMM1" s="854"/>
      <c r="FMN1" s="854"/>
      <c r="FMO1" s="854"/>
      <c r="FMP1" s="854"/>
      <c r="FMQ1" s="854"/>
      <c r="FMR1" s="854"/>
      <c r="FMS1" s="854"/>
      <c r="FMT1" s="854"/>
      <c r="FMU1" s="854"/>
      <c r="FMV1" s="854"/>
      <c r="FMW1" s="854" t="s">
        <v>155</v>
      </c>
      <c r="FMX1" s="854"/>
      <c r="FMY1" s="854"/>
      <c r="FMZ1" s="854"/>
      <c r="FNA1" s="854"/>
      <c r="FNB1" s="854"/>
      <c r="FNC1" s="854"/>
      <c r="FND1" s="854"/>
      <c r="FNE1" s="854"/>
      <c r="FNF1" s="854"/>
      <c r="FNG1" s="854"/>
      <c r="FNH1" s="854"/>
      <c r="FNI1" s="854"/>
      <c r="FNJ1" s="854"/>
      <c r="FNK1" s="854"/>
      <c r="FNL1" s="854"/>
      <c r="FNM1" s="854" t="s">
        <v>155</v>
      </c>
      <c r="FNN1" s="854"/>
      <c r="FNO1" s="854"/>
      <c r="FNP1" s="854"/>
      <c r="FNQ1" s="854"/>
      <c r="FNR1" s="854"/>
      <c r="FNS1" s="854"/>
      <c r="FNT1" s="854"/>
      <c r="FNU1" s="854"/>
      <c r="FNV1" s="854"/>
      <c r="FNW1" s="854"/>
      <c r="FNX1" s="854"/>
      <c r="FNY1" s="854"/>
      <c r="FNZ1" s="854"/>
      <c r="FOA1" s="854"/>
      <c r="FOB1" s="854"/>
      <c r="FOC1" s="854" t="s">
        <v>155</v>
      </c>
      <c r="FOD1" s="854"/>
      <c r="FOE1" s="854"/>
      <c r="FOF1" s="854"/>
      <c r="FOG1" s="854"/>
      <c r="FOH1" s="854"/>
      <c r="FOI1" s="854"/>
      <c r="FOJ1" s="854"/>
      <c r="FOK1" s="854"/>
      <c r="FOL1" s="854"/>
      <c r="FOM1" s="854"/>
      <c r="FON1" s="854"/>
      <c r="FOO1" s="854"/>
      <c r="FOP1" s="854"/>
      <c r="FOQ1" s="854"/>
      <c r="FOR1" s="854"/>
      <c r="FOS1" s="854" t="s">
        <v>155</v>
      </c>
      <c r="FOT1" s="854"/>
      <c r="FOU1" s="854"/>
      <c r="FOV1" s="854"/>
      <c r="FOW1" s="854"/>
      <c r="FOX1" s="854"/>
      <c r="FOY1" s="854"/>
      <c r="FOZ1" s="854"/>
      <c r="FPA1" s="854"/>
      <c r="FPB1" s="854"/>
      <c r="FPC1" s="854"/>
      <c r="FPD1" s="854"/>
      <c r="FPE1" s="854"/>
      <c r="FPF1" s="854"/>
      <c r="FPG1" s="854"/>
      <c r="FPH1" s="854"/>
      <c r="FPI1" s="854" t="s">
        <v>155</v>
      </c>
      <c r="FPJ1" s="854"/>
      <c r="FPK1" s="854"/>
      <c r="FPL1" s="854"/>
      <c r="FPM1" s="854"/>
      <c r="FPN1" s="854"/>
      <c r="FPO1" s="854"/>
      <c r="FPP1" s="854"/>
      <c r="FPQ1" s="854"/>
      <c r="FPR1" s="854"/>
      <c r="FPS1" s="854"/>
      <c r="FPT1" s="854"/>
      <c r="FPU1" s="854"/>
      <c r="FPV1" s="854"/>
      <c r="FPW1" s="854"/>
      <c r="FPX1" s="854"/>
      <c r="FPY1" s="854" t="s">
        <v>155</v>
      </c>
      <c r="FPZ1" s="854"/>
      <c r="FQA1" s="854"/>
      <c r="FQB1" s="854"/>
      <c r="FQC1" s="854"/>
      <c r="FQD1" s="854"/>
      <c r="FQE1" s="854"/>
      <c r="FQF1" s="854"/>
      <c r="FQG1" s="854"/>
      <c r="FQH1" s="854"/>
      <c r="FQI1" s="854"/>
      <c r="FQJ1" s="854"/>
      <c r="FQK1" s="854"/>
      <c r="FQL1" s="854"/>
      <c r="FQM1" s="854"/>
      <c r="FQN1" s="854"/>
      <c r="FQO1" s="854" t="s">
        <v>155</v>
      </c>
      <c r="FQP1" s="854"/>
      <c r="FQQ1" s="854"/>
      <c r="FQR1" s="854"/>
      <c r="FQS1" s="854"/>
      <c r="FQT1" s="854"/>
      <c r="FQU1" s="854"/>
      <c r="FQV1" s="854"/>
      <c r="FQW1" s="854"/>
      <c r="FQX1" s="854"/>
      <c r="FQY1" s="854"/>
      <c r="FQZ1" s="854"/>
      <c r="FRA1" s="854"/>
      <c r="FRB1" s="854"/>
      <c r="FRC1" s="854"/>
      <c r="FRD1" s="854"/>
      <c r="FRE1" s="854" t="s">
        <v>155</v>
      </c>
      <c r="FRF1" s="854"/>
      <c r="FRG1" s="854"/>
      <c r="FRH1" s="854"/>
      <c r="FRI1" s="854"/>
      <c r="FRJ1" s="854"/>
      <c r="FRK1" s="854"/>
      <c r="FRL1" s="854"/>
      <c r="FRM1" s="854"/>
      <c r="FRN1" s="854"/>
      <c r="FRO1" s="854"/>
      <c r="FRP1" s="854"/>
      <c r="FRQ1" s="854"/>
      <c r="FRR1" s="854"/>
      <c r="FRS1" s="854"/>
      <c r="FRT1" s="854"/>
      <c r="FRU1" s="854" t="s">
        <v>155</v>
      </c>
      <c r="FRV1" s="854"/>
      <c r="FRW1" s="854"/>
      <c r="FRX1" s="854"/>
      <c r="FRY1" s="854"/>
      <c r="FRZ1" s="854"/>
      <c r="FSA1" s="854"/>
      <c r="FSB1" s="854"/>
      <c r="FSC1" s="854"/>
      <c r="FSD1" s="854"/>
      <c r="FSE1" s="854"/>
      <c r="FSF1" s="854"/>
      <c r="FSG1" s="854"/>
      <c r="FSH1" s="854"/>
      <c r="FSI1" s="854"/>
      <c r="FSJ1" s="854"/>
      <c r="FSK1" s="854" t="s">
        <v>155</v>
      </c>
      <c r="FSL1" s="854"/>
      <c r="FSM1" s="854"/>
      <c r="FSN1" s="854"/>
      <c r="FSO1" s="854"/>
      <c r="FSP1" s="854"/>
      <c r="FSQ1" s="854"/>
      <c r="FSR1" s="854"/>
      <c r="FSS1" s="854"/>
      <c r="FST1" s="854"/>
      <c r="FSU1" s="854"/>
      <c r="FSV1" s="854"/>
      <c r="FSW1" s="854"/>
      <c r="FSX1" s="854"/>
      <c r="FSY1" s="854"/>
      <c r="FSZ1" s="854"/>
      <c r="FTA1" s="854" t="s">
        <v>155</v>
      </c>
      <c r="FTB1" s="854"/>
      <c r="FTC1" s="854"/>
      <c r="FTD1" s="854"/>
      <c r="FTE1" s="854"/>
      <c r="FTF1" s="854"/>
      <c r="FTG1" s="854"/>
      <c r="FTH1" s="854"/>
      <c r="FTI1" s="854"/>
      <c r="FTJ1" s="854"/>
      <c r="FTK1" s="854"/>
      <c r="FTL1" s="854"/>
      <c r="FTM1" s="854"/>
      <c r="FTN1" s="854"/>
      <c r="FTO1" s="854"/>
      <c r="FTP1" s="854"/>
      <c r="FTQ1" s="854" t="s">
        <v>155</v>
      </c>
      <c r="FTR1" s="854"/>
      <c r="FTS1" s="854"/>
      <c r="FTT1" s="854"/>
      <c r="FTU1" s="854"/>
      <c r="FTV1" s="854"/>
      <c r="FTW1" s="854"/>
      <c r="FTX1" s="854"/>
      <c r="FTY1" s="854"/>
      <c r="FTZ1" s="854"/>
      <c r="FUA1" s="854"/>
      <c r="FUB1" s="854"/>
      <c r="FUC1" s="854"/>
      <c r="FUD1" s="854"/>
      <c r="FUE1" s="854"/>
      <c r="FUF1" s="854"/>
      <c r="FUG1" s="854" t="s">
        <v>155</v>
      </c>
      <c r="FUH1" s="854"/>
      <c r="FUI1" s="854"/>
      <c r="FUJ1" s="854"/>
      <c r="FUK1" s="854"/>
      <c r="FUL1" s="854"/>
      <c r="FUM1" s="854"/>
      <c r="FUN1" s="854"/>
      <c r="FUO1" s="854"/>
      <c r="FUP1" s="854"/>
      <c r="FUQ1" s="854"/>
      <c r="FUR1" s="854"/>
      <c r="FUS1" s="854"/>
      <c r="FUT1" s="854"/>
      <c r="FUU1" s="854"/>
      <c r="FUV1" s="854"/>
      <c r="FUW1" s="854" t="s">
        <v>155</v>
      </c>
      <c r="FUX1" s="854"/>
      <c r="FUY1" s="854"/>
      <c r="FUZ1" s="854"/>
      <c r="FVA1" s="854"/>
      <c r="FVB1" s="854"/>
      <c r="FVC1" s="854"/>
      <c r="FVD1" s="854"/>
      <c r="FVE1" s="854"/>
      <c r="FVF1" s="854"/>
      <c r="FVG1" s="854"/>
      <c r="FVH1" s="854"/>
      <c r="FVI1" s="854"/>
      <c r="FVJ1" s="854"/>
      <c r="FVK1" s="854"/>
      <c r="FVL1" s="854"/>
      <c r="FVM1" s="854" t="s">
        <v>155</v>
      </c>
      <c r="FVN1" s="854"/>
      <c r="FVO1" s="854"/>
      <c r="FVP1" s="854"/>
      <c r="FVQ1" s="854"/>
      <c r="FVR1" s="854"/>
      <c r="FVS1" s="854"/>
      <c r="FVT1" s="854"/>
      <c r="FVU1" s="854"/>
      <c r="FVV1" s="854"/>
      <c r="FVW1" s="854"/>
      <c r="FVX1" s="854"/>
      <c r="FVY1" s="854"/>
      <c r="FVZ1" s="854"/>
      <c r="FWA1" s="854"/>
      <c r="FWB1" s="854"/>
      <c r="FWC1" s="854" t="s">
        <v>155</v>
      </c>
      <c r="FWD1" s="854"/>
      <c r="FWE1" s="854"/>
      <c r="FWF1" s="854"/>
      <c r="FWG1" s="854"/>
      <c r="FWH1" s="854"/>
      <c r="FWI1" s="854"/>
      <c r="FWJ1" s="854"/>
      <c r="FWK1" s="854"/>
      <c r="FWL1" s="854"/>
      <c r="FWM1" s="854"/>
      <c r="FWN1" s="854"/>
      <c r="FWO1" s="854"/>
      <c r="FWP1" s="854"/>
      <c r="FWQ1" s="854"/>
      <c r="FWR1" s="854"/>
      <c r="FWS1" s="854" t="s">
        <v>155</v>
      </c>
      <c r="FWT1" s="854"/>
      <c r="FWU1" s="854"/>
      <c r="FWV1" s="854"/>
      <c r="FWW1" s="854"/>
      <c r="FWX1" s="854"/>
      <c r="FWY1" s="854"/>
      <c r="FWZ1" s="854"/>
      <c r="FXA1" s="854"/>
      <c r="FXB1" s="854"/>
      <c r="FXC1" s="854"/>
      <c r="FXD1" s="854"/>
      <c r="FXE1" s="854"/>
      <c r="FXF1" s="854"/>
      <c r="FXG1" s="854"/>
      <c r="FXH1" s="854"/>
      <c r="FXI1" s="854" t="s">
        <v>155</v>
      </c>
      <c r="FXJ1" s="854"/>
      <c r="FXK1" s="854"/>
      <c r="FXL1" s="854"/>
      <c r="FXM1" s="854"/>
      <c r="FXN1" s="854"/>
      <c r="FXO1" s="854"/>
      <c r="FXP1" s="854"/>
      <c r="FXQ1" s="854"/>
      <c r="FXR1" s="854"/>
      <c r="FXS1" s="854"/>
      <c r="FXT1" s="854"/>
      <c r="FXU1" s="854"/>
      <c r="FXV1" s="854"/>
      <c r="FXW1" s="854"/>
      <c r="FXX1" s="854"/>
      <c r="FXY1" s="854" t="s">
        <v>155</v>
      </c>
      <c r="FXZ1" s="854"/>
      <c r="FYA1" s="854"/>
      <c r="FYB1" s="854"/>
      <c r="FYC1" s="854"/>
      <c r="FYD1" s="854"/>
      <c r="FYE1" s="854"/>
      <c r="FYF1" s="854"/>
      <c r="FYG1" s="854"/>
      <c r="FYH1" s="854"/>
      <c r="FYI1" s="854"/>
      <c r="FYJ1" s="854"/>
      <c r="FYK1" s="854"/>
      <c r="FYL1" s="854"/>
      <c r="FYM1" s="854"/>
      <c r="FYN1" s="854"/>
      <c r="FYO1" s="854" t="s">
        <v>155</v>
      </c>
      <c r="FYP1" s="854"/>
      <c r="FYQ1" s="854"/>
      <c r="FYR1" s="854"/>
      <c r="FYS1" s="854"/>
      <c r="FYT1" s="854"/>
      <c r="FYU1" s="854"/>
      <c r="FYV1" s="854"/>
      <c r="FYW1" s="854"/>
      <c r="FYX1" s="854"/>
      <c r="FYY1" s="854"/>
      <c r="FYZ1" s="854"/>
      <c r="FZA1" s="854"/>
      <c r="FZB1" s="854"/>
      <c r="FZC1" s="854"/>
      <c r="FZD1" s="854"/>
      <c r="FZE1" s="854" t="s">
        <v>155</v>
      </c>
      <c r="FZF1" s="854"/>
      <c r="FZG1" s="854"/>
      <c r="FZH1" s="854"/>
      <c r="FZI1" s="854"/>
      <c r="FZJ1" s="854"/>
      <c r="FZK1" s="854"/>
      <c r="FZL1" s="854"/>
      <c r="FZM1" s="854"/>
      <c r="FZN1" s="854"/>
      <c r="FZO1" s="854"/>
      <c r="FZP1" s="854"/>
      <c r="FZQ1" s="854"/>
      <c r="FZR1" s="854"/>
      <c r="FZS1" s="854"/>
      <c r="FZT1" s="854"/>
      <c r="FZU1" s="854" t="s">
        <v>155</v>
      </c>
      <c r="FZV1" s="854"/>
      <c r="FZW1" s="854"/>
      <c r="FZX1" s="854"/>
      <c r="FZY1" s="854"/>
      <c r="FZZ1" s="854"/>
      <c r="GAA1" s="854"/>
      <c r="GAB1" s="854"/>
      <c r="GAC1" s="854"/>
      <c r="GAD1" s="854"/>
      <c r="GAE1" s="854"/>
      <c r="GAF1" s="854"/>
      <c r="GAG1" s="854"/>
      <c r="GAH1" s="854"/>
      <c r="GAI1" s="854"/>
      <c r="GAJ1" s="854"/>
      <c r="GAK1" s="854" t="s">
        <v>155</v>
      </c>
      <c r="GAL1" s="854"/>
      <c r="GAM1" s="854"/>
      <c r="GAN1" s="854"/>
      <c r="GAO1" s="854"/>
      <c r="GAP1" s="854"/>
      <c r="GAQ1" s="854"/>
      <c r="GAR1" s="854"/>
      <c r="GAS1" s="854"/>
      <c r="GAT1" s="854"/>
      <c r="GAU1" s="854"/>
      <c r="GAV1" s="854"/>
      <c r="GAW1" s="854"/>
      <c r="GAX1" s="854"/>
      <c r="GAY1" s="854"/>
      <c r="GAZ1" s="854"/>
      <c r="GBA1" s="854" t="s">
        <v>155</v>
      </c>
      <c r="GBB1" s="854"/>
      <c r="GBC1" s="854"/>
      <c r="GBD1" s="854"/>
      <c r="GBE1" s="854"/>
      <c r="GBF1" s="854"/>
      <c r="GBG1" s="854"/>
      <c r="GBH1" s="854"/>
      <c r="GBI1" s="854"/>
      <c r="GBJ1" s="854"/>
      <c r="GBK1" s="854"/>
      <c r="GBL1" s="854"/>
      <c r="GBM1" s="854"/>
      <c r="GBN1" s="854"/>
      <c r="GBO1" s="854"/>
      <c r="GBP1" s="854"/>
      <c r="GBQ1" s="854" t="s">
        <v>155</v>
      </c>
      <c r="GBR1" s="854"/>
      <c r="GBS1" s="854"/>
      <c r="GBT1" s="854"/>
      <c r="GBU1" s="854"/>
      <c r="GBV1" s="854"/>
      <c r="GBW1" s="854"/>
      <c r="GBX1" s="854"/>
      <c r="GBY1" s="854"/>
      <c r="GBZ1" s="854"/>
      <c r="GCA1" s="854"/>
      <c r="GCB1" s="854"/>
      <c r="GCC1" s="854"/>
      <c r="GCD1" s="854"/>
      <c r="GCE1" s="854"/>
      <c r="GCF1" s="854"/>
      <c r="GCG1" s="854" t="s">
        <v>155</v>
      </c>
      <c r="GCH1" s="854"/>
      <c r="GCI1" s="854"/>
      <c r="GCJ1" s="854"/>
      <c r="GCK1" s="854"/>
      <c r="GCL1" s="854"/>
      <c r="GCM1" s="854"/>
      <c r="GCN1" s="854"/>
      <c r="GCO1" s="854"/>
      <c r="GCP1" s="854"/>
      <c r="GCQ1" s="854"/>
      <c r="GCR1" s="854"/>
      <c r="GCS1" s="854"/>
      <c r="GCT1" s="854"/>
      <c r="GCU1" s="854"/>
      <c r="GCV1" s="854"/>
      <c r="GCW1" s="854" t="s">
        <v>155</v>
      </c>
      <c r="GCX1" s="854"/>
      <c r="GCY1" s="854"/>
      <c r="GCZ1" s="854"/>
      <c r="GDA1" s="854"/>
      <c r="GDB1" s="854"/>
      <c r="GDC1" s="854"/>
      <c r="GDD1" s="854"/>
      <c r="GDE1" s="854"/>
      <c r="GDF1" s="854"/>
      <c r="GDG1" s="854"/>
      <c r="GDH1" s="854"/>
      <c r="GDI1" s="854"/>
      <c r="GDJ1" s="854"/>
      <c r="GDK1" s="854"/>
      <c r="GDL1" s="854"/>
      <c r="GDM1" s="854" t="s">
        <v>155</v>
      </c>
      <c r="GDN1" s="854"/>
      <c r="GDO1" s="854"/>
      <c r="GDP1" s="854"/>
      <c r="GDQ1" s="854"/>
      <c r="GDR1" s="854"/>
      <c r="GDS1" s="854"/>
      <c r="GDT1" s="854"/>
      <c r="GDU1" s="854"/>
      <c r="GDV1" s="854"/>
      <c r="GDW1" s="854"/>
      <c r="GDX1" s="854"/>
      <c r="GDY1" s="854"/>
      <c r="GDZ1" s="854"/>
      <c r="GEA1" s="854"/>
      <c r="GEB1" s="854"/>
      <c r="GEC1" s="854" t="s">
        <v>155</v>
      </c>
      <c r="GED1" s="854"/>
      <c r="GEE1" s="854"/>
      <c r="GEF1" s="854"/>
      <c r="GEG1" s="854"/>
      <c r="GEH1" s="854"/>
      <c r="GEI1" s="854"/>
      <c r="GEJ1" s="854"/>
      <c r="GEK1" s="854"/>
      <c r="GEL1" s="854"/>
      <c r="GEM1" s="854"/>
      <c r="GEN1" s="854"/>
      <c r="GEO1" s="854"/>
      <c r="GEP1" s="854"/>
      <c r="GEQ1" s="854"/>
      <c r="GER1" s="854"/>
      <c r="GES1" s="854" t="s">
        <v>155</v>
      </c>
      <c r="GET1" s="854"/>
      <c r="GEU1" s="854"/>
      <c r="GEV1" s="854"/>
      <c r="GEW1" s="854"/>
      <c r="GEX1" s="854"/>
      <c r="GEY1" s="854"/>
      <c r="GEZ1" s="854"/>
      <c r="GFA1" s="854"/>
      <c r="GFB1" s="854"/>
      <c r="GFC1" s="854"/>
      <c r="GFD1" s="854"/>
      <c r="GFE1" s="854"/>
      <c r="GFF1" s="854"/>
      <c r="GFG1" s="854"/>
      <c r="GFH1" s="854"/>
      <c r="GFI1" s="854" t="s">
        <v>155</v>
      </c>
      <c r="GFJ1" s="854"/>
      <c r="GFK1" s="854"/>
      <c r="GFL1" s="854"/>
      <c r="GFM1" s="854"/>
      <c r="GFN1" s="854"/>
      <c r="GFO1" s="854"/>
      <c r="GFP1" s="854"/>
      <c r="GFQ1" s="854"/>
      <c r="GFR1" s="854"/>
      <c r="GFS1" s="854"/>
      <c r="GFT1" s="854"/>
      <c r="GFU1" s="854"/>
      <c r="GFV1" s="854"/>
      <c r="GFW1" s="854"/>
      <c r="GFX1" s="854"/>
      <c r="GFY1" s="854" t="s">
        <v>155</v>
      </c>
      <c r="GFZ1" s="854"/>
      <c r="GGA1" s="854"/>
      <c r="GGB1" s="854"/>
      <c r="GGC1" s="854"/>
      <c r="GGD1" s="854"/>
      <c r="GGE1" s="854"/>
      <c r="GGF1" s="854"/>
      <c r="GGG1" s="854"/>
      <c r="GGH1" s="854"/>
      <c r="GGI1" s="854"/>
      <c r="GGJ1" s="854"/>
      <c r="GGK1" s="854"/>
      <c r="GGL1" s="854"/>
      <c r="GGM1" s="854"/>
      <c r="GGN1" s="854"/>
      <c r="GGO1" s="854" t="s">
        <v>155</v>
      </c>
      <c r="GGP1" s="854"/>
      <c r="GGQ1" s="854"/>
      <c r="GGR1" s="854"/>
      <c r="GGS1" s="854"/>
      <c r="GGT1" s="854"/>
      <c r="GGU1" s="854"/>
      <c r="GGV1" s="854"/>
      <c r="GGW1" s="854"/>
      <c r="GGX1" s="854"/>
      <c r="GGY1" s="854"/>
      <c r="GGZ1" s="854"/>
      <c r="GHA1" s="854"/>
      <c r="GHB1" s="854"/>
      <c r="GHC1" s="854"/>
      <c r="GHD1" s="854"/>
      <c r="GHE1" s="854" t="s">
        <v>155</v>
      </c>
      <c r="GHF1" s="854"/>
      <c r="GHG1" s="854"/>
      <c r="GHH1" s="854"/>
      <c r="GHI1" s="854"/>
      <c r="GHJ1" s="854"/>
      <c r="GHK1" s="854"/>
      <c r="GHL1" s="854"/>
      <c r="GHM1" s="854"/>
      <c r="GHN1" s="854"/>
      <c r="GHO1" s="854"/>
      <c r="GHP1" s="854"/>
      <c r="GHQ1" s="854"/>
      <c r="GHR1" s="854"/>
      <c r="GHS1" s="854"/>
      <c r="GHT1" s="854"/>
      <c r="GHU1" s="854" t="s">
        <v>155</v>
      </c>
      <c r="GHV1" s="854"/>
      <c r="GHW1" s="854"/>
      <c r="GHX1" s="854"/>
      <c r="GHY1" s="854"/>
      <c r="GHZ1" s="854"/>
      <c r="GIA1" s="854"/>
      <c r="GIB1" s="854"/>
      <c r="GIC1" s="854"/>
      <c r="GID1" s="854"/>
      <c r="GIE1" s="854"/>
      <c r="GIF1" s="854"/>
      <c r="GIG1" s="854"/>
      <c r="GIH1" s="854"/>
      <c r="GII1" s="854"/>
      <c r="GIJ1" s="854"/>
      <c r="GIK1" s="854" t="s">
        <v>155</v>
      </c>
      <c r="GIL1" s="854"/>
      <c r="GIM1" s="854"/>
      <c r="GIN1" s="854"/>
      <c r="GIO1" s="854"/>
      <c r="GIP1" s="854"/>
      <c r="GIQ1" s="854"/>
      <c r="GIR1" s="854"/>
      <c r="GIS1" s="854"/>
      <c r="GIT1" s="854"/>
      <c r="GIU1" s="854"/>
      <c r="GIV1" s="854"/>
      <c r="GIW1" s="854"/>
      <c r="GIX1" s="854"/>
      <c r="GIY1" s="854"/>
      <c r="GIZ1" s="854"/>
      <c r="GJA1" s="854" t="s">
        <v>155</v>
      </c>
      <c r="GJB1" s="854"/>
      <c r="GJC1" s="854"/>
      <c r="GJD1" s="854"/>
      <c r="GJE1" s="854"/>
      <c r="GJF1" s="854"/>
      <c r="GJG1" s="854"/>
      <c r="GJH1" s="854"/>
      <c r="GJI1" s="854"/>
      <c r="GJJ1" s="854"/>
      <c r="GJK1" s="854"/>
      <c r="GJL1" s="854"/>
      <c r="GJM1" s="854"/>
      <c r="GJN1" s="854"/>
      <c r="GJO1" s="854"/>
      <c r="GJP1" s="854"/>
      <c r="GJQ1" s="854" t="s">
        <v>155</v>
      </c>
      <c r="GJR1" s="854"/>
      <c r="GJS1" s="854"/>
      <c r="GJT1" s="854"/>
      <c r="GJU1" s="854"/>
      <c r="GJV1" s="854"/>
      <c r="GJW1" s="854"/>
      <c r="GJX1" s="854"/>
      <c r="GJY1" s="854"/>
      <c r="GJZ1" s="854"/>
      <c r="GKA1" s="854"/>
      <c r="GKB1" s="854"/>
      <c r="GKC1" s="854"/>
      <c r="GKD1" s="854"/>
      <c r="GKE1" s="854"/>
      <c r="GKF1" s="854"/>
      <c r="GKG1" s="854" t="s">
        <v>155</v>
      </c>
      <c r="GKH1" s="854"/>
      <c r="GKI1" s="854"/>
      <c r="GKJ1" s="854"/>
      <c r="GKK1" s="854"/>
      <c r="GKL1" s="854"/>
      <c r="GKM1" s="854"/>
      <c r="GKN1" s="854"/>
      <c r="GKO1" s="854"/>
      <c r="GKP1" s="854"/>
      <c r="GKQ1" s="854"/>
      <c r="GKR1" s="854"/>
      <c r="GKS1" s="854"/>
      <c r="GKT1" s="854"/>
      <c r="GKU1" s="854"/>
      <c r="GKV1" s="854"/>
      <c r="GKW1" s="854" t="s">
        <v>155</v>
      </c>
      <c r="GKX1" s="854"/>
      <c r="GKY1" s="854"/>
      <c r="GKZ1" s="854"/>
      <c r="GLA1" s="854"/>
      <c r="GLB1" s="854"/>
      <c r="GLC1" s="854"/>
      <c r="GLD1" s="854"/>
      <c r="GLE1" s="854"/>
      <c r="GLF1" s="854"/>
      <c r="GLG1" s="854"/>
      <c r="GLH1" s="854"/>
      <c r="GLI1" s="854"/>
      <c r="GLJ1" s="854"/>
      <c r="GLK1" s="854"/>
      <c r="GLL1" s="854"/>
      <c r="GLM1" s="854" t="s">
        <v>155</v>
      </c>
      <c r="GLN1" s="854"/>
      <c r="GLO1" s="854"/>
      <c r="GLP1" s="854"/>
      <c r="GLQ1" s="854"/>
      <c r="GLR1" s="854"/>
      <c r="GLS1" s="854"/>
      <c r="GLT1" s="854"/>
      <c r="GLU1" s="854"/>
      <c r="GLV1" s="854"/>
      <c r="GLW1" s="854"/>
      <c r="GLX1" s="854"/>
      <c r="GLY1" s="854"/>
      <c r="GLZ1" s="854"/>
      <c r="GMA1" s="854"/>
      <c r="GMB1" s="854"/>
      <c r="GMC1" s="854" t="s">
        <v>155</v>
      </c>
      <c r="GMD1" s="854"/>
      <c r="GME1" s="854"/>
      <c r="GMF1" s="854"/>
      <c r="GMG1" s="854"/>
      <c r="GMH1" s="854"/>
      <c r="GMI1" s="854"/>
      <c r="GMJ1" s="854"/>
      <c r="GMK1" s="854"/>
      <c r="GML1" s="854"/>
      <c r="GMM1" s="854"/>
      <c r="GMN1" s="854"/>
      <c r="GMO1" s="854"/>
      <c r="GMP1" s="854"/>
      <c r="GMQ1" s="854"/>
      <c r="GMR1" s="854"/>
      <c r="GMS1" s="854" t="s">
        <v>155</v>
      </c>
      <c r="GMT1" s="854"/>
      <c r="GMU1" s="854"/>
      <c r="GMV1" s="854"/>
      <c r="GMW1" s="854"/>
      <c r="GMX1" s="854"/>
      <c r="GMY1" s="854"/>
      <c r="GMZ1" s="854"/>
      <c r="GNA1" s="854"/>
      <c r="GNB1" s="854"/>
      <c r="GNC1" s="854"/>
      <c r="GND1" s="854"/>
      <c r="GNE1" s="854"/>
      <c r="GNF1" s="854"/>
      <c r="GNG1" s="854"/>
      <c r="GNH1" s="854"/>
      <c r="GNI1" s="854" t="s">
        <v>155</v>
      </c>
      <c r="GNJ1" s="854"/>
      <c r="GNK1" s="854"/>
      <c r="GNL1" s="854"/>
      <c r="GNM1" s="854"/>
      <c r="GNN1" s="854"/>
      <c r="GNO1" s="854"/>
      <c r="GNP1" s="854"/>
      <c r="GNQ1" s="854"/>
      <c r="GNR1" s="854"/>
      <c r="GNS1" s="854"/>
      <c r="GNT1" s="854"/>
      <c r="GNU1" s="854"/>
      <c r="GNV1" s="854"/>
      <c r="GNW1" s="854"/>
      <c r="GNX1" s="854"/>
      <c r="GNY1" s="854" t="s">
        <v>155</v>
      </c>
      <c r="GNZ1" s="854"/>
      <c r="GOA1" s="854"/>
      <c r="GOB1" s="854"/>
      <c r="GOC1" s="854"/>
      <c r="GOD1" s="854"/>
      <c r="GOE1" s="854"/>
      <c r="GOF1" s="854"/>
      <c r="GOG1" s="854"/>
      <c r="GOH1" s="854"/>
      <c r="GOI1" s="854"/>
      <c r="GOJ1" s="854"/>
      <c r="GOK1" s="854"/>
      <c r="GOL1" s="854"/>
      <c r="GOM1" s="854"/>
      <c r="GON1" s="854"/>
      <c r="GOO1" s="854" t="s">
        <v>155</v>
      </c>
      <c r="GOP1" s="854"/>
      <c r="GOQ1" s="854"/>
      <c r="GOR1" s="854"/>
      <c r="GOS1" s="854"/>
      <c r="GOT1" s="854"/>
      <c r="GOU1" s="854"/>
      <c r="GOV1" s="854"/>
      <c r="GOW1" s="854"/>
      <c r="GOX1" s="854"/>
      <c r="GOY1" s="854"/>
      <c r="GOZ1" s="854"/>
      <c r="GPA1" s="854"/>
      <c r="GPB1" s="854"/>
      <c r="GPC1" s="854"/>
      <c r="GPD1" s="854"/>
      <c r="GPE1" s="854" t="s">
        <v>155</v>
      </c>
      <c r="GPF1" s="854"/>
      <c r="GPG1" s="854"/>
      <c r="GPH1" s="854"/>
      <c r="GPI1" s="854"/>
      <c r="GPJ1" s="854"/>
      <c r="GPK1" s="854"/>
      <c r="GPL1" s="854"/>
      <c r="GPM1" s="854"/>
      <c r="GPN1" s="854"/>
      <c r="GPO1" s="854"/>
      <c r="GPP1" s="854"/>
      <c r="GPQ1" s="854"/>
      <c r="GPR1" s="854"/>
      <c r="GPS1" s="854"/>
      <c r="GPT1" s="854"/>
      <c r="GPU1" s="854" t="s">
        <v>155</v>
      </c>
      <c r="GPV1" s="854"/>
      <c r="GPW1" s="854"/>
      <c r="GPX1" s="854"/>
      <c r="GPY1" s="854"/>
      <c r="GPZ1" s="854"/>
      <c r="GQA1" s="854"/>
      <c r="GQB1" s="854"/>
      <c r="GQC1" s="854"/>
      <c r="GQD1" s="854"/>
      <c r="GQE1" s="854"/>
      <c r="GQF1" s="854"/>
      <c r="GQG1" s="854"/>
      <c r="GQH1" s="854"/>
      <c r="GQI1" s="854"/>
      <c r="GQJ1" s="854"/>
      <c r="GQK1" s="854" t="s">
        <v>155</v>
      </c>
      <c r="GQL1" s="854"/>
      <c r="GQM1" s="854"/>
      <c r="GQN1" s="854"/>
      <c r="GQO1" s="854"/>
      <c r="GQP1" s="854"/>
      <c r="GQQ1" s="854"/>
      <c r="GQR1" s="854"/>
      <c r="GQS1" s="854"/>
      <c r="GQT1" s="854"/>
      <c r="GQU1" s="854"/>
      <c r="GQV1" s="854"/>
      <c r="GQW1" s="854"/>
      <c r="GQX1" s="854"/>
      <c r="GQY1" s="854"/>
      <c r="GQZ1" s="854"/>
      <c r="GRA1" s="854" t="s">
        <v>155</v>
      </c>
      <c r="GRB1" s="854"/>
      <c r="GRC1" s="854"/>
      <c r="GRD1" s="854"/>
      <c r="GRE1" s="854"/>
      <c r="GRF1" s="854"/>
      <c r="GRG1" s="854"/>
      <c r="GRH1" s="854"/>
      <c r="GRI1" s="854"/>
      <c r="GRJ1" s="854"/>
      <c r="GRK1" s="854"/>
      <c r="GRL1" s="854"/>
      <c r="GRM1" s="854"/>
      <c r="GRN1" s="854"/>
      <c r="GRO1" s="854"/>
      <c r="GRP1" s="854"/>
      <c r="GRQ1" s="854" t="s">
        <v>155</v>
      </c>
      <c r="GRR1" s="854"/>
      <c r="GRS1" s="854"/>
      <c r="GRT1" s="854"/>
      <c r="GRU1" s="854"/>
      <c r="GRV1" s="854"/>
      <c r="GRW1" s="854"/>
      <c r="GRX1" s="854"/>
      <c r="GRY1" s="854"/>
      <c r="GRZ1" s="854"/>
      <c r="GSA1" s="854"/>
      <c r="GSB1" s="854"/>
      <c r="GSC1" s="854"/>
      <c r="GSD1" s="854"/>
      <c r="GSE1" s="854"/>
      <c r="GSF1" s="854"/>
      <c r="GSG1" s="854" t="s">
        <v>155</v>
      </c>
      <c r="GSH1" s="854"/>
      <c r="GSI1" s="854"/>
      <c r="GSJ1" s="854"/>
      <c r="GSK1" s="854"/>
      <c r="GSL1" s="854"/>
      <c r="GSM1" s="854"/>
      <c r="GSN1" s="854"/>
      <c r="GSO1" s="854"/>
      <c r="GSP1" s="854"/>
      <c r="GSQ1" s="854"/>
      <c r="GSR1" s="854"/>
      <c r="GSS1" s="854"/>
      <c r="GST1" s="854"/>
      <c r="GSU1" s="854"/>
      <c r="GSV1" s="854"/>
      <c r="GSW1" s="854" t="s">
        <v>155</v>
      </c>
      <c r="GSX1" s="854"/>
      <c r="GSY1" s="854"/>
      <c r="GSZ1" s="854"/>
      <c r="GTA1" s="854"/>
      <c r="GTB1" s="854"/>
      <c r="GTC1" s="854"/>
      <c r="GTD1" s="854"/>
      <c r="GTE1" s="854"/>
      <c r="GTF1" s="854"/>
      <c r="GTG1" s="854"/>
      <c r="GTH1" s="854"/>
      <c r="GTI1" s="854"/>
      <c r="GTJ1" s="854"/>
      <c r="GTK1" s="854"/>
      <c r="GTL1" s="854"/>
      <c r="GTM1" s="854" t="s">
        <v>155</v>
      </c>
      <c r="GTN1" s="854"/>
      <c r="GTO1" s="854"/>
      <c r="GTP1" s="854"/>
      <c r="GTQ1" s="854"/>
      <c r="GTR1" s="854"/>
      <c r="GTS1" s="854"/>
      <c r="GTT1" s="854"/>
      <c r="GTU1" s="854"/>
      <c r="GTV1" s="854"/>
      <c r="GTW1" s="854"/>
      <c r="GTX1" s="854"/>
      <c r="GTY1" s="854"/>
      <c r="GTZ1" s="854"/>
      <c r="GUA1" s="854"/>
      <c r="GUB1" s="854"/>
      <c r="GUC1" s="854" t="s">
        <v>155</v>
      </c>
      <c r="GUD1" s="854"/>
      <c r="GUE1" s="854"/>
      <c r="GUF1" s="854"/>
      <c r="GUG1" s="854"/>
      <c r="GUH1" s="854"/>
      <c r="GUI1" s="854"/>
      <c r="GUJ1" s="854"/>
      <c r="GUK1" s="854"/>
      <c r="GUL1" s="854"/>
      <c r="GUM1" s="854"/>
      <c r="GUN1" s="854"/>
      <c r="GUO1" s="854"/>
      <c r="GUP1" s="854"/>
      <c r="GUQ1" s="854"/>
      <c r="GUR1" s="854"/>
      <c r="GUS1" s="854" t="s">
        <v>155</v>
      </c>
      <c r="GUT1" s="854"/>
      <c r="GUU1" s="854"/>
      <c r="GUV1" s="854"/>
      <c r="GUW1" s="854"/>
      <c r="GUX1" s="854"/>
      <c r="GUY1" s="854"/>
      <c r="GUZ1" s="854"/>
      <c r="GVA1" s="854"/>
      <c r="GVB1" s="854"/>
      <c r="GVC1" s="854"/>
      <c r="GVD1" s="854"/>
      <c r="GVE1" s="854"/>
      <c r="GVF1" s="854"/>
      <c r="GVG1" s="854"/>
      <c r="GVH1" s="854"/>
      <c r="GVI1" s="854" t="s">
        <v>155</v>
      </c>
      <c r="GVJ1" s="854"/>
      <c r="GVK1" s="854"/>
      <c r="GVL1" s="854"/>
      <c r="GVM1" s="854"/>
      <c r="GVN1" s="854"/>
      <c r="GVO1" s="854"/>
      <c r="GVP1" s="854"/>
      <c r="GVQ1" s="854"/>
      <c r="GVR1" s="854"/>
      <c r="GVS1" s="854"/>
      <c r="GVT1" s="854"/>
      <c r="GVU1" s="854"/>
      <c r="GVV1" s="854"/>
      <c r="GVW1" s="854"/>
      <c r="GVX1" s="854"/>
      <c r="GVY1" s="854" t="s">
        <v>155</v>
      </c>
      <c r="GVZ1" s="854"/>
      <c r="GWA1" s="854"/>
      <c r="GWB1" s="854"/>
      <c r="GWC1" s="854"/>
      <c r="GWD1" s="854"/>
      <c r="GWE1" s="854"/>
      <c r="GWF1" s="854"/>
      <c r="GWG1" s="854"/>
      <c r="GWH1" s="854"/>
      <c r="GWI1" s="854"/>
      <c r="GWJ1" s="854"/>
      <c r="GWK1" s="854"/>
      <c r="GWL1" s="854"/>
      <c r="GWM1" s="854"/>
      <c r="GWN1" s="854"/>
      <c r="GWO1" s="854" t="s">
        <v>155</v>
      </c>
      <c r="GWP1" s="854"/>
      <c r="GWQ1" s="854"/>
      <c r="GWR1" s="854"/>
      <c r="GWS1" s="854"/>
      <c r="GWT1" s="854"/>
      <c r="GWU1" s="854"/>
      <c r="GWV1" s="854"/>
      <c r="GWW1" s="854"/>
      <c r="GWX1" s="854"/>
      <c r="GWY1" s="854"/>
      <c r="GWZ1" s="854"/>
      <c r="GXA1" s="854"/>
      <c r="GXB1" s="854"/>
      <c r="GXC1" s="854"/>
      <c r="GXD1" s="854"/>
      <c r="GXE1" s="854" t="s">
        <v>155</v>
      </c>
      <c r="GXF1" s="854"/>
      <c r="GXG1" s="854"/>
      <c r="GXH1" s="854"/>
      <c r="GXI1" s="854"/>
      <c r="GXJ1" s="854"/>
      <c r="GXK1" s="854"/>
      <c r="GXL1" s="854"/>
      <c r="GXM1" s="854"/>
      <c r="GXN1" s="854"/>
      <c r="GXO1" s="854"/>
      <c r="GXP1" s="854"/>
      <c r="GXQ1" s="854"/>
      <c r="GXR1" s="854"/>
      <c r="GXS1" s="854"/>
      <c r="GXT1" s="854"/>
      <c r="GXU1" s="854" t="s">
        <v>155</v>
      </c>
      <c r="GXV1" s="854"/>
      <c r="GXW1" s="854"/>
      <c r="GXX1" s="854"/>
      <c r="GXY1" s="854"/>
      <c r="GXZ1" s="854"/>
      <c r="GYA1" s="854"/>
      <c r="GYB1" s="854"/>
      <c r="GYC1" s="854"/>
      <c r="GYD1" s="854"/>
      <c r="GYE1" s="854"/>
      <c r="GYF1" s="854"/>
      <c r="GYG1" s="854"/>
      <c r="GYH1" s="854"/>
      <c r="GYI1" s="854"/>
      <c r="GYJ1" s="854"/>
      <c r="GYK1" s="854" t="s">
        <v>155</v>
      </c>
      <c r="GYL1" s="854"/>
      <c r="GYM1" s="854"/>
      <c r="GYN1" s="854"/>
      <c r="GYO1" s="854"/>
      <c r="GYP1" s="854"/>
      <c r="GYQ1" s="854"/>
      <c r="GYR1" s="854"/>
      <c r="GYS1" s="854"/>
      <c r="GYT1" s="854"/>
      <c r="GYU1" s="854"/>
      <c r="GYV1" s="854"/>
      <c r="GYW1" s="854"/>
      <c r="GYX1" s="854"/>
      <c r="GYY1" s="854"/>
      <c r="GYZ1" s="854"/>
      <c r="GZA1" s="854" t="s">
        <v>155</v>
      </c>
      <c r="GZB1" s="854"/>
      <c r="GZC1" s="854"/>
      <c r="GZD1" s="854"/>
      <c r="GZE1" s="854"/>
      <c r="GZF1" s="854"/>
      <c r="GZG1" s="854"/>
      <c r="GZH1" s="854"/>
      <c r="GZI1" s="854"/>
      <c r="GZJ1" s="854"/>
      <c r="GZK1" s="854"/>
      <c r="GZL1" s="854"/>
      <c r="GZM1" s="854"/>
      <c r="GZN1" s="854"/>
      <c r="GZO1" s="854"/>
      <c r="GZP1" s="854"/>
      <c r="GZQ1" s="854" t="s">
        <v>155</v>
      </c>
      <c r="GZR1" s="854"/>
      <c r="GZS1" s="854"/>
      <c r="GZT1" s="854"/>
      <c r="GZU1" s="854"/>
      <c r="GZV1" s="854"/>
      <c r="GZW1" s="854"/>
      <c r="GZX1" s="854"/>
      <c r="GZY1" s="854"/>
      <c r="GZZ1" s="854"/>
      <c r="HAA1" s="854"/>
      <c r="HAB1" s="854"/>
      <c r="HAC1" s="854"/>
      <c r="HAD1" s="854"/>
      <c r="HAE1" s="854"/>
      <c r="HAF1" s="854"/>
      <c r="HAG1" s="854" t="s">
        <v>155</v>
      </c>
      <c r="HAH1" s="854"/>
      <c r="HAI1" s="854"/>
      <c r="HAJ1" s="854"/>
      <c r="HAK1" s="854"/>
      <c r="HAL1" s="854"/>
      <c r="HAM1" s="854"/>
      <c r="HAN1" s="854"/>
      <c r="HAO1" s="854"/>
      <c r="HAP1" s="854"/>
      <c r="HAQ1" s="854"/>
      <c r="HAR1" s="854"/>
      <c r="HAS1" s="854"/>
      <c r="HAT1" s="854"/>
      <c r="HAU1" s="854"/>
      <c r="HAV1" s="854"/>
      <c r="HAW1" s="854" t="s">
        <v>155</v>
      </c>
      <c r="HAX1" s="854"/>
      <c r="HAY1" s="854"/>
      <c r="HAZ1" s="854"/>
      <c r="HBA1" s="854"/>
      <c r="HBB1" s="854"/>
      <c r="HBC1" s="854"/>
      <c r="HBD1" s="854"/>
      <c r="HBE1" s="854"/>
      <c r="HBF1" s="854"/>
      <c r="HBG1" s="854"/>
      <c r="HBH1" s="854"/>
      <c r="HBI1" s="854"/>
      <c r="HBJ1" s="854"/>
      <c r="HBK1" s="854"/>
      <c r="HBL1" s="854"/>
      <c r="HBM1" s="854" t="s">
        <v>155</v>
      </c>
      <c r="HBN1" s="854"/>
      <c r="HBO1" s="854"/>
      <c r="HBP1" s="854"/>
      <c r="HBQ1" s="854"/>
      <c r="HBR1" s="854"/>
      <c r="HBS1" s="854"/>
      <c r="HBT1" s="854"/>
      <c r="HBU1" s="854"/>
      <c r="HBV1" s="854"/>
      <c r="HBW1" s="854"/>
      <c r="HBX1" s="854"/>
      <c r="HBY1" s="854"/>
      <c r="HBZ1" s="854"/>
      <c r="HCA1" s="854"/>
      <c r="HCB1" s="854"/>
      <c r="HCC1" s="854" t="s">
        <v>155</v>
      </c>
      <c r="HCD1" s="854"/>
      <c r="HCE1" s="854"/>
      <c r="HCF1" s="854"/>
      <c r="HCG1" s="854"/>
      <c r="HCH1" s="854"/>
      <c r="HCI1" s="854"/>
      <c r="HCJ1" s="854"/>
      <c r="HCK1" s="854"/>
      <c r="HCL1" s="854"/>
      <c r="HCM1" s="854"/>
      <c r="HCN1" s="854"/>
      <c r="HCO1" s="854"/>
      <c r="HCP1" s="854"/>
      <c r="HCQ1" s="854"/>
      <c r="HCR1" s="854"/>
      <c r="HCS1" s="854" t="s">
        <v>155</v>
      </c>
      <c r="HCT1" s="854"/>
      <c r="HCU1" s="854"/>
      <c r="HCV1" s="854"/>
      <c r="HCW1" s="854"/>
      <c r="HCX1" s="854"/>
      <c r="HCY1" s="854"/>
      <c r="HCZ1" s="854"/>
      <c r="HDA1" s="854"/>
      <c r="HDB1" s="854"/>
      <c r="HDC1" s="854"/>
      <c r="HDD1" s="854"/>
      <c r="HDE1" s="854"/>
      <c r="HDF1" s="854"/>
      <c r="HDG1" s="854"/>
      <c r="HDH1" s="854"/>
      <c r="HDI1" s="854" t="s">
        <v>155</v>
      </c>
      <c r="HDJ1" s="854"/>
      <c r="HDK1" s="854"/>
      <c r="HDL1" s="854"/>
      <c r="HDM1" s="854"/>
      <c r="HDN1" s="854"/>
      <c r="HDO1" s="854"/>
      <c r="HDP1" s="854"/>
      <c r="HDQ1" s="854"/>
      <c r="HDR1" s="854"/>
      <c r="HDS1" s="854"/>
      <c r="HDT1" s="854"/>
      <c r="HDU1" s="854"/>
      <c r="HDV1" s="854"/>
      <c r="HDW1" s="854"/>
      <c r="HDX1" s="854"/>
      <c r="HDY1" s="854" t="s">
        <v>155</v>
      </c>
      <c r="HDZ1" s="854"/>
      <c r="HEA1" s="854"/>
      <c r="HEB1" s="854"/>
      <c r="HEC1" s="854"/>
      <c r="HED1" s="854"/>
      <c r="HEE1" s="854"/>
      <c r="HEF1" s="854"/>
      <c r="HEG1" s="854"/>
      <c r="HEH1" s="854"/>
      <c r="HEI1" s="854"/>
      <c r="HEJ1" s="854"/>
      <c r="HEK1" s="854"/>
      <c r="HEL1" s="854"/>
      <c r="HEM1" s="854"/>
      <c r="HEN1" s="854"/>
      <c r="HEO1" s="854" t="s">
        <v>155</v>
      </c>
      <c r="HEP1" s="854"/>
      <c r="HEQ1" s="854"/>
      <c r="HER1" s="854"/>
      <c r="HES1" s="854"/>
      <c r="HET1" s="854"/>
      <c r="HEU1" s="854"/>
      <c r="HEV1" s="854"/>
      <c r="HEW1" s="854"/>
      <c r="HEX1" s="854"/>
      <c r="HEY1" s="854"/>
      <c r="HEZ1" s="854"/>
      <c r="HFA1" s="854"/>
      <c r="HFB1" s="854"/>
      <c r="HFC1" s="854"/>
      <c r="HFD1" s="854"/>
      <c r="HFE1" s="854" t="s">
        <v>155</v>
      </c>
      <c r="HFF1" s="854"/>
      <c r="HFG1" s="854"/>
      <c r="HFH1" s="854"/>
      <c r="HFI1" s="854"/>
      <c r="HFJ1" s="854"/>
      <c r="HFK1" s="854"/>
      <c r="HFL1" s="854"/>
      <c r="HFM1" s="854"/>
      <c r="HFN1" s="854"/>
      <c r="HFO1" s="854"/>
      <c r="HFP1" s="854"/>
      <c r="HFQ1" s="854"/>
      <c r="HFR1" s="854"/>
      <c r="HFS1" s="854"/>
      <c r="HFT1" s="854"/>
      <c r="HFU1" s="854" t="s">
        <v>155</v>
      </c>
      <c r="HFV1" s="854"/>
      <c r="HFW1" s="854"/>
      <c r="HFX1" s="854"/>
      <c r="HFY1" s="854"/>
      <c r="HFZ1" s="854"/>
      <c r="HGA1" s="854"/>
      <c r="HGB1" s="854"/>
      <c r="HGC1" s="854"/>
      <c r="HGD1" s="854"/>
      <c r="HGE1" s="854"/>
      <c r="HGF1" s="854"/>
      <c r="HGG1" s="854"/>
      <c r="HGH1" s="854"/>
      <c r="HGI1" s="854"/>
      <c r="HGJ1" s="854"/>
      <c r="HGK1" s="854" t="s">
        <v>155</v>
      </c>
      <c r="HGL1" s="854"/>
      <c r="HGM1" s="854"/>
      <c r="HGN1" s="854"/>
      <c r="HGO1" s="854"/>
      <c r="HGP1" s="854"/>
      <c r="HGQ1" s="854"/>
      <c r="HGR1" s="854"/>
      <c r="HGS1" s="854"/>
      <c r="HGT1" s="854"/>
      <c r="HGU1" s="854"/>
      <c r="HGV1" s="854"/>
      <c r="HGW1" s="854"/>
      <c r="HGX1" s="854"/>
      <c r="HGY1" s="854"/>
      <c r="HGZ1" s="854"/>
      <c r="HHA1" s="854" t="s">
        <v>155</v>
      </c>
      <c r="HHB1" s="854"/>
      <c r="HHC1" s="854"/>
      <c r="HHD1" s="854"/>
      <c r="HHE1" s="854"/>
      <c r="HHF1" s="854"/>
      <c r="HHG1" s="854"/>
      <c r="HHH1" s="854"/>
      <c r="HHI1" s="854"/>
      <c r="HHJ1" s="854"/>
      <c r="HHK1" s="854"/>
      <c r="HHL1" s="854"/>
      <c r="HHM1" s="854"/>
      <c r="HHN1" s="854"/>
      <c r="HHO1" s="854"/>
      <c r="HHP1" s="854"/>
      <c r="HHQ1" s="854" t="s">
        <v>155</v>
      </c>
      <c r="HHR1" s="854"/>
      <c r="HHS1" s="854"/>
      <c r="HHT1" s="854"/>
      <c r="HHU1" s="854"/>
      <c r="HHV1" s="854"/>
      <c r="HHW1" s="854"/>
      <c r="HHX1" s="854"/>
      <c r="HHY1" s="854"/>
      <c r="HHZ1" s="854"/>
      <c r="HIA1" s="854"/>
      <c r="HIB1" s="854"/>
      <c r="HIC1" s="854"/>
      <c r="HID1" s="854"/>
      <c r="HIE1" s="854"/>
      <c r="HIF1" s="854"/>
      <c r="HIG1" s="854" t="s">
        <v>155</v>
      </c>
      <c r="HIH1" s="854"/>
      <c r="HII1" s="854"/>
      <c r="HIJ1" s="854"/>
      <c r="HIK1" s="854"/>
      <c r="HIL1" s="854"/>
      <c r="HIM1" s="854"/>
      <c r="HIN1" s="854"/>
      <c r="HIO1" s="854"/>
      <c r="HIP1" s="854"/>
      <c r="HIQ1" s="854"/>
      <c r="HIR1" s="854"/>
      <c r="HIS1" s="854"/>
      <c r="HIT1" s="854"/>
      <c r="HIU1" s="854"/>
      <c r="HIV1" s="854"/>
      <c r="HIW1" s="854" t="s">
        <v>155</v>
      </c>
      <c r="HIX1" s="854"/>
      <c r="HIY1" s="854"/>
      <c r="HIZ1" s="854"/>
      <c r="HJA1" s="854"/>
      <c r="HJB1" s="854"/>
      <c r="HJC1" s="854"/>
      <c r="HJD1" s="854"/>
      <c r="HJE1" s="854"/>
      <c r="HJF1" s="854"/>
      <c r="HJG1" s="854"/>
      <c r="HJH1" s="854"/>
      <c r="HJI1" s="854"/>
      <c r="HJJ1" s="854"/>
      <c r="HJK1" s="854"/>
      <c r="HJL1" s="854"/>
      <c r="HJM1" s="854" t="s">
        <v>155</v>
      </c>
      <c r="HJN1" s="854"/>
      <c r="HJO1" s="854"/>
      <c r="HJP1" s="854"/>
      <c r="HJQ1" s="854"/>
      <c r="HJR1" s="854"/>
      <c r="HJS1" s="854"/>
      <c r="HJT1" s="854"/>
      <c r="HJU1" s="854"/>
      <c r="HJV1" s="854"/>
      <c r="HJW1" s="854"/>
      <c r="HJX1" s="854"/>
      <c r="HJY1" s="854"/>
      <c r="HJZ1" s="854"/>
      <c r="HKA1" s="854"/>
      <c r="HKB1" s="854"/>
      <c r="HKC1" s="854" t="s">
        <v>155</v>
      </c>
      <c r="HKD1" s="854"/>
      <c r="HKE1" s="854"/>
      <c r="HKF1" s="854"/>
      <c r="HKG1" s="854"/>
      <c r="HKH1" s="854"/>
      <c r="HKI1" s="854"/>
      <c r="HKJ1" s="854"/>
      <c r="HKK1" s="854"/>
      <c r="HKL1" s="854"/>
      <c r="HKM1" s="854"/>
      <c r="HKN1" s="854"/>
      <c r="HKO1" s="854"/>
      <c r="HKP1" s="854"/>
      <c r="HKQ1" s="854"/>
      <c r="HKR1" s="854"/>
      <c r="HKS1" s="854" t="s">
        <v>155</v>
      </c>
      <c r="HKT1" s="854"/>
      <c r="HKU1" s="854"/>
      <c r="HKV1" s="854"/>
      <c r="HKW1" s="854"/>
      <c r="HKX1" s="854"/>
      <c r="HKY1" s="854"/>
      <c r="HKZ1" s="854"/>
      <c r="HLA1" s="854"/>
      <c r="HLB1" s="854"/>
      <c r="HLC1" s="854"/>
      <c r="HLD1" s="854"/>
      <c r="HLE1" s="854"/>
      <c r="HLF1" s="854"/>
      <c r="HLG1" s="854"/>
      <c r="HLH1" s="854"/>
      <c r="HLI1" s="854" t="s">
        <v>155</v>
      </c>
      <c r="HLJ1" s="854"/>
      <c r="HLK1" s="854"/>
      <c r="HLL1" s="854"/>
      <c r="HLM1" s="854"/>
      <c r="HLN1" s="854"/>
      <c r="HLO1" s="854"/>
      <c r="HLP1" s="854"/>
      <c r="HLQ1" s="854"/>
      <c r="HLR1" s="854"/>
      <c r="HLS1" s="854"/>
      <c r="HLT1" s="854"/>
      <c r="HLU1" s="854"/>
      <c r="HLV1" s="854"/>
      <c r="HLW1" s="854"/>
      <c r="HLX1" s="854"/>
      <c r="HLY1" s="854" t="s">
        <v>155</v>
      </c>
      <c r="HLZ1" s="854"/>
      <c r="HMA1" s="854"/>
      <c r="HMB1" s="854"/>
      <c r="HMC1" s="854"/>
      <c r="HMD1" s="854"/>
      <c r="HME1" s="854"/>
      <c r="HMF1" s="854"/>
      <c r="HMG1" s="854"/>
      <c r="HMH1" s="854"/>
      <c r="HMI1" s="854"/>
      <c r="HMJ1" s="854"/>
      <c r="HMK1" s="854"/>
      <c r="HML1" s="854"/>
      <c r="HMM1" s="854"/>
      <c r="HMN1" s="854"/>
      <c r="HMO1" s="854" t="s">
        <v>155</v>
      </c>
      <c r="HMP1" s="854"/>
      <c r="HMQ1" s="854"/>
      <c r="HMR1" s="854"/>
      <c r="HMS1" s="854"/>
      <c r="HMT1" s="854"/>
      <c r="HMU1" s="854"/>
      <c r="HMV1" s="854"/>
      <c r="HMW1" s="854"/>
      <c r="HMX1" s="854"/>
      <c r="HMY1" s="854"/>
      <c r="HMZ1" s="854"/>
      <c r="HNA1" s="854"/>
      <c r="HNB1" s="854"/>
      <c r="HNC1" s="854"/>
      <c r="HND1" s="854"/>
      <c r="HNE1" s="854" t="s">
        <v>155</v>
      </c>
      <c r="HNF1" s="854"/>
      <c r="HNG1" s="854"/>
      <c r="HNH1" s="854"/>
      <c r="HNI1" s="854"/>
      <c r="HNJ1" s="854"/>
      <c r="HNK1" s="854"/>
      <c r="HNL1" s="854"/>
      <c r="HNM1" s="854"/>
      <c r="HNN1" s="854"/>
      <c r="HNO1" s="854"/>
      <c r="HNP1" s="854"/>
      <c r="HNQ1" s="854"/>
      <c r="HNR1" s="854"/>
      <c r="HNS1" s="854"/>
      <c r="HNT1" s="854"/>
      <c r="HNU1" s="854" t="s">
        <v>155</v>
      </c>
      <c r="HNV1" s="854"/>
      <c r="HNW1" s="854"/>
      <c r="HNX1" s="854"/>
      <c r="HNY1" s="854"/>
      <c r="HNZ1" s="854"/>
      <c r="HOA1" s="854"/>
      <c r="HOB1" s="854"/>
      <c r="HOC1" s="854"/>
      <c r="HOD1" s="854"/>
      <c r="HOE1" s="854"/>
      <c r="HOF1" s="854"/>
      <c r="HOG1" s="854"/>
      <c r="HOH1" s="854"/>
      <c r="HOI1" s="854"/>
      <c r="HOJ1" s="854"/>
      <c r="HOK1" s="854" t="s">
        <v>155</v>
      </c>
      <c r="HOL1" s="854"/>
      <c r="HOM1" s="854"/>
      <c r="HON1" s="854"/>
      <c r="HOO1" s="854"/>
      <c r="HOP1" s="854"/>
      <c r="HOQ1" s="854"/>
      <c r="HOR1" s="854"/>
      <c r="HOS1" s="854"/>
      <c r="HOT1" s="854"/>
      <c r="HOU1" s="854"/>
      <c r="HOV1" s="854"/>
      <c r="HOW1" s="854"/>
      <c r="HOX1" s="854"/>
      <c r="HOY1" s="854"/>
      <c r="HOZ1" s="854"/>
      <c r="HPA1" s="854" t="s">
        <v>155</v>
      </c>
      <c r="HPB1" s="854"/>
      <c r="HPC1" s="854"/>
      <c r="HPD1" s="854"/>
      <c r="HPE1" s="854"/>
      <c r="HPF1" s="854"/>
      <c r="HPG1" s="854"/>
      <c r="HPH1" s="854"/>
      <c r="HPI1" s="854"/>
      <c r="HPJ1" s="854"/>
      <c r="HPK1" s="854"/>
      <c r="HPL1" s="854"/>
      <c r="HPM1" s="854"/>
      <c r="HPN1" s="854"/>
      <c r="HPO1" s="854"/>
      <c r="HPP1" s="854"/>
      <c r="HPQ1" s="854" t="s">
        <v>155</v>
      </c>
      <c r="HPR1" s="854"/>
      <c r="HPS1" s="854"/>
      <c r="HPT1" s="854"/>
      <c r="HPU1" s="854"/>
      <c r="HPV1" s="854"/>
      <c r="HPW1" s="854"/>
      <c r="HPX1" s="854"/>
      <c r="HPY1" s="854"/>
      <c r="HPZ1" s="854"/>
      <c r="HQA1" s="854"/>
      <c r="HQB1" s="854"/>
      <c r="HQC1" s="854"/>
      <c r="HQD1" s="854"/>
      <c r="HQE1" s="854"/>
      <c r="HQF1" s="854"/>
      <c r="HQG1" s="854" t="s">
        <v>155</v>
      </c>
      <c r="HQH1" s="854"/>
      <c r="HQI1" s="854"/>
      <c r="HQJ1" s="854"/>
      <c r="HQK1" s="854"/>
      <c r="HQL1" s="854"/>
      <c r="HQM1" s="854"/>
      <c r="HQN1" s="854"/>
      <c r="HQO1" s="854"/>
      <c r="HQP1" s="854"/>
      <c r="HQQ1" s="854"/>
      <c r="HQR1" s="854"/>
      <c r="HQS1" s="854"/>
      <c r="HQT1" s="854"/>
      <c r="HQU1" s="854"/>
      <c r="HQV1" s="854"/>
      <c r="HQW1" s="854" t="s">
        <v>155</v>
      </c>
      <c r="HQX1" s="854"/>
      <c r="HQY1" s="854"/>
      <c r="HQZ1" s="854"/>
      <c r="HRA1" s="854"/>
      <c r="HRB1" s="854"/>
      <c r="HRC1" s="854"/>
      <c r="HRD1" s="854"/>
      <c r="HRE1" s="854"/>
      <c r="HRF1" s="854"/>
      <c r="HRG1" s="854"/>
      <c r="HRH1" s="854"/>
      <c r="HRI1" s="854"/>
      <c r="HRJ1" s="854"/>
      <c r="HRK1" s="854"/>
      <c r="HRL1" s="854"/>
      <c r="HRM1" s="854" t="s">
        <v>155</v>
      </c>
      <c r="HRN1" s="854"/>
      <c r="HRO1" s="854"/>
      <c r="HRP1" s="854"/>
      <c r="HRQ1" s="854"/>
      <c r="HRR1" s="854"/>
      <c r="HRS1" s="854"/>
      <c r="HRT1" s="854"/>
      <c r="HRU1" s="854"/>
      <c r="HRV1" s="854"/>
      <c r="HRW1" s="854"/>
      <c r="HRX1" s="854"/>
      <c r="HRY1" s="854"/>
      <c r="HRZ1" s="854"/>
      <c r="HSA1" s="854"/>
      <c r="HSB1" s="854"/>
      <c r="HSC1" s="854" t="s">
        <v>155</v>
      </c>
      <c r="HSD1" s="854"/>
      <c r="HSE1" s="854"/>
      <c r="HSF1" s="854"/>
      <c r="HSG1" s="854"/>
      <c r="HSH1" s="854"/>
      <c r="HSI1" s="854"/>
      <c r="HSJ1" s="854"/>
      <c r="HSK1" s="854"/>
      <c r="HSL1" s="854"/>
      <c r="HSM1" s="854"/>
      <c r="HSN1" s="854"/>
      <c r="HSO1" s="854"/>
      <c r="HSP1" s="854"/>
      <c r="HSQ1" s="854"/>
      <c r="HSR1" s="854"/>
      <c r="HSS1" s="854" t="s">
        <v>155</v>
      </c>
      <c r="HST1" s="854"/>
      <c r="HSU1" s="854"/>
      <c r="HSV1" s="854"/>
      <c r="HSW1" s="854"/>
      <c r="HSX1" s="854"/>
      <c r="HSY1" s="854"/>
      <c r="HSZ1" s="854"/>
      <c r="HTA1" s="854"/>
      <c r="HTB1" s="854"/>
      <c r="HTC1" s="854"/>
      <c r="HTD1" s="854"/>
      <c r="HTE1" s="854"/>
      <c r="HTF1" s="854"/>
      <c r="HTG1" s="854"/>
      <c r="HTH1" s="854"/>
      <c r="HTI1" s="854" t="s">
        <v>155</v>
      </c>
      <c r="HTJ1" s="854"/>
      <c r="HTK1" s="854"/>
      <c r="HTL1" s="854"/>
      <c r="HTM1" s="854"/>
      <c r="HTN1" s="854"/>
      <c r="HTO1" s="854"/>
      <c r="HTP1" s="854"/>
      <c r="HTQ1" s="854"/>
      <c r="HTR1" s="854"/>
      <c r="HTS1" s="854"/>
      <c r="HTT1" s="854"/>
      <c r="HTU1" s="854"/>
      <c r="HTV1" s="854"/>
      <c r="HTW1" s="854"/>
      <c r="HTX1" s="854"/>
      <c r="HTY1" s="854" t="s">
        <v>155</v>
      </c>
      <c r="HTZ1" s="854"/>
      <c r="HUA1" s="854"/>
      <c r="HUB1" s="854"/>
      <c r="HUC1" s="854"/>
      <c r="HUD1" s="854"/>
      <c r="HUE1" s="854"/>
      <c r="HUF1" s="854"/>
      <c r="HUG1" s="854"/>
      <c r="HUH1" s="854"/>
      <c r="HUI1" s="854"/>
      <c r="HUJ1" s="854"/>
      <c r="HUK1" s="854"/>
      <c r="HUL1" s="854"/>
      <c r="HUM1" s="854"/>
      <c r="HUN1" s="854"/>
      <c r="HUO1" s="854" t="s">
        <v>155</v>
      </c>
      <c r="HUP1" s="854"/>
      <c r="HUQ1" s="854"/>
      <c r="HUR1" s="854"/>
      <c r="HUS1" s="854"/>
      <c r="HUT1" s="854"/>
      <c r="HUU1" s="854"/>
      <c r="HUV1" s="854"/>
      <c r="HUW1" s="854"/>
      <c r="HUX1" s="854"/>
      <c r="HUY1" s="854"/>
      <c r="HUZ1" s="854"/>
      <c r="HVA1" s="854"/>
      <c r="HVB1" s="854"/>
      <c r="HVC1" s="854"/>
      <c r="HVD1" s="854"/>
      <c r="HVE1" s="854" t="s">
        <v>155</v>
      </c>
      <c r="HVF1" s="854"/>
      <c r="HVG1" s="854"/>
      <c r="HVH1" s="854"/>
      <c r="HVI1" s="854"/>
      <c r="HVJ1" s="854"/>
      <c r="HVK1" s="854"/>
      <c r="HVL1" s="854"/>
      <c r="HVM1" s="854"/>
      <c r="HVN1" s="854"/>
      <c r="HVO1" s="854"/>
      <c r="HVP1" s="854"/>
      <c r="HVQ1" s="854"/>
      <c r="HVR1" s="854"/>
      <c r="HVS1" s="854"/>
      <c r="HVT1" s="854"/>
      <c r="HVU1" s="854" t="s">
        <v>155</v>
      </c>
      <c r="HVV1" s="854"/>
      <c r="HVW1" s="854"/>
      <c r="HVX1" s="854"/>
      <c r="HVY1" s="854"/>
      <c r="HVZ1" s="854"/>
      <c r="HWA1" s="854"/>
      <c r="HWB1" s="854"/>
      <c r="HWC1" s="854"/>
      <c r="HWD1" s="854"/>
      <c r="HWE1" s="854"/>
      <c r="HWF1" s="854"/>
      <c r="HWG1" s="854"/>
      <c r="HWH1" s="854"/>
      <c r="HWI1" s="854"/>
      <c r="HWJ1" s="854"/>
      <c r="HWK1" s="854" t="s">
        <v>155</v>
      </c>
      <c r="HWL1" s="854"/>
      <c r="HWM1" s="854"/>
      <c r="HWN1" s="854"/>
      <c r="HWO1" s="854"/>
      <c r="HWP1" s="854"/>
      <c r="HWQ1" s="854"/>
      <c r="HWR1" s="854"/>
      <c r="HWS1" s="854"/>
      <c r="HWT1" s="854"/>
      <c r="HWU1" s="854"/>
      <c r="HWV1" s="854"/>
      <c r="HWW1" s="854"/>
      <c r="HWX1" s="854"/>
      <c r="HWY1" s="854"/>
      <c r="HWZ1" s="854"/>
      <c r="HXA1" s="854" t="s">
        <v>155</v>
      </c>
      <c r="HXB1" s="854"/>
      <c r="HXC1" s="854"/>
      <c r="HXD1" s="854"/>
      <c r="HXE1" s="854"/>
      <c r="HXF1" s="854"/>
      <c r="HXG1" s="854"/>
      <c r="HXH1" s="854"/>
      <c r="HXI1" s="854"/>
      <c r="HXJ1" s="854"/>
      <c r="HXK1" s="854"/>
      <c r="HXL1" s="854"/>
      <c r="HXM1" s="854"/>
      <c r="HXN1" s="854"/>
      <c r="HXO1" s="854"/>
      <c r="HXP1" s="854"/>
      <c r="HXQ1" s="854" t="s">
        <v>155</v>
      </c>
      <c r="HXR1" s="854"/>
      <c r="HXS1" s="854"/>
      <c r="HXT1" s="854"/>
      <c r="HXU1" s="854"/>
      <c r="HXV1" s="854"/>
      <c r="HXW1" s="854"/>
      <c r="HXX1" s="854"/>
      <c r="HXY1" s="854"/>
      <c r="HXZ1" s="854"/>
      <c r="HYA1" s="854"/>
      <c r="HYB1" s="854"/>
      <c r="HYC1" s="854"/>
      <c r="HYD1" s="854"/>
      <c r="HYE1" s="854"/>
      <c r="HYF1" s="854"/>
      <c r="HYG1" s="854" t="s">
        <v>155</v>
      </c>
      <c r="HYH1" s="854"/>
      <c r="HYI1" s="854"/>
      <c r="HYJ1" s="854"/>
      <c r="HYK1" s="854"/>
      <c r="HYL1" s="854"/>
      <c r="HYM1" s="854"/>
      <c r="HYN1" s="854"/>
      <c r="HYO1" s="854"/>
      <c r="HYP1" s="854"/>
      <c r="HYQ1" s="854"/>
      <c r="HYR1" s="854"/>
      <c r="HYS1" s="854"/>
      <c r="HYT1" s="854"/>
      <c r="HYU1" s="854"/>
      <c r="HYV1" s="854"/>
      <c r="HYW1" s="854" t="s">
        <v>155</v>
      </c>
      <c r="HYX1" s="854"/>
      <c r="HYY1" s="854"/>
      <c r="HYZ1" s="854"/>
      <c r="HZA1" s="854"/>
      <c r="HZB1" s="854"/>
      <c r="HZC1" s="854"/>
      <c r="HZD1" s="854"/>
      <c r="HZE1" s="854"/>
      <c r="HZF1" s="854"/>
      <c r="HZG1" s="854"/>
      <c r="HZH1" s="854"/>
      <c r="HZI1" s="854"/>
      <c r="HZJ1" s="854"/>
      <c r="HZK1" s="854"/>
      <c r="HZL1" s="854"/>
      <c r="HZM1" s="854" t="s">
        <v>155</v>
      </c>
      <c r="HZN1" s="854"/>
      <c r="HZO1" s="854"/>
      <c r="HZP1" s="854"/>
      <c r="HZQ1" s="854"/>
      <c r="HZR1" s="854"/>
      <c r="HZS1" s="854"/>
      <c r="HZT1" s="854"/>
      <c r="HZU1" s="854"/>
      <c r="HZV1" s="854"/>
      <c r="HZW1" s="854"/>
      <c r="HZX1" s="854"/>
      <c r="HZY1" s="854"/>
      <c r="HZZ1" s="854"/>
      <c r="IAA1" s="854"/>
      <c r="IAB1" s="854"/>
      <c r="IAC1" s="854" t="s">
        <v>155</v>
      </c>
      <c r="IAD1" s="854"/>
      <c r="IAE1" s="854"/>
      <c r="IAF1" s="854"/>
      <c r="IAG1" s="854"/>
      <c r="IAH1" s="854"/>
      <c r="IAI1" s="854"/>
      <c r="IAJ1" s="854"/>
      <c r="IAK1" s="854"/>
      <c r="IAL1" s="854"/>
      <c r="IAM1" s="854"/>
      <c r="IAN1" s="854"/>
      <c r="IAO1" s="854"/>
      <c r="IAP1" s="854"/>
      <c r="IAQ1" s="854"/>
      <c r="IAR1" s="854"/>
      <c r="IAS1" s="854" t="s">
        <v>155</v>
      </c>
      <c r="IAT1" s="854"/>
      <c r="IAU1" s="854"/>
      <c r="IAV1" s="854"/>
      <c r="IAW1" s="854"/>
      <c r="IAX1" s="854"/>
      <c r="IAY1" s="854"/>
      <c r="IAZ1" s="854"/>
      <c r="IBA1" s="854"/>
      <c r="IBB1" s="854"/>
      <c r="IBC1" s="854"/>
      <c r="IBD1" s="854"/>
      <c r="IBE1" s="854"/>
      <c r="IBF1" s="854"/>
      <c r="IBG1" s="854"/>
      <c r="IBH1" s="854"/>
      <c r="IBI1" s="854" t="s">
        <v>155</v>
      </c>
      <c r="IBJ1" s="854"/>
      <c r="IBK1" s="854"/>
      <c r="IBL1" s="854"/>
      <c r="IBM1" s="854"/>
      <c r="IBN1" s="854"/>
      <c r="IBO1" s="854"/>
      <c r="IBP1" s="854"/>
      <c r="IBQ1" s="854"/>
      <c r="IBR1" s="854"/>
      <c r="IBS1" s="854"/>
      <c r="IBT1" s="854"/>
      <c r="IBU1" s="854"/>
      <c r="IBV1" s="854"/>
      <c r="IBW1" s="854"/>
      <c r="IBX1" s="854"/>
      <c r="IBY1" s="854" t="s">
        <v>155</v>
      </c>
      <c r="IBZ1" s="854"/>
      <c r="ICA1" s="854"/>
      <c r="ICB1" s="854"/>
      <c r="ICC1" s="854"/>
      <c r="ICD1" s="854"/>
      <c r="ICE1" s="854"/>
      <c r="ICF1" s="854"/>
      <c r="ICG1" s="854"/>
      <c r="ICH1" s="854"/>
      <c r="ICI1" s="854"/>
      <c r="ICJ1" s="854"/>
      <c r="ICK1" s="854"/>
      <c r="ICL1" s="854"/>
      <c r="ICM1" s="854"/>
      <c r="ICN1" s="854"/>
      <c r="ICO1" s="854" t="s">
        <v>155</v>
      </c>
      <c r="ICP1" s="854"/>
      <c r="ICQ1" s="854"/>
      <c r="ICR1" s="854"/>
      <c r="ICS1" s="854"/>
      <c r="ICT1" s="854"/>
      <c r="ICU1" s="854"/>
      <c r="ICV1" s="854"/>
      <c r="ICW1" s="854"/>
      <c r="ICX1" s="854"/>
      <c r="ICY1" s="854"/>
      <c r="ICZ1" s="854"/>
      <c r="IDA1" s="854"/>
      <c r="IDB1" s="854"/>
      <c r="IDC1" s="854"/>
      <c r="IDD1" s="854"/>
      <c r="IDE1" s="854" t="s">
        <v>155</v>
      </c>
      <c r="IDF1" s="854"/>
      <c r="IDG1" s="854"/>
      <c r="IDH1" s="854"/>
      <c r="IDI1" s="854"/>
      <c r="IDJ1" s="854"/>
      <c r="IDK1" s="854"/>
      <c r="IDL1" s="854"/>
      <c r="IDM1" s="854"/>
      <c r="IDN1" s="854"/>
      <c r="IDO1" s="854"/>
      <c r="IDP1" s="854"/>
      <c r="IDQ1" s="854"/>
      <c r="IDR1" s="854"/>
      <c r="IDS1" s="854"/>
      <c r="IDT1" s="854"/>
      <c r="IDU1" s="854" t="s">
        <v>155</v>
      </c>
      <c r="IDV1" s="854"/>
      <c r="IDW1" s="854"/>
      <c r="IDX1" s="854"/>
      <c r="IDY1" s="854"/>
      <c r="IDZ1" s="854"/>
      <c r="IEA1" s="854"/>
      <c r="IEB1" s="854"/>
      <c r="IEC1" s="854"/>
      <c r="IED1" s="854"/>
      <c r="IEE1" s="854"/>
      <c r="IEF1" s="854"/>
      <c r="IEG1" s="854"/>
      <c r="IEH1" s="854"/>
      <c r="IEI1" s="854"/>
      <c r="IEJ1" s="854"/>
      <c r="IEK1" s="854" t="s">
        <v>155</v>
      </c>
      <c r="IEL1" s="854"/>
      <c r="IEM1" s="854"/>
      <c r="IEN1" s="854"/>
      <c r="IEO1" s="854"/>
      <c r="IEP1" s="854"/>
      <c r="IEQ1" s="854"/>
      <c r="IER1" s="854"/>
      <c r="IES1" s="854"/>
      <c r="IET1" s="854"/>
      <c r="IEU1" s="854"/>
      <c r="IEV1" s="854"/>
      <c r="IEW1" s="854"/>
      <c r="IEX1" s="854"/>
      <c r="IEY1" s="854"/>
      <c r="IEZ1" s="854"/>
      <c r="IFA1" s="854" t="s">
        <v>155</v>
      </c>
      <c r="IFB1" s="854"/>
      <c r="IFC1" s="854"/>
      <c r="IFD1" s="854"/>
      <c r="IFE1" s="854"/>
      <c r="IFF1" s="854"/>
      <c r="IFG1" s="854"/>
      <c r="IFH1" s="854"/>
      <c r="IFI1" s="854"/>
      <c r="IFJ1" s="854"/>
      <c r="IFK1" s="854"/>
      <c r="IFL1" s="854"/>
      <c r="IFM1" s="854"/>
      <c r="IFN1" s="854"/>
      <c r="IFO1" s="854"/>
      <c r="IFP1" s="854"/>
      <c r="IFQ1" s="854" t="s">
        <v>155</v>
      </c>
      <c r="IFR1" s="854"/>
      <c r="IFS1" s="854"/>
      <c r="IFT1" s="854"/>
      <c r="IFU1" s="854"/>
      <c r="IFV1" s="854"/>
      <c r="IFW1" s="854"/>
      <c r="IFX1" s="854"/>
      <c r="IFY1" s="854"/>
      <c r="IFZ1" s="854"/>
      <c r="IGA1" s="854"/>
      <c r="IGB1" s="854"/>
      <c r="IGC1" s="854"/>
      <c r="IGD1" s="854"/>
      <c r="IGE1" s="854"/>
      <c r="IGF1" s="854"/>
      <c r="IGG1" s="854" t="s">
        <v>155</v>
      </c>
      <c r="IGH1" s="854"/>
      <c r="IGI1" s="854"/>
      <c r="IGJ1" s="854"/>
      <c r="IGK1" s="854"/>
      <c r="IGL1" s="854"/>
      <c r="IGM1" s="854"/>
      <c r="IGN1" s="854"/>
      <c r="IGO1" s="854"/>
      <c r="IGP1" s="854"/>
      <c r="IGQ1" s="854"/>
      <c r="IGR1" s="854"/>
      <c r="IGS1" s="854"/>
      <c r="IGT1" s="854"/>
      <c r="IGU1" s="854"/>
      <c r="IGV1" s="854"/>
      <c r="IGW1" s="854" t="s">
        <v>155</v>
      </c>
      <c r="IGX1" s="854"/>
      <c r="IGY1" s="854"/>
      <c r="IGZ1" s="854"/>
      <c r="IHA1" s="854"/>
      <c r="IHB1" s="854"/>
      <c r="IHC1" s="854"/>
      <c r="IHD1" s="854"/>
      <c r="IHE1" s="854"/>
      <c r="IHF1" s="854"/>
      <c r="IHG1" s="854"/>
      <c r="IHH1" s="854"/>
      <c r="IHI1" s="854"/>
      <c r="IHJ1" s="854"/>
      <c r="IHK1" s="854"/>
      <c r="IHL1" s="854"/>
      <c r="IHM1" s="854" t="s">
        <v>155</v>
      </c>
      <c r="IHN1" s="854"/>
      <c r="IHO1" s="854"/>
      <c r="IHP1" s="854"/>
      <c r="IHQ1" s="854"/>
      <c r="IHR1" s="854"/>
      <c r="IHS1" s="854"/>
      <c r="IHT1" s="854"/>
      <c r="IHU1" s="854"/>
      <c r="IHV1" s="854"/>
      <c r="IHW1" s="854"/>
      <c r="IHX1" s="854"/>
      <c r="IHY1" s="854"/>
      <c r="IHZ1" s="854"/>
      <c r="IIA1" s="854"/>
      <c r="IIB1" s="854"/>
      <c r="IIC1" s="854" t="s">
        <v>155</v>
      </c>
      <c r="IID1" s="854"/>
      <c r="IIE1" s="854"/>
      <c r="IIF1" s="854"/>
      <c r="IIG1" s="854"/>
      <c r="IIH1" s="854"/>
      <c r="III1" s="854"/>
      <c r="IIJ1" s="854"/>
      <c r="IIK1" s="854"/>
      <c r="IIL1" s="854"/>
      <c r="IIM1" s="854"/>
      <c r="IIN1" s="854"/>
      <c r="IIO1" s="854"/>
      <c r="IIP1" s="854"/>
      <c r="IIQ1" s="854"/>
      <c r="IIR1" s="854"/>
      <c r="IIS1" s="854" t="s">
        <v>155</v>
      </c>
      <c r="IIT1" s="854"/>
      <c r="IIU1" s="854"/>
      <c r="IIV1" s="854"/>
      <c r="IIW1" s="854"/>
      <c r="IIX1" s="854"/>
      <c r="IIY1" s="854"/>
      <c r="IIZ1" s="854"/>
      <c r="IJA1" s="854"/>
      <c r="IJB1" s="854"/>
      <c r="IJC1" s="854"/>
      <c r="IJD1" s="854"/>
      <c r="IJE1" s="854"/>
      <c r="IJF1" s="854"/>
      <c r="IJG1" s="854"/>
      <c r="IJH1" s="854"/>
      <c r="IJI1" s="854" t="s">
        <v>155</v>
      </c>
      <c r="IJJ1" s="854"/>
      <c r="IJK1" s="854"/>
      <c r="IJL1" s="854"/>
      <c r="IJM1" s="854"/>
      <c r="IJN1" s="854"/>
      <c r="IJO1" s="854"/>
      <c r="IJP1" s="854"/>
      <c r="IJQ1" s="854"/>
      <c r="IJR1" s="854"/>
      <c r="IJS1" s="854"/>
      <c r="IJT1" s="854"/>
      <c r="IJU1" s="854"/>
      <c r="IJV1" s="854"/>
      <c r="IJW1" s="854"/>
      <c r="IJX1" s="854"/>
      <c r="IJY1" s="854" t="s">
        <v>155</v>
      </c>
      <c r="IJZ1" s="854"/>
      <c r="IKA1" s="854"/>
      <c r="IKB1" s="854"/>
      <c r="IKC1" s="854"/>
      <c r="IKD1" s="854"/>
      <c r="IKE1" s="854"/>
      <c r="IKF1" s="854"/>
      <c r="IKG1" s="854"/>
      <c r="IKH1" s="854"/>
      <c r="IKI1" s="854"/>
      <c r="IKJ1" s="854"/>
      <c r="IKK1" s="854"/>
      <c r="IKL1" s="854"/>
      <c r="IKM1" s="854"/>
      <c r="IKN1" s="854"/>
      <c r="IKO1" s="854" t="s">
        <v>155</v>
      </c>
      <c r="IKP1" s="854"/>
      <c r="IKQ1" s="854"/>
      <c r="IKR1" s="854"/>
      <c r="IKS1" s="854"/>
      <c r="IKT1" s="854"/>
      <c r="IKU1" s="854"/>
      <c r="IKV1" s="854"/>
      <c r="IKW1" s="854"/>
      <c r="IKX1" s="854"/>
      <c r="IKY1" s="854"/>
      <c r="IKZ1" s="854"/>
      <c r="ILA1" s="854"/>
      <c r="ILB1" s="854"/>
      <c r="ILC1" s="854"/>
      <c r="ILD1" s="854"/>
      <c r="ILE1" s="854" t="s">
        <v>155</v>
      </c>
      <c r="ILF1" s="854"/>
      <c r="ILG1" s="854"/>
      <c r="ILH1" s="854"/>
      <c r="ILI1" s="854"/>
      <c r="ILJ1" s="854"/>
      <c r="ILK1" s="854"/>
      <c r="ILL1" s="854"/>
      <c r="ILM1" s="854"/>
      <c r="ILN1" s="854"/>
      <c r="ILO1" s="854"/>
      <c r="ILP1" s="854"/>
      <c r="ILQ1" s="854"/>
      <c r="ILR1" s="854"/>
      <c r="ILS1" s="854"/>
      <c r="ILT1" s="854"/>
      <c r="ILU1" s="854" t="s">
        <v>155</v>
      </c>
      <c r="ILV1" s="854"/>
      <c r="ILW1" s="854"/>
      <c r="ILX1" s="854"/>
      <c r="ILY1" s="854"/>
      <c r="ILZ1" s="854"/>
      <c r="IMA1" s="854"/>
      <c r="IMB1" s="854"/>
      <c r="IMC1" s="854"/>
      <c r="IMD1" s="854"/>
      <c r="IME1" s="854"/>
      <c r="IMF1" s="854"/>
      <c r="IMG1" s="854"/>
      <c r="IMH1" s="854"/>
      <c r="IMI1" s="854"/>
      <c r="IMJ1" s="854"/>
      <c r="IMK1" s="854" t="s">
        <v>155</v>
      </c>
      <c r="IML1" s="854"/>
      <c r="IMM1" s="854"/>
      <c r="IMN1" s="854"/>
      <c r="IMO1" s="854"/>
      <c r="IMP1" s="854"/>
      <c r="IMQ1" s="854"/>
      <c r="IMR1" s="854"/>
      <c r="IMS1" s="854"/>
      <c r="IMT1" s="854"/>
      <c r="IMU1" s="854"/>
      <c r="IMV1" s="854"/>
      <c r="IMW1" s="854"/>
      <c r="IMX1" s="854"/>
      <c r="IMY1" s="854"/>
      <c r="IMZ1" s="854"/>
      <c r="INA1" s="854" t="s">
        <v>155</v>
      </c>
      <c r="INB1" s="854"/>
      <c r="INC1" s="854"/>
      <c r="IND1" s="854"/>
      <c r="INE1" s="854"/>
      <c r="INF1" s="854"/>
      <c r="ING1" s="854"/>
      <c r="INH1" s="854"/>
      <c r="INI1" s="854"/>
      <c r="INJ1" s="854"/>
      <c r="INK1" s="854"/>
      <c r="INL1" s="854"/>
      <c r="INM1" s="854"/>
      <c r="INN1" s="854"/>
      <c r="INO1" s="854"/>
      <c r="INP1" s="854"/>
      <c r="INQ1" s="854" t="s">
        <v>155</v>
      </c>
      <c r="INR1" s="854"/>
      <c r="INS1" s="854"/>
      <c r="INT1" s="854"/>
      <c r="INU1" s="854"/>
      <c r="INV1" s="854"/>
      <c r="INW1" s="854"/>
      <c r="INX1" s="854"/>
      <c r="INY1" s="854"/>
      <c r="INZ1" s="854"/>
      <c r="IOA1" s="854"/>
      <c r="IOB1" s="854"/>
      <c r="IOC1" s="854"/>
      <c r="IOD1" s="854"/>
      <c r="IOE1" s="854"/>
      <c r="IOF1" s="854"/>
      <c r="IOG1" s="854" t="s">
        <v>155</v>
      </c>
      <c r="IOH1" s="854"/>
      <c r="IOI1" s="854"/>
      <c r="IOJ1" s="854"/>
      <c r="IOK1" s="854"/>
      <c r="IOL1" s="854"/>
      <c r="IOM1" s="854"/>
      <c r="ION1" s="854"/>
      <c r="IOO1" s="854"/>
      <c r="IOP1" s="854"/>
      <c r="IOQ1" s="854"/>
      <c r="IOR1" s="854"/>
      <c r="IOS1" s="854"/>
      <c r="IOT1" s="854"/>
      <c r="IOU1" s="854"/>
      <c r="IOV1" s="854"/>
      <c r="IOW1" s="854" t="s">
        <v>155</v>
      </c>
      <c r="IOX1" s="854"/>
      <c r="IOY1" s="854"/>
      <c r="IOZ1" s="854"/>
      <c r="IPA1" s="854"/>
      <c r="IPB1" s="854"/>
      <c r="IPC1" s="854"/>
      <c r="IPD1" s="854"/>
      <c r="IPE1" s="854"/>
      <c r="IPF1" s="854"/>
      <c r="IPG1" s="854"/>
      <c r="IPH1" s="854"/>
      <c r="IPI1" s="854"/>
      <c r="IPJ1" s="854"/>
      <c r="IPK1" s="854"/>
      <c r="IPL1" s="854"/>
      <c r="IPM1" s="854" t="s">
        <v>155</v>
      </c>
      <c r="IPN1" s="854"/>
      <c r="IPO1" s="854"/>
      <c r="IPP1" s="854"/>
      <c r="IPQ1" s="854"/>
      <c r="IPR1" s="854"/>
      <c r="IPS1" s="854"/>
      <c r="IPT1" s="854"/>
      <c r="IPU1" s="854"/>
      <c r="IPV1" s="854"/>
      <c r="IPW1" s="854"/>
      <c r="IPX1" s="854"/>
      <c r="IPY1" s="854"/>
      <c r="IPZ1" s="854"/>
      <c r="IQA1" s="854"/>
      <c r="IQB1" s="854"/>
      <c r="IQC1" s="854" t="s">
        <v>155</v>
      </c>
      <c r="IQD1" s="854"/>
      <c r="IQE1" s="854"/>
      <c r="IQF1" s="854"/>
      <c r="IQG1" s="854"/>
      <c r="IQH1" s="854"/>
      <c r="IQI1" s="854"/>
      <c r="IQJ1" s="854"/>
      <c r="IQK1" s="854"/>
      <c r="IQL1" s="854"/>
      <c r="IQM1" s="854"/>
      <c r="IQN1" s="854"/>
      <c r="IQO1" s="854"/>
      <c r="IQP1" s="854"/>
      <c r="IQQ1" s="854"/>
      <c r="IQR1" s="854"/>
      <c r="IQS1" s="854" t="s">
        <v>155</v>
      </c>
      <c r="IQT1" s="854"/>
      <c r="IQU1" s="854"/>
      <c r="IQV1" s="854"/>
      <c r="IQW1" s="854"/>
      <c r="IQX1" s="854"/>
      <c r="IQY1" s="854"/>
      <c r="IQZ1" s="854"/>
      <c r="IRA1" s="854"/>
      <c r="IRB1" s="854"/>
      <c r="IRC1" s="854"/>
      <c r="IRD1" s="854"/>
      <c r="IRE1" s="854"/>
      <c r="IRF1" s="854"/>
      <c r="IRG1" s="854"/>
      <c r="IRH1" s="854"/>
      <c r="IRI1" s="854" t="s">
        <v>155</v>
      </c>
      <c r="IRJ1" s="854"/>
      <c r="IRK1" s="854"/>
      <c r="IRL1" s="854"/>
      <c r="IRM1" s="854"/>
      <c r="IRN1" s="854"/>
      <c r="IRO1" s="854"/>
      <c r="IRP1" s="854"/>
      <c r="IRQ1" s="854"/>
      <c r="IRR1" s="854"/>
      <c r="IRS1" s="854"/>
      <c r="IRT1" s="854"/>
      <c r="IRU1" s="854"/>
      <c r="IRV1" s="854"/>
      <c r="IRW1" s="854"/>
      <c r="IRX1" s="854"/>
      <c r="IRY1" s="854" t="s">
        <v>155</v>
      </c>
      <c r="IRZ1" s="854"/>
      <c r="ISA1" s="854"/>
      <c r="ISB1" s="854"/>
      <c r="ISC1" s="854"/>
      <c r="ISD1" s="854"/>
      <c r="ISE1" s="854"/>
      <c r="ISF1" s="854"/>
      <c r="ISG1" s="854"/>
      <c r="ISH1" s="854"/>
      <c r="ISI1" s="854"/>
      <c r="ISJ1" s="854"/>
      <c r="ISK1" s="854"/>
      <c r="ISL1" s="854"/>
      <c r="ISM1" s="854"/>
      <c r="ISN1" s="854"/>
      <c r="ISO1" s="854" t="s">
        <v>155</v>
      </c>
      <c r="ISP1" s="854"/>
      <c r="ISQ1" s="854"/>
      <c r="ISR1" s="854"/>
      <c r="ISS1" s="854"/>
      <c r="IST1" s="854"/>
      <c r="ISU1" s="854"/>
      <c r="ISV1" s="854"/>
      <c r="ISW1" s="854"/>
      <c r="ISX1" s="854"/>
      <c r="ISY1" s="854"/>
      <c r="ISZ1" s="854"/>
      <c r="ITA1" s="854"/>
      <c r="ITB1" s="854"/>
      <c r="ITC1" s="854"/>
      <c r="ITD1" s="854"/>
      <c r="ITE1" s="854" t="s">
        <v>155</v>
      </c>
      <c r="ITF1" s="854"/>
      <c r="ITG1" s="854"/>
      <c r="ITH1" s="854"/>
      <c r="ITI1" s="854"/>
      <c r="ITJ1" s="854"/>
      <c r="ITK1" s="854"/>
      <c r="ITL1" s="854"/>
      <c r="ITM1" s="854"/>
      <c r="ITN1" s="854"/>
      <c r="ITO1" s="854"/>
      <c r="ITP1" s="854"/>
      <c r="ITQ1" s="854"/>
      <c r="ITR1" s="854"/>
      <c r="ITS1" s="854"/>
      <c r="ITT1" s="854"/>
      <c r="ITU1" s="854" t="s">
        <v>155</v>
      </c>
      <c r="ITV1" s="854"/>
      <c r="ITW1" s="854"/>
      <c r="ITX1" s="854"/>
      <c r="ITY1" s="854"/>
      <c r="ITZ1" s="854"/>
      <c r="IUA1" s="854"/>
      <c r="IUB1" s="854"/>
      <c r="IUC1" s="854"/>
      <c r="IUD1" s="854"/>
      <c r="IUE1" s="854"/>
      <c r="IUF1" s="854"/>
      <c r="IUG1" s="854"/>
      <c r="IUH1" s="854"/>
      <c r="IUI1" s="854"/>
      <c r="IUJ1" s="854"/>
      <c r="IUK1" s="854" t="s">
        <v>155</v>
      </c>
      <c r="IUL1" s="854"/>
      <c r="IUM1" s="854"/>
      <c r="IUN1" s="854"/>
      <c r="IUO1" s="854"/>
      <c r="IUP1" s="854"/>
      <c r="IUQ1" s="854"/>
      <c r="IUR1" s="854"/>
      <c r="IUS1" s="854"/>
      <c r="IUT1" s="854"/>
      <c r="IUU1" s="854"/>
      <c r="IUV1" s="854"/>
      <c r="IUW1" s="854"/>
      <c r="IUX1" s="854"/>
      <c r="IUY1" s="854"/>
      <c r="IUZ1" s="854"/>
      <c r="IVA1" s="854" t="s">
        <v>155</v>
      </c>
      <c r="IVB1" s="854"/>
      <c r="IVC1" s="854"/>
      <c r="IVD1" s="854"/>
      <c r="IVE1" s="854"/>
      <c r="IVF1" s="854"/>
      <c r="IVG1" s="854"/>
      <c r="IVH1" s="854"/>
      <c r="IVI1" s="854"/>
      <c r="IVJ1" s="854"/>
      <c r="IVK1" s="854"/>
      <c r="IVL1" s="854"/>
      <c r="IVM1" s="854"/>
      <c r="IVN1" s="854"/>
      <c r="IVO1" s="854"/>
      <c r="IVP1" s="854"/>
      <c r="IVQ1" s="854" t="s">
        <v>155</v>
      </c>
      <c r="IVR1" s="854"/>
      <c r="IVS1" s="854"/>
      <c r="IVT1" s="854"/>
      <c r="IVU1" s="854"/>
      <c r="IVV1" s="854"/>
      <c r="IVW1" s="854"/>
      <c r="IVX1" s="854"/>
      <c r="IVY1" s="854"/>
      <c r="IVZ1" s="854"/>
      <c r="IWA1" s="854"/>
      <c r="IWB1" s="854"/>
      <c r="IWC1" s="854"/>
      <c r="IWD1" s="854"/>
      <c r="IWE1" s="854"/>
      <c r="IWF1" s="854"/>
      <c r="IWG1" s="854" t="s">
        <v>155</v>
      </c>
      <c r="IWH1" s="854"/>
      <c r="IWI1" s="854"/>
      <c r="IWJ1" s="854"/>
      <c r="IWK1" s="854"/>
      <c r="IWL1" s="854"/>
      <c r="IWM1" s="854"/>
      <c r="IWN1" s="854"/>
      <c r="IWO1" s="854"/>
      <c r="IWP1" s="854"/>
      <c r="IWQ1" s="854"/>
      <c r="IWR1" s="854"/>
      <c r="IWS1" s="854"/>
      <c r="IWT1" s="854"/>
      <c r="IWU1" s="854"/>
      <c r="IWV1" s="854"/>
      <c r="IWW1" s="854" t="s">
        <v>155</v>
      </c>
      <c r="IWX1" s="854"/>
      <c r="IWY1" s="854"/>
      <c r="IWZ1" s="854"/>
      <c r="IXA1" s="854"/>
      <c r="IXB1" s="854"/>
      <c r="IXC1" s="854"/>
      <c r="IXD1" s="854"/>
      <c r="IXE1" s="854"/>
      <c r="IXF1" s="854"/>
      <c r="IXG1" s="854"/>
      <c r="IXH1" s="854"/>
      <c r="IXI1" s="854"/>
      <c r="IXJ1" s="854"/>
      <c r="IXK1" s="854"/>
      <c r="IXL1" s="854"/>
      <c r="IXM1" s="854" t="s">
        <v>155</v>
      </c>
      <c r="IXN1" s="854"/>
      <c r="IXO1" s="854"/>
      <c r="IXP1" s="854"/>
      <c r="IXQ1" s="854"/>
      <c r="IXR1" s="854"/>
      <c r="IXS1" s="854"/>
      <c r="IXT1" s="854"/>
      <c r="IXU1" s="854"/>
      <c r="IXV1" s="854"/>
      <c r="IXW1" s="854"/>
      <c r="IXX1" s="854"/>
      <c r="IXY1" s="854"/>
      <c r="IXZ1" s="854"/>
      <c r="IYA1" s="854"/>
      <c r="IYB1" s="854"/>
      <c r="IYC1" s="854" t="s">
        <v>155</v>
      </c>
      <c r="IYD1" s="854"/>
      <c r="IYE1" s="854"/>
      <c r="IYF1" s="854"/>
      <c r="IYG1" s="854"/>
      <c r="IYH1" s="854"/>
      <c r="IYI1" s="854"/>
      <c r="IYJ1" s="854"/>
      <c r="IYK1" s="854"/>
      <c r="IYL1" s="854"/>
      <c r="IYM1" s="854"/>
      <c r="IYN1" s="854"/>
      <c r="IYO1" s="854"/>
      <c r="IYP1" s="854"/>
      <c r="IYQ1" s="854"/>
      <c r="IYR1" s="854"/>
      <c r="IYS1" s="854" t="s">
        <v>155</v>
      </c>
      <c r="IYT1" s="854"/>
      <c r="IYU1" s="854"/>
      <c r="IYV1" s="854"/>
      <c r="IYW1" s="854"/>
      <c r="IYX1" s="854"/>
      <c r="IYY1" s="854"/>
      <c r="IYZ1" s="854"/>
      <c r="IZA1" s="854"/>
      <c r="IZB1" s="854"/>
      <c r="IZC1" s="854"/>
      <c r="IZD1" s="854"/>
      <c r="IZE1" s="854"/>
      <c r="IZF1" s="854"/>
      <c r="IZG1" s="854"/>
      <c r="IZH1" s="854"/>
      <c r="IZI1" s="854" t="s">
        <v>155</v>
      </c>
      <c r="IZJ1" s="854"/>
      <c r="IZK1" s="854"/>
      <c r="IZL1" s="854"/>
      <c r="IZM1" s="854"/>
      <c r="IZN1" s="854"/>
      <c r="IZO1" s="854"/>
      <c r="IZP1" s="854"/>
      <c r="IZQ1" s="854"/>
      <c r="IZR1" s="854"/>
      <c r="IZS1" s="854"/>
      <c r="IZT1" s="854"/>
      <c r="IZU1" s="854"/>
      <c r="IZV1" s="854"/>
      <c r="IZW1" s="854"/>
      <c r="IZX1" s="854"/>
      <c r="IZY1" s="854" t="s">
        <v>155</v>
      </c>
      <c r="IZZ1" s="854"/>
      <c r="JAA1" s="854"/>
      <c r="JAB1" s="854"/>
      <c r="JAC1" s="854"/>
      <c r="JAD1" s="854"/>
      <c r="JAE1" s="854"/>
      <c r="JAF1" s="854"/>
      <c r="JAG1" s="854"/>
      <c r="JAH1" s="854"/>
      <c r="JAI1" s="854"/>
      <c r="JAJ1" s="854"/>
      <c r="JAK1" s="854"/>
      <c r="JAL1" s="854"/>
      <c r="JAM1" s="854"/>
      <c r="JAN1" s="854"/>
      <c r="JAO1" s="854" t="s">
        <v>155</v>
      </c>
      <c r="JAP1" s="854"/>
      <c r="JAQ1" s="854"/>
      <c r="JAR1" s="854"/>
      <c r="JAS1" s="854"/>
      <c r="JAT1" s="854"/>
      <c r="JAU1" s="854"/>
      <c r="JAV1" s="854"/>
      <c r="JAW1" s="854"/>
      <c r="JAX1" s="854"/>
      <c r="JAY1" s="854"/>
      <c r="JAZ1" s="854"/>
      <c r="JBA1" s="854"/>
      <c r="JBB1" s="854"/>
      <c r="JBC1" s="854"/>
      <c r="JBD1" s="854"/>
      <c r="JBE1" s="854" t="s">
        <v>155</v>
      </c>
      <c r="JBF1" s="854"/>
      <c r="JBG1" s="854"/>
      <c r="JBH1" s="854"/>
      <c r="JBI1" s="854"/>
      <c r="JBJ1" s="854"/>
      <c r="JBK1" s="854"/>
      <c r="JBL1" s="854"/>
      <c r="JBM1" s="854"/>
      <c r="JBN1" s="854"/>
      <c r="JBO1" s="854"/>
      <c r="JBP1" s="854"/>
      <c r="JBQ1" s="854"/>
      <c r="JBR1" s="854"/>
      <c r="JBS1" s="854"/>
      <c r="JBT1" s="854"/>
      <c r="JBU1" s="854" t="s">
        <v>155</v>
      </c>
      <c r="JBV1" s="854"/>
      <c r="JBW1" s="854"/>
      <c r="JBX1" s="854"/>
      <c r="JBY1" s="854"/>
      <c r="JBZ1" s="854"/>
      <c r="JCA1" s="854"/>
      <c r="JCB1" s="854"/>
      <c r="JCC1" s="854"/>
      <c r="JCD1" s="854"/>
      <c r="JCE1" s="854"/>
      <c r="JCF1" s="854"/>
      <c r="JCG1" s="854"/>
      <c r="JCH1" s="854"/>
      <c r="JCI1" s="854"/>
      <c r="JCJ1" s="854"/>
      <c r="JCK1" s="854" t="s">
        <v>155</v>
      </c>
      <c r="JCL1" s="854"/>
      <c r="JCM1" s="854"/>
      <c r="JCN1" s="854"/>
      <c r="JCO1" s="854"/>
      <c r="JCP1" s="854"/>
      <c r="JCQ1" s="854"/>
      <c r="JCR1" s="854"/>
      <c r="JCS1" s="854"/>
      <c r="JCT1" s="854"/>
      <c r="JCU1" s="854"/>
      <c r="JCV1" s="854"/>
      <c r="JCW1" s="854"/>
      <c r="JCX1" s="854"/>
      <c r="JCY1" s="854"/>
      <c r="JCZ1" s="854"/>
      <c r="JDA1" s="854" t="s">
        <v>155</v>
      </c>
      <c r="JDB1" s="854"/>
      <c r="JDC1" s="854"/>
      <c r="JDD1" s="854"/>
      <c r="JDE1" s="854"/>
      <c r="JDF1" s="854"/>
      <c r="JDG1" s="854"/>
      <c r="JDH1" s="854"/>
      <c r="JDI1" s="854"/>
      <c r="JDJ1" s="854"/>
      <c r="JDK1" s="854"/>
      <c r="JDL1" s="854"/>
      <c r="JDM1" s="854"/>
      <c r="JDN1" s="854"/>
      <c r="JDO1" s="854"/>
      <c r="JDP1" s="854"/>
      <c r="JDQ1" s="854" t="s">
        <v>155</v>
      </c>
      <c r="JDR1" s="854"/>
      <c r="JDS1" s="854"/>
      <c r="JDT1" s="854"/>
      <c r="JDU1" s="854"/>
      <c r="JDV1" s="854"/>
      <c r="JDW1" s="854"/>
      <c r="JDX1" s="854"/>
      <c r="JDY1" s="854"/>
      <c r="JDZ1" s="854"/>
      <c r="JEA1" s="854"/>
      <c r="JEB1" s="854"/>
      <c r="JEC1" s="854"/>
      <c r="JED1" s="854"/>
      <c r="JEE1" s="854"/>
      <c r="JEF1" s="854"/>
      <c r="JEG1" s="854" t="s">
        <v>155</v>
      </c>
      <c r="JEH1" s="854"/>
      <c r="JEI1" s="854"/>
      <c r="JEJ1" s="854"/>
      <c r="JEK1" s="854"/>
      <c r="JEL1" s="854"/>
      <c r="JEM1" s="854"/>
      <c r="JEN1" s="854"/>
      <c r="JEO1" s="854"/>
      <c r="JEP1" s="854"/>
      <c r="JEQ1" s="854"/>
      <c r="JER1" s="854"/>
      <c r="JES1" s="854"/>
      <c r="JET1" s="854"/>
      <c r="JEU1" s="854"/>
      <c r="JEV1" s="854"/>
      <c r="JEW1" s="854" t="s">
        <v>155</v>
      </c>
      <c r="JEX1" s="854"/>
      <c r="JEY1" s="854"/>
      <c r="JEZ1" s="854"/>
      <c r="JFA1" s="854"/>
      <c r="JFB1" s="854"/>
      <c r="JFC1" s="854"/>
      <c r="JFD1" s="854"/>
      <c r="JFE1" s="854"/>
      <c r="JFF1" s="854"/>
      <c r="JFG1" s="854"/>
      <c r="JFH1" s="854"/>
      <c r="JFI1" s="854"/>
      <c r="JFJ1" s="854"/>
      <c r="JFK1" s="854"/>
      <c r="JFL1" s="854"/>
      <c r="JFM1" s="854" t="s">
        <v>155</v>
      </c>
      <c r="JFN1" s="854"/>
      <c r="JFO1" s="854"/>
      <c r="JFP1" s="854"/>
      <c r="JFQ1" s="854"/>
      <c r="JFR1" s="854"/>
      <c r="JFS1" s="854"/>
      <c r="JFT1" s="854"/>
      <c r="JFU1" s="854"/>
      <c r="JFV1" s="854"/>
      <c r="JFW1" s="854"/>
      <c r="JFX1" s="854"/>
      <c r="JFY1" s="854"/>
      <c r="JFZ1" s="854"/>
      <c r="JGA1" s="854"/>
      <c r="JGB1" s="854"/>
      <c r="JGC1" s="854" t="s">
        <v>155</v>
      </c>
      <c r="JGD1" s="854"/>
      <c r="JGE1" s="854"/>
      <c r="JGF1" s="854"/>
      <c r="JGG1" s="854"/>
      <c r="JGH1" s="854"/>
      <c r="JGI1" s="854"/>
      <c r="JGJ1" s="854"/>
      <c r="JGK1" s="854"/>
      <c r="JGL1" s="854"/>
      <c r="JGM1" s="854"/>
      <c r="JGN1" s="854"/>
      <c r="JGO1" s="854"/>
      <c r="JGP1" s="854"/>
      <c r="JGQ1" s="854"/>
      <c r="JGR1" s="854"/>
      <c r="JGS1" s="854" t="s">
        <v>155</v>
      </c>
      <c r="JGT1" s="854"/>
      <c r="JGU1" s="854"/>
      <c r="JGV1" s="854"/>
      <c r="JGW1" s="854"/>
      <c r="JGX1" s="854"/>
      <c r="JGY1" s="854"/>
      <c r="JGZ1" s="854"/>
      <c r="JHA1" s="854"/>
      <c r="JHB1" s="854"/>
      <c r="JHC1" s="854"/>
      <c r="JHD1" s="854"/>
      <c r="JHE1" s="854"/>
      <c r="JHF1" s="854"/>
      <c r="JHG1" s="854"/>
      <c r="JHH1" s="854"/>
      <c r="JHI1" s="854" t="s">
        <v>155</v>
      </c>
      <c r="JHJ1" s="854"/>
      <c r="JHK1" s="854"/>
      <c r="JHL1" s="854"/>
      <c r="JHM1" s="854"/>
      <c r="JHN1" s="854"/>
      <c r="JHO1" s="854"/>
      <c r="JHP1" s="854"/>
      <c r="JHQ1" s="854"/>
      <c r="JHR1" s="854"/>
      <c r="JHS1" s="854"/>
      <c r="JHT1" s="854"/>
      <c r="JHU1" s="854"/>
      <c r="JHV1" s="854"/>
      <c r="JHW1" s="854"/>
      <c r="JHX1" s="854"/>
      <c r="JHY1" s="854" t="s">
        <v>155</v>
      </c>
      <c r="JHZ1" s="854"/>
      <c r="JIA1" s="854"/>
      <c r="JIB1" s="854"/>
      <c r="JIC1" s="854"/>
      <c r="JID1" s="854"/>
      <c r="JIE1" s="854"/>
      <c r="JIF1" s="854"/>
      <c r="JIG1" s="854"/>
      <c r="JIH1" s="854"/>
      <c r="JII1" s="854"/>
      <c r="JIJ1" s="854"/>
      <c r="JIK1" s="854"/>
      <c r="JIL1" s="854"/>
      <c r="JIM1" s="854"/>
      <c r="JIN1" s="854"/>
      <c r="JIO1" s="854" t="s">
        <v>155</v>
      </c>
      <c r="JIP1" s="854"/>
      <c r="JIQ1" s="854"/>
      <c r="JIR1" s="854"/>
      <c r="JIS1" s="854"/>
      <c r="JIT1" s="854"/>
      <c r="JIU1" s="854"/>
      <c r="JIV1" s="854"/>
      <c r="JIW1" s="854"/>
      <c r="JIX1" s="854"/>
      <c r="JIY1" s="854"/>
      <c r="JIZ1" s="854"/>
      <c r="JJA1" s="854"/>
      <c r="JJB1" s="854"/>
      <c r="JJC1" s="854"/>
      <c r="JJD1" s="854"/>
      <c r="JJE1" s="854" t="s">
        <v>155</v>
      </c>
      <c r="JJF1" s="854"/>
      <c r="JJG1" s="854"/>
      <c r="JJH1" s="854"/>
      <c r="JJI1" s="854"/>
      <c r="JJJ1" s="854"/>
      <c r="JJK1" s="854"/>
      <c r="JJL1" s="854"/>
      <c r="JJM1" s="854"/>
      <c r="JJN1" s="854"/>
      <c r="JJO1" s="854"/>
      <c r="JJP1" s="854"/>
      <c r="JJQ1" s="854"/>
      <c r="JJR1" s="854"/>
      <c r="JJS1" s="854"/>
      <c r="JJT1" s="854"/>
      <c r="JJU1" s="854" t="s">
        <v>155</v>
      </c>
      <c r="JJV1" s="854"/>
      <c r="JJW1" s="854"/>
      <c r="JJX1" s="854"/>
      <c r="JJY1" s="854"/>
      <c r="JJZ1" s="854"/>
      <c r="JKA1" s="854"/>
      <c r="JKB1" s="854"/>
      <c r="JKC1" s="854"/>
      <c r="JKD1" s="854"/>
      <c r="JKE1" s="854"/>
      <c r="JKF1" s="854"/>
      <c r="JKG1" s="854"/>
      <c r="JKH1" s="854"/>
      <c r="JKI1" s="854"/>
      <c r="JKJ1" s="854"/>
      <c r="JKK1" s="854" t="s">
        <v>155</v>
      </c>
      <c r="JKL1" s="854"/>
      <c r="JKM1" s="854"/>
      <c r="JKN1" s="854"/>
      <c r="JKO1" s="854"/>
      <c r="JKP1" s="854"/>
      <c r="JKQ1" s="854"/>
      <c r="JKR1" s="854"/>
      <c r="JKS1" s="854"/>
      <c r="JKT1" s="854"/>
      <c r="JKU1" s="854"/>
      <c r="JKV1" s="854"/>
      <c r="JKW1" s="854"/>
      <c r="JKX1" s="854"/>
      <c r="JKY1" s="854"/>
      <c r="JKZ1" s="854"/>
      <c r="JLA1" s="854" t="s">
        <v>155</v>
      </c>
      <c r="JLB1" s="854"/>
      <c r="JLC1" s="854"/>
      <c r="JLD1" s="854"/>
      <c r="JLE1" s="854"/>
      <c r="JLF1" s="854"/>
      <c r="JLG1" s="854"/>
      <c r="JLH1" s="854"/>
      <c r="JLI1" s="854"/>
      <c r="JLJ1" s="854"/>
      <c r="JLK1" s="854"/>
      <c r="JLL1" s="854"/>
      <c r="JLM1" s="854"/>
      <c r="JLN1" s="854"/>
      <c r="JLO1" s="854"/>
      <c r="JLP1" s="854"/>
      <c r="JLQ1" s="854" t="s">
        <v>155</v>
      </c>
      <c r="JLR1" s="854"/>
      <c r="JLS1" s="854"/>
      <c r="JLT1" s="854"/>
      <c r="JLU1" s="854"/>
      <c r="JLV1" s="854"/>
      <c r="JLW1" s="854"/>
      <c r="JLX1" s="854"/>
      <c r="JLY1" s="854"/>
      <c r="JLZ1" s="854"/>
      <c r="JMA1" s="854"/>
      <c r="JMB1" s="854"/>
      <c r="JMC1" s="854"/>
      <c r="JMD1" s="854"/>
      <c r="JME1" s="854"/>
      <c r="JMF1" s="854"/>
      <c r="JMG1" s="854" t="s">
        <v>155</v>
      </c>
      <c r="JMH1" s="854"/>
      <c r="JMI1" s="854"/>
      <c r="JMJ1" s="854"/>
      <c r="JMK1" s="854"/>
      <c r="JML1" s="854"/>
      <c r="JMM1" s="854"/>
      <c r="JMN1" s="854"/>
      <c r="JMO1" s="854"/>
      <c r="JMP1" s="854"/>
      <c r="JMQ1" s="854"/>
      <c r="JMR1" s="854"/>
      <c r="JMS1" s="854"/>
      <c r="JMT1" s="854"/>
      <c r="JMU1" s="854"/>
      <c r="JMV1" s="854"/>
      <c r="JMW1" s="854" t="s">
        <v>155</v>
      </c>
      <c r="JMX1" s="854"/>
      <c r="JMY1" s="854"/>
      <c r="JMZ1" s="854"/>
      <c r="JNA1" s="854"/>
      <c r="JNB1" s="854"/>
      <c r="JNC1" s="854"/>
      <c r="JND1" s="854"/>
      <c r="JNE1" s="854"/>
      <c r="JNF1" s="854"/>
      <c r="JNG1" s="854"/>
      <c r="JNH1" s="854"/>
      <c r="JNI1" s="854"/>
      <c r="JNJ1" s="854"/>
      <c r="JNK1" s="854"/>
      <c r="JNL1" s="854"/>
      <c r="JNM1" s="854" t="s">
        <v>155</v>
      </c>
      <c r="JNN1" s="854"/>
      <c r="JNO1" s="854"/>
      <c r="JNP1" s="854"/>
      <c r="JNQ1" s="854"/>
      <c r="JNR1" s="854"/>
      <c r="JNS1" s="854"/>
      <c r="JNT1" s="854"/>
      <c r="JNU1" s="854"/>
      <c r="JNV1" s="854"/>
      <c r="JNW1" s="854"/>
      <c r="JNX1" s="854"/>
      <c r="JNY1" s="854"/>
      <c r="JNZ1" s="854"/>
      <c r="JOA1" s="854"/>
      <c r="JOB1" s="854"/>
      <c r="JOC1" s="854" t="s">
        <v>155</v>
      </c>
      <c r="JOD1" s="854"/>
      <c r="JOE1" s="854"/>
      <c r="JOF1" s="854"/>
      <c r="JOG1" s="854"/>
      <c r="JOH1" s="854"/>
      <c r="JOI1" s="854"/>
      <c r="JOJ1" s="854"/>
      <c r="JOK1" s="854"/>
      <c r="JOL1" s="854"/>
      <c r="JOM1" s="854"/>
      <c r="JON1" s="854"/>
      <c r="JOO1" s="854"/>
      <c r="JOP1" s="854"/>
      <c r="JOQ1" s="854"/>
      <c r="JOR1" s="854"/>
      <c r="JOS1" s="854" t="s">
        <v>155</v>
      </c>
      <c r="JOT1" s="854"/>
      <c r="JOU1" s="854"/>
      <c r="JOV1" s="854"/>
      <c r="JOW1" s="854"/>
      <c r="JOX1" s="854"/>
      <c r="JOY1" s="854"/>
      <c r="JOZ1" s="854"/>
      <c r="JPA1" s="854"/>
      <c r="JPB1" s="854"/>
      <c r="JPC1" s="854"/>
      <c r="JPD1" s="854"/>
      <c r="JPE1" s="854"/>
      <c r="JPF1" s="854"/>
      <c r="JPG1" s="854"/>
      <c r="JPH1" s="854"/>
      <c r="JPI1" s="854" t="s">
        <v>155</v>
      </c>
      <c r="JPJ1" s="854"/>
      <c r="JPK1" s="854"/>
      <c r="JPL1" s="854"/>
      <c r="JPM1" s="854"/>
      <c r="JPN1" s="854"/>
      <c r="JPO1" s="854"/>
      <c r="JPP1" s="854"/>
      <c r="JPQ1" s="854"/>
      <c r="JPR1" s="854"/>
      <c r="JPS1" s="854"/>
      <c r="JPT1" s="854"/>
      <c r="JPU1" s="854"/>
      <c r="JPV1" s="854"/>
      <c r="JPW1" s="854"/>
      <c r="JPX1" s="854"/>
      <c r="JPY1" s="854" t="s">
        <v>155</v>
      </c>
      <c r="JPZ1" s="854"/>
      <c r="JQA1" s="854"/>
      <c r="JQB1" s="854"/>
      <c r="JQC1" s="854"/>
      <c r="JQD1" s="854"/>
      <c r="JQE1" s="854"/>
      <c r="JQF1" s="854"/>
      <c r="JQG1" s="854"/>
      <c r="JQH1" s="854"/>
      <c r="JQI1" s="854"/>
      <c r="JQJ1" s="854"/>
      <c r="JQK1" s="854"/>
      <c r="JQL1" s="854"/>
      <c r="JQM1" s="854"/>
      <c r="JQN1" s="854"/>
      <c r="JQO1" s="854" t="s">
        <v>155</v>
      </c>
      <c r="JQP1" s="854"/>
      <c r="JQQ1" s="854"/>
      <c r="JQR1" s="854"/>
      <c r="JQS1" s="854"/>
      <c r="JQT1" s="854"/>
      <c r="JQU1" s="854"/>
      <c r="JQV1" s="854"/>
      <c r="JQW1" s="854"/>
      <c r="JQX1" s="854"/>
      <c r="JQY1" s="854"/>
      <c r="JQZ1" s="854"/>
      <c r="JRA1" s="854"/>
      <c r="JRB1" s="854"/>
      <c r="JRC1" s="854"/>
      <c r="JRD1" s="854"/>
      <c r="JRE1" s="854" t="s">
        <v>155</v>
      </c>
      <c r="JRF1" s="854"/>
      <c r="JRG1" s="854"/>
      <c r="JRH1" s="854"/>
      <c r="JRI1" s="854"/>
      <c r="JRJ1" s="854"/>
      <c r="JRK1" s="854"/>
      <c r="JRL1" s="854"/>
      <c r="JRM1" s="854"/>
      <c r="JRN1" s="854"/>
      <c r="JRO1" s="854"/>
      <c r="JRP1" s="854"/>
      <c r="JRQ1" s="854"/>
      <c r="JRR1" s="854"/>
      <c r="JRS1" s="854"/>
      <c r="JRT1" s="854"/>
      <c r="JRU1" s="854" t="s">
        <v>155</v>
      </c>
      <c r="JRV1" s="854"/>
      <c r="JRW1" s="854"/>
      <c r="JRX1" s="854"/>
      <c r="JRY1" s="854"/>
      <c r="JRZ1" s="854"/>
      <c r="JSA1" s="854"/>
      <c r="JSB1" s="854"/>
      <c r="JSC1" s="854"/>
      <c r="JSD1" s="854"/>
      <c r="JSE1" s="854"/>
      <c r="JSF1" s="854"/>
      <c r="JSG1" s="854"/>
      <c r="JSH1" s="854"/>
      <c r="JSI1" s="854"/>
      <c r="JSJ1" s="854"/>
      <c r="JSK1" s="854" t="s">
        <v>155</v>
      </c>
      <c r="JSL1" s="854"/>
      <c r="JSM1" s="854"/>
      <c r="JSN1" s="854"/>
      <c r="JSO1" s="854"/>
      <c r="JSP1" s="854"/>
      <c r="JSQ1" s="854"/>
      <c r="JSR1" s="854"/>
      <c r="JSS1" s="854"/>
      <c r="JST1" s="854"/>
      <c r="JSU1" s="854"/>
      <c r="JSV1" s="854"/>
      <c r="JSW1" s="854"/>
      <c r="JSX1" s="854"/>
      <c r="JSY1" s="854"/>
      <c r="JSZ1" s="854"/>
      <c r="JTA1" s="854" t="s">
        <v>155</v>
      </c>
      <c r="JTB1" s="854"/>
      <c r="JTC1" s="854"/>
      <c r="JTD1" s="854"/>
      <c r="JTE1" s="854"/>
      <c r="JTF1" s="854"/>
      <c r="JTG1" s="854"/>
      <c r="JTH1" s="854"/>
      <c r="JTI1" s="854"/>
      <c r="JTJ1" s="854"/>
      <c r="JTK1" s="854"/>
      <c r="JTL1" s="854"/>
      <c r="JTM1" s="854"/>
      <c r="JTN1" s="854"/>
      <c r="JTO1" s="854"/>
      <c r="JTP1" s="854"/>
      <c r="JTQ1" s="854" t="s">
        <v>155</v>
      </c>
      <c r="JTR1" s="854"/>
      <c r="JTS1" s="854"/>
      <c r="JTT1" s="854"/>
      <c r="JTU1" s="854"/>
      <c r="JTV1" s="854"/>
      <c r="JTW1" s="854"/>
      <c r="JTX1" s="854"/>
      <c r="JTY1" s="854"/>
      <c r="JTZ1" s="854"/>
      <c r="JUA1" s="854"/>
      <c r="JUB1" s="854"/>
      <c r="JUC1" s="854"/>
      <c r="JUD1" s="854"/>
      <c r="JUE1" s="854"/>
      <c r="JUF1" s="854"/>
      <c r="JUG1" s="854" t="s">
        <v>155</v>
      </c>
      <c r="JUH1" s="854"/>
      <c r="JUI1" s="854"/>
      <c r="JUJ1" s="854"/>
      <c r="JUK1" s="854"/>
      <c r="JUL1" s="854"/>
      <c r="JUM1" s="854"/>
      <c r="JUN1" s="854"/>
      <c r="JUO1" s="854"/>
      <c r="JUP1" s="854"/>
      <c r="JUQ1" s="854"/>
      <c r="JUR1" s="854"/>
      <c r="JUS1" s="854"/>
      <c r="JUT1" s="854"/>
      <c r="JUU1" s="854"/>
      <c r="JUV1" s="854"/>
      <c r="JUW1" s="854" t="s">
        <v>155</v>
      </c>
      <c r="JUX1" s="854"/>
      <c r="JUY1" s="854"/>
      <c r="JUZ1" s="854"/>
      <c r="JVA1" s="854"/>
      <c r="JVB1" s="854"/>
      <c r="JVC1" s="854"/>
      <c r="JVD1" s="854"/>
      <c r="JVE1" s="854"/>
      <c r="JVF1" s="854"/>
      <c r="JVG1" s="854"/>
      <c r="JVH1" s="854"/>
      <c r="JVI1" s="854"/>
      <c r="JVJ1" s="854"/>
      <c r="JVK1" s="854"/>
      <c r="JVL1" s="854"/>
      <c r="JVM1" s="854" t="s">
        <v>155</v>
      </c>
      <c r="JVN1" s="854"/>
      <c r="JVO1" s="854"/>
      <c r="JVP1" s="854"/>
      <c r="JVQ1" s="854"/>
      <c r="JVR1" s="854"/>
      <c r="JVS1" s="854"/>
      <c r="JVT1" s="854"/>
      <c r="JVU1" s="854"/>
      <c r="JVV1" s="854"/>
      <c r="JVW1" s="854"/>
      <c r="JVX1" s="854"/>
      <c r="JVY1" s="854"/>
      <c r="JVZ1" s="854"/>
      <c r="JWA1" s="854"/>
      <c r="JWB1" s="854"/>
      <c r="JWC1" s="854" t="s">
        <v>155</v>
      </c>
      <c r="JWD1" s="854"/>
      <c r="JWE1" s="854"/>
      <c r="JWF1" s="854"/>
      <c r="JWG1" s="854"/>
      <c r="JWH1" s="854"/>
      <c r="JWI1" s="854"/>
      <c r="JWJ1" s="854"/>
      <c r="JWK1" s="854"/>
      <c r="JWL1" s="854"/>
      <c r="JWM1" s="854"/>
      <c r="JWN1" s="854"/>
      <c r="JWO1" s="854"/>
      <c r="JWP1" s="854"/>
      <c r="JWQ1" s="854"/>
      <c r="JWR1" s="854"/>
      <c r="JWS1" s="854" t="s">
        <v>155</v>
      </c>
      <c r="JWT1" s="854"/>
      <c r="JWU1" s="854"/>
      <c r="JWV1" s="854"/>
      <c r="JWW1" s="854"/>
      <c r="JWX1" s="854"/>
      <c r="JWY1" s="854"/>
      <c r="JWZ1" s="854"/>
      <c r="JXA1" s="854"/>
      <c r="JXB1" s="854"/>
      <c r="JXC1" s="854"/>
      <c r="JXD1" s="854"/>
      <c r="JXE1" s="854"/>
      <c r="JXF1" s="854"/>
      <c r="JXG1" s="854"/>
      <c r="JXH1" s="854"/>
      <c r="JXI1" s="854" t="s">
        <v>155</v>
      </c>
      <c r="JXJ1" s="854"/>
      <c r="JXK1" s="854"/>
      <c r="JXL1" s="854"/>
      <c r="JXM1" s="854"/>
      <c r="JXN1" s="854"/>
      <c r="JXO1" s="854"/>
      <c r="JXP1" s="854"/>
      <c r="JXQ1" s="854"/>
      <c r="JXR1" s="854"/>
      <c r="JXS1" s="854"/>
      <c r="JXT1" s="854"/>
      <c r="JXU1" s="854"/>
      <c r="JXV1" s="854"/>
      <c r="JXW1" s="854"/>
      <c r="JXX1" s="854"/>
      <c r="JXY1" s="854" t="s">
        <v>155</v>
      </c>
      <c r="JXZ1" s="854"/>
      <c r="JYA1" s="854"/>
      <c r="JYB1" s="854"/>
      <c r="JYC1" s="854"/>
      <c r="JYD1" s="854"/>
      <c r="JYE1" s="854"/>
      <c r="JYF1" s="854"/>
      <c r="JYG1" s="854"/>
      <c r="JYH1" s="854"/>
      <c r="JYI1" s="854"/>
      <c r="JYJ1" s="854"/>
      <c r="JYK1" s="854"/>
      <c r="JYL1" s="854"/>
      <c r="JYM1" s="854"/>
      <c r="JYN1" s="854"/>
      <c r="JYO1" s="854" t="s">
        <v>155</v>
      </c>
      <c r="JYP1" s="854"/>
      <c r="JYQ1" s="854"/>
      <c r="JYR1" s="854"/>
      <c r="JYS1" s="854"/>
      <c r="JYT1" s="854"/>
      <c r="JYU1" s="854"/>
      <c r="JYV1" s="854"/>
      <c r="JYW1" s="854"/>
      <c r="JYX1" s="854"/>
      <c r="JYY1" s="854"/>
      <c r="JYZ1" s="854"/>
      <c r="JZA1" s="854"/>
      <c r="JZB1" s="854"/>
      <c r="JZC1" s="854"/>
      <c r="JZD1" s="854"/>
      <c r="JZE1" s="854" t="s">
        <v>155</v>
      </c>
      <c r="JZF1" s="854"/>
      <c r="JZG1" s="854"/>
      <c r="JZH1" s="854"/>
      <c r="JZI1" s="854"/>
      <c r="JZJ1" s="854"/>
      <c r="JZK1" s="854"/>
      <c r="JZL1" s="854"/>
      <c r="JZM1" s="854"/>
      <c r="JZN1" s="854"/>
      <c r="JZO1" s="854"/>
      <c r="JZP1" s="854"/>
      <c r="JZQ1" s="854"/>
      <c r="JZR1" s="854"/>
      <c r="JZS1" s="854"/>
      <c r="JZT1" s="854"/>
      <c r="JZU1" s="854" t="s">
        <v>155</v>
      </c>
      <c r="JZV1" s="854"/>
      <c r="JZW1" s="854"/>
      <c r="JZX1" s="854"/>
      <c r="JZY1" s="854"/>
      <c r="JZZ1" s="854"/>
      <c r="KAA1" s="854"/>
      <c r="KAB1" s="854"/>
      <c r="KAC1" s="854"/>
      <c r="KAD1" s="854"/>
      <c r="KAE1" s="854"/>
      <c r="KAF1" s="854"/>
      <c r="KAG1" s="854"/>
      <c r="KAH1" s="854"/>
      <c r="KAI1" s="854"/>
      <c r="KAJ1" s="854"/>
      <c r="KAK1" s="854" t="s">
        <v>155</v>
      </c>
      <c r="KAL1" s="854"/>
      <c r="KAM1" s="854"/>
      <c r="KAN1" s="854"/>
      <c r="KAO1" s="854"/>
      <c r="KAP1" s="854"/>
      <c r="KAQ1" s="854"/>
      <c r="KAR1" s="854"/>
      <c r="KAS1" s="854"/>
      <c r="KAT1" s="854"/>
      <c r="KAU1" s="854"/>
      <c r="KAV1" s="854"/>
      <c r="KAW1" s="854"/>
      <c r="KAX1" s="854"/>
      <c r="KAY1" s="854"/>
      <c r="KAZ1" s="854"/>
      <c r="KBA1" s="854" t="s">
        <v>155</v>
      </c>
      <c r="KBB1" s="854"/>
      <c r="KBC1" s="854"/>
      <c r="KBD1" s="854"/>
      <c r="KBE1" s="854"/>
      <c r="KBF1" s="854"/>
      <c r="KBG1" s="854"/>
      <c r="KBH1" s="854"/>
      <c r="KBI1" s="854"/>
      <c r="KBJ1" s="854"/>
      <c r="KBK1" s="854"/>
      <c r="KBL1" s="854"/>
      <c r="KBM1" s="854"/>
      <c r="KBN1" s="854"/>
      <c r="KBO1" s="854"/>
      <c r="KBP1" s="854"/>
      <c r="KBQ1" s="854" t="s">
        <v>155</v>
      </c>
      <c r="KBR1" s="854"/>
      <c r="KBS1" s="854"/>
      <c r="KBT1" s="854"/>
      <c r="KBU1" s="854"/>
      <c r="KBV1" s="854"/>
      <c r="KBW1" s="854"/>
      <c r="KBX1" s="854"/>
      <c r="KBY1" s="854"/>
      <c r="KBZ1" s="854"/>
      <c r="KCA1" s="854"/>
      <c r="KCB1" s="854"/>
      <c r="KCC1" s="854"/>
      <c r="KCD1" s="854"/>
      <c r="KCE1" s="854"/>
      <c r="KCF1" s="854"/>
      <c r="KCG1" s="854" t="s">
        <v>155</v>
      </c>
      <c r="KCH1" s="854"/>
      <c r="KCI1" s="854"/>
      <c r="KCJ1" s="854"/>
      <c r="KCK1" s="854"/>
      <c r="KCL1" s="854"/>
      <c r="KCM1" s="854"/>
      <c r="KCN1" s="854"/>
      <c r="KCO1" s="854"/>
      <c r="KCP1" s="854"/>
      <c r="KCQ1" s="854"/>
      <c r="KCR1" s="854"/>
      <c r="KCS1" s="854"/>
      <c r="KCT1" s="854"/>
      <c r="KCU1" s="854"/>
      <c r="KCV1" s="854"/>
      <c r="KCW1" s="854" t="s">
        <v>155</v>
      </c>
      <c r="KCX1" s="854"/>
      <c r="KCY1" s="854"/>
      <c r="KCZ1" s="854"/>
      <c r="KDA1" s="854"/>
      <c r="KDB1" s="854"/>
      <c r="KDC1" s="854"/>
      <c r="KDD1" s="854"/>
      <c r="KDE1" s="854"/>
      <c r="KDF1" s="854"/>
      <c r="KDG1" s="854"/>
      <c r="KDH1" s="854"/>
      <c r="KDI1" s="854"/>
      <c r="KDJ1" s="854"/>
      <c r="KDK1" s="854"/>
      <c r="KDL1" s="854"/>
      <c r="KDM1" s="854" t="s">
        <v>155</v>
      </c>
      <c r="KDN1" s="854"/>
      <c r="KDO1" s="854"/>
      <c r="KDP1" s="854"/>
      <c r="KDQ1" s="854"/>
      <c r="KDR1" s="854"/>
      <c r="KDS1" s="854"/>
      <c r="KDT1" s="854"/>
      <c r="KDU1" s="854"/>
      <c r="KDV1" s="854"/>
      <c r="KDW1" s="854"/>
      <c r="KDX1" s="854"/>
      <c r="KDY1" s="854"/>
      <c r="KDZ1" s="854"/>
      <c r="KEA1" s="854"/>
      <c r="KEB1" s="854"/>
      <c r="KEC1" s="854" t="s">
        <v>155</v>
      </c>
      <c r="KED1" s="854"/>
      <c r="KEE1" s="854"/>
      <c r="KEF1" s="854"/>
      <c r="KEG1" s="854"/>
      <c r="KEH1" s="854"/>
      <c r="KEI1" s="854"/>
      <c r="KEJ1" s="854"/>
      <c r="KEK1" s="854"/>
      <c r="KEL1" s="854"/>
      <c r="KEM1" s="854"/>
      <c r="KEN1" s="854"/>
      <c r="KEO1" s="854"/>
      <c r="KEP1" s="854"/>
      <c r="KEQ1" s="854"/>
      <c r="KER1" s="854"/>
      <c r="KES1" s="854" t="s">
        <v>155</v>
      </c>
      <c r="KET1" s="854"/>
      <c r="KEU1" s="854"/>
      <c r="KEV1" s="854"/>
      <c r="KEW1" s="854"/>
      <c r="KEX1" s="854"/>
      <c r="KEY1" s="854"/>
      <c r="KEZ1" s="854"/>
      <c r="KFA1" s="854"/>
      <c r="KFB1" s="854"/>
      <c r="KFC1" s="854"/>
      <c r="KFD1" s="854"/>
      <c r="KFE1" s="854"/>
      <c r="KFF1" s="854"/>
      <c r="KFG1" s="854"/>
      <c r="KFH1" s="854"/>
      <c r="KFI1" s="854" t="s">
        <v>155</v>
      </c>
      <c r="KFJ1" s="854"/>
      <c r="KFK1" s="854"/>
      <c r="KFL1" s="854"/>
      <c r="KFM1" s="854"/>
      <c r="KFN1" s="854"/>
      <c r="KFO1" s="854"/>
      <c r="KFP1" s="854"/>
      <c r="KFQ1" s="854"/>
      <c r="KFR1" s="854"/>
      <c r="KFS1" s="854"/>
      <c r="KFT1" s="854"/>
      <c r="KFU1" s="854"/>
      <c r="KFV1" s="854"/>
      <c r="KFW1" s="854"/>
      <c r="KFX1" s="854"/>
      <c r="KFY1" s="854" t="s">
        <v>155</v>
      </c>
      <c r="KFZ1" s="854"/>
      <c r="KGA1" s="854"/>
      <c r="KGB1" s="854"/>
      <c r="KGC1" s="854"/>
      <c r="KGD1" s="854"/>
      <c r="KGE1" s="854"/>
      <c r="KGF1" s="854"/>
      <c r="KGG1" s="854"/>
      <c r="KGH1" s="854"/>
      <c r="KGI1" s="854"/>
      <c r="KGJ1" s="854"/>
      <c r="KGK1" s="854"/>
      <c r="KGL1" s="854"/>
      <c r="KGM1" s="854"/>
      <c r="KGN1" s="854"/>
      <c r="KGO1" s="854" t="s">
        <v>155</v>
      </c>
      <c r="KGP1" s="854"/>
      <c r="KGQ1" s="854"/>
      <c r="KGR1" s="854"/>
      <c r="KGS1" s="854"/>
      <c r="KGT1" s="854"/>
      <c r="KGU1" s="854"/>
      <c r="KGV1" s="854"/>
      <c r="KGW1" s="854"/>
      <c r="KGX1" s="854"/>
      <c r="KGY1" s="854"/>
      <c r="KGZ1" s="854"/>
      <c r="KHA1" s="854"/>
      <c r="KHB1" s="854"/>
      <c r="KHC1" s="854"/>
      <c r="KHD1" s="854"/>
      <c r="KHE1" s="854" t="s">
        <v>155</v>
      </c>
      <c r="KHF1" s="854"/>
      <c r="KHG1" s="854"/>
      <c r="KHH1" s="854"/>
      <c r="KHI1" s="854"/>
      <c r="KHJ1" s="854"/>
      <c r="KHK1" s="854"/>
      <c r="KHL1" s="854"/>
      <c r="KHM1" s="854"/>
      <c r="KHN1" s="854"/>
      <c r="KHO1" s="854"/>
      <c r="KHP1" s="854"/>
      <c r="KHQ1" s="854"/>
      <c r="KHR1" s="854"/>
      <c r="KHS1" s="854"/>
      <c r="KHT1" s="854"/>
      <c r="KHU1" s="854" t="s">
        <v>155</v>
      </c>
      <c r="KHV1" s="854"/>
      <c r="KHW1" s="854"/>
      <c r="KHX1" s="854"/>
      <c r="KHY1" s="854"/>
      <c r="KHZ1" s="854"/>
      <c r="KIA1" s="854"/>
      <c r="KIB1" s="854"/>
      <c r="KIC1" s="854"/>
      <c r="KID1" s="854"/>
      <c r="KIE1" s="854"/>
      <c r="KIF1" s="854"/>
      <c r="KIG1" s="854"/>
      <c r="KIH1" s="854"/>
      <c r="KII1" s="854"/>
      <c r="KIJ1" s="854"/>
      <c r="KIK1" s="854" t="s">
        <v>155</v>
      </c>
      <c r="KIL1" s="854"/>
      <c r="KIM1" s="854"/>
      <c r="KIN1" s="854"/>
      <c r="KIO1" s="854"/>
      <c r="KIP1" s="854"/>
      <c r="KIQ1" s="854"/>
      <c r="KIR1" s="854"/>
      <c r="KIS1" s="854"/>
      <c r="KIT1" s="854"/>
      <c r="KIU1" s="854"/>
      <c r="KIV1" s="854"/>
      <c r="KIW1" s="854"/>
      <c r="KIX1" s="854"/>
      <c r="KIY1" s="854"/>
      <c r="KIZ1" s="854"/>
      <c r="KJA1" s="854" t="s">
        <v>155</v>
      </c>
      <c r="KJB1" s="854"/>
      <c r="KJC1" s="854"/>
      <c r="KJD1" s="854"/>
      <c r="KJE1" s="854"/>
      <c r="KJF1" s="854"/>
      <c r="KJG1" s="854"/>
      <c r="KJH1" s="854"/>
      <c r="KJI1" s="854"/>
      <c r="KJJ1" s="854"/>
      <c r="KJK1" s="854"/>
      <c r="KJL1" s="854"/>
      <c r="KJM1" s="854"/>
      <c r="KJN1" s="854"/>
      <c r="KJO1" s="854"/>
      <c r="KJP1" s="854"/>
      <c r="KJQ1" s="854" t="s">
        <v>155</v>
      </c>
      <c r="KJR1" s="854"/>
      <c r="KJS1" s="854"/>
      <c r="KJT1" s="854"/>
      <c r="KJU1" s="854"/>
      <c r="KJV1" s="854"/>
      <c r="KJW1" s="854"/>
      <c r="KJX1" s="854"/>
      <c r="KJY1" s="854"/>
      <c r="KJZ1" s="854"/>
      <c r="KKA1" s="854"/>
      <c r="KKB1" s="854"/>
      <c r="KKC1" s="854"/>
      <c r="KKD1" s="854"/>
      <c r="KKE1" s="854"/>
      <c r="KKF1" s="854"/>
      <c r="KKG1" s="854" t="s">
        <v>155</v>
      </c>
      <c r="KKH1" s="854"/>
      <c r="KKI1" s="854"/>
      <c r="KKJ1" s="854"/>
      <c r="KKK1" s="854"/>
      <c r="KKL1" s="854"/>
      <c r="KKM1" s="854"/>
      <c r="KKN1" s="854"/>
      <c r="KKO1" s="854"/>
      <c r="KKP1" s="854"/>
      <c r="KKQ1" s="854"/>
      <c r="KKR1" s="854"/>
      <c r="KKS1" s="854"/>
      <c r="KKT1" s="854"/>
      <c r="KKU1" s="854"/>
      <c r="KKV1" s="854"/>
      <c r="KKW1" s="854" t="s">
        <v>155</v>
      </c>
      <c r="KKX1" s="854"/>
      <c r="KKY1" s="854"/>
      <c r="KKZ1" s="854"/>
      <c r="KLA1" s="854"/>
      <c r="KLB1" s="854"/>
      <c r="KLC1" s="854"/>
      <c r="KLD1" s="854"/>
      <c r="KLE1" s="854"/>
      <c r="KLF1" s="854"/>
      <c r="KLG1" s="854"/>
      <c r="KLH1" s="854"/>
      <c r="KLI1" s="854"/>
      <c r="KLJ1" s="854"/>
      <c r="KLK1" s="854"/>
      <c r="KLL1" s="854"/>
      <c r="KLM1" s="854" t="s">
        <v>155</v>
      </c>
      <c r="KLN1" s="854"/>
      <c r="KLO1" s="854"/>
      <c r="KLP1" s="854"/>
      <c r="KLQ1" s="854"/>
      <c r="KLR1" s="854"/>
      <c r="KLS1" s="854"/>
      <c r="KLT1" s="854"/>
      <c r="KLU1" s="854"/>
      <c r="KLV1" s="854"/>
      <c r="KLW1" s="854"/>
      <c r="KLX1" s="854"/>
      <c r="KLY1" s="854"/>
      <c r="KLZ1" s="854"/>
      <c r="KMA1" s="854"/>
      <c r="KMB1" s="854"/>
      <c r="KMC1" s="854" t="s">
        <v>155</v>
      </c>
      <c r="KMD1" s="854"/>
      <c r="KME1" s="854"/>
      <c r="KMF1" s="854"/>
      <c r="KMG1" s="854"/>
      <c r="KMH1" s="854"/>
      <c r="KMI1" s="854"/>
      <c r="KMJ1" s="854"/>
      <c r="KMK1" s="854"/>
      <c r="KML1" s="854"/>
      <c r="KMM1" s="854"/>
      <c r="KMN1" s="854"/>
      <c r="KMO1" s="854"/>
      <c r="KMP1" s="854"/>
      <c r="KMQ1" s="854"/>
      <c r="KMR1" s="854"/>
      <c r="KMS1" s="854" t="s">
        <v>155</v>
      </c>
      <c r="KMT1" s="854"/>
      <c r="KMU1" s="854"/>
      <c r="KMV1" s="854"/>
      <c r="KMW1" s="854"/>
      <c r="KMX1" s="854"/>
      <c r="KMY1" s="854"/>
      <c r="KMZ1" s="854"/>
      <c r="KNA1" s="854"/>
      <c r="KNB1" s="854"/>
      <c r="KNC1" s="854"/>
      <c r="KND1" s="854"/>
      <c r="KNE1" s="854"/>
      <c r="KNF1" s="854"/>
      <c r="KNG1" s="854"/>
      <c r="KNH1" s="854"/>
      <c r="KNI1" s="854" t="s">
        <v>155</v>
      </c>
      <c r="KNJ1" s="854"/>
      <c r="KNK1" s="854"/>
      <c r="KNL1" s="854"/>
      <c r="KNM1" s="854"/>
      <c r="KNN1" s="854"/>
      <c r="KNO1" s="854"/>
      <c r="KNP1" s="854"/>
      <c r="KNQ1" s="854"/>
      <c r="KNR1" s="854"/>
      <c r="KNS1" s="854"/>
      <c r="KNT1" s="854"/>
      <c r="KNU1" s="854"/>
      <c r="KNV1" s="854"/>
      <c r="KNW1" s="854"/>
      <c r="KNX1" s="854"/>
      <c r="KNY1" s="854" t="s">
        <v>155</v>
      </c>
      <c r="KNZ1" s="854"/>
      <c r="KOA1" s="854"/>
      <c r="KOB1" s="854"/>
      <c r="KOC1" s="854"/>
      <c r="KOD1" s="854"/>
      <c r="KOE1" s="854"/>
      <c r="KOF1" s="854"/>
      <c r="KOG1" s="854"/>
      <c r="KOH1" s="854"/>
      <c r="KOI1" s="854"/>
      <c r="KOJ1" s="854"/>
      <c r="KOK1" s="854"/>
      <c r="KOL1" s="854"/>
      <c r="KOM1" s="854"/>
      <c r="KON1" s="854"/>
      <c r="KOO1" s="854" t="s">
        <v>155</v>
      </c>
      <c r="KOP1" s="854"/>
      <c r="KOQ1" s="854"/>
      <c r="KOR1" s="854"/>
      <c r="KOS1" s="854"/>
      <c r="KOT1" s="854"/>
      <c r="KOU1" s="854"/>
      <c r="KOV1" s="854"/>
      <c r="KOW1" s="854"/>
      <c r="KOX1" s="854"/>
      <c r="KOY1" s="854"/>
      <c r="KOZ1" s="854"/>
      <c r="KPA1" s="854"/>
      <c r="KPB1" s="854"/>
      <c r="KPC1" s="854"/>
      <c r="KPD1" s="854"/>
      <c r="KPE1" s="854" t="s">
        <v>155</v>
      </c>
      <c r="KPF1" s="854"/>
      <c r="KPG1" s="854"/>
      <c r="KPH1" s="854"/>
      <c r="KPI1" s="854"/>
      <c r="KPJ1" s="854"/>
      <c r="KPK1" s="854"/>
      <c r="KPL1" s="854"/>
      <c r="KPM1" s="854"/>
      <c r="KPN1" s="854"/>
      <c r="KPO1" s="854"/>
      <c r="KPP1" s="854"/>
      <c r="KPQ1" s="854"/>
      <c r="KPR1" s="854"/>
      <c r="KPS1" s="854"/>
      <c r="KPT1" s="854"/>
      <c r="KPU1" s="854" t="s">
        <v>155</v>
      </c>
      <c r="KPV1" s="854"/>
      <c r="KPW1" s="854"/>
      <c r="KPX1" s="854"/>
      <c r="KPY1" s="854"/>
      <c r="KPZ1" s="854"/>
      <c r="KQA1" s="854"/>
      <c r="KQB1" s="854"/>
      <c r="KQC1" s="854"/>
      <c r="KQD1" s="854"/>
      <c r="KQE1" s="854"/>
      <c r="KQF1" s="854"/>
      <c r="KQG1" s="854"/>
      <c r="KQH1" s="854"/>
      <c r="KQI1" s="854"/>
      <c r="KQJ1" s="854"/>
      <c r="KQK1" s="854" t="s">
        <v>155</v>
      </c>
      <c r="KQL1" s="854"/>
      <c r="KQM1" s="854"/>
      <c r="KQN1" s="854"/>
      <c r="KQO1" s="854"/>
      <c r="KQP1" s="854"/>
      <c r="KQQ1" s="854"/>
      <c r="KQR1" s="854"/>
      <c r="KQS1" s="854"/>
      <c r="KQT1" s="854"/>
      <c r="KQU1" s="854"/>
      <c r="KQV1" s="854"/>
      <c r="KQW1" s="854"/>
      <c r="KQX1" s="854"/>
      <c r="KQY1" s="854"/>
      <c r="KQZ1" s="854"/>
      <c r="KRA1" s="854" t="s">
        <v>155</v>
      </c>
      <c r="KRB1" s="854"/>
      <c r="KRC1" s="854"/>
      <c r="KRD1" s="854"/>
      <c r="KRE1" s="854"/>
      <c r="KRF1" s="854"/>
      <c r="KRG1" s="854"/>
      <c r="KRH1" s="854"/>
      <c r="KRI1" s="854"/>
      <c r="KRJ1" s="854"/>
      <c r="KRK1" s="854"/>
      <c r="KRL1" s="854"/>
      <c r="KRM1" s="854"/>
      <c r="KRN1" s="854"/>
      <c r="KRO1" s="854"/>
      <c r="KRP1" s="854"/>
      <c r="KRQ1" s="854" t="s">
        <v>155</v>
      </c>
      <c r="KRR1" s="854"/>
      <c r="KRS1" s="854"/>
      <c r="KRT1" s="854"/>
      <c r="KRU1" s="854"/>
      <c r="KRV1" s="854"/>
      <c r="KRW1" s="854"/>
      <c r="KRX1" s="854"/>
      <c r="KRY1" s="854"/>
      <c r="KRZ1" s="854"/>
      <c r="KSA1" s="854"/>
      <c r="KSB1" s="854"/>
      <c r="KSC1" s="854"/>
      <c r="KSD1" s="854"/>
      <c r="KSE1" s="854"/>
      <c r="KSF1" s="854"/>
      <c r="KSG1" s="854" t="s">
        <v>155</v>
      </c>
      <c r="KSH1" s="854"/>
      <c r="KSI1" s="854"/>
      <c r="KSJ1" s="854"/>
      <c r="KSK1" s="854"/>
      <c r="KSL1" s="854"/>
      <c r="KSM1" s="854"/>
      <c r="KSN1" s="854"/>
      <c r="KSO1" s="854"/>
      <c r="KSP1" s="854"/>
      <c r="KSQ1" s="854"/>
      <c r="KSR1" s="854"/>
      <c r="KSS1" s="854"/>
      <c r="KST1" s="854"/>
      <c r="KSU1" s="854"/>
      <c r="KSV1" s="854"/>
      <c r="KSW1" s="854" t="s">
        <v>155</v>
      </c>
      <c r="KSX1" s="854"/>
      <c r="KSY1" s="854"/>
      <c r="KSZ1" s="854"/>
      <c r="KTA1" s="854"/>
      <c r="KTB1" s="854"/>
      <c r="KTC1" s="854"/>
      <c r="KTD1" s="854"/>
      <c r="KTE1" s="854"/>
      <c r="KTF1" s="854"/>
      <c r="KTG1" s="854"/>
      <c r="KTH1" s="854"/>
      <c r="KTI1" s="854"/>
      <c r="KTJ1" s="854"/>
      <c r="KTK1" s="854"/>
      <c r="KTL1" s="854"/>
      <c r="KTM1" s="854" t="s">
        <v>155</v>
      </c>
      <c r="KTN1" s="854"/>
      <c r="KTO1" s="854"/>
      <c r="KTP1" s="854"/>
      <c r="KTQ1" s="854"/>
      <c r="KTR1" s="854"/>
      <c r="KTS1" s="854"/>
      <c r="KTT1" s="854"/>
      <c r="KTU1" s="854"/>
      <c r="KTV1" s="854"/>
      <c r="KTW1" s="854"/>
      <c r="KTX1" s="854"/>
      <c r="KTY1" s="854"/>
      <c r="KTZ1" s="854"/>
      <c r="KUA1" s="854"/>
      <c r="KUB1" s="854"/>
      <c r="KUC1" s="854" t="s">
        <v>155</v>
      </c>
      <c r="KUD1" s="854"/>
      <c r="KUE1" s="854"/>
      <c r="KUF1" s="854"/>
      <c r="KUG1" s="854"/>
      <c r="KUH1" s="854"/>
      <c r="KUI1" s="854"/>
      <c r="KUJ1" s="854"/>
      <c r="KUK1" s="854"/>
      <c r="KUL1" s="854"/>
      <c r="KUM1" s="854"/>
      <c r="KUN1" s="854"/>
      <c r="KUO1" s="854"/>
      <c r="KUP1" s="854"/>
      <c r="KUQ1" s="854"/>
      <c r="KUR1" s="854"/>
      <c r="KUS1" s="854" t="s">
        <v>155</v>
      </c>
      <c r="KUT1" s="854"/>
      <c r="KUU1" s="854"/>
      <c r="KUV1" s="854"/>
      <c r="KUW1" s="854"/>
      <c r="KUX1" s="854"/>
      <c r="KUY1" s="854"/>
      <c r="KUZ1" s="854"/>
      <c r="KVA1" s="854"/>
      <c r="KVB1" s="854"/>
      <c r="KVC1" s="854"/>
      <c r="KVD1" s="854"/>
      <c r="KVE1" s="854"/>
      <c r="KVF1" s="854"/>
      <c r="KVG1" s="854"/>
      <c r="KVH1" s="854"/>
      <c r="KVI1" s="854" t="s">
        <v>155</v>
      </c>
      <c r="KVJ1" s="854"/>
      <c r="KVK1" s="854"/>
      <c r="KVL1" s="854"/>
      <c r="KVM1" s="854"/>
      <c r="KVN1" s="854"/>
      <c r="KVO1" s="854"/>
      <c r="KVP1" s="854"/>
      <c r="KVQ1" s="854"/>
      <c r="KVR1" s="854"/>
      <c r="KVS1" s="854"/>
      <c r="KVT1" s="854"/>
      <c r="KVU1" s="854"/>
      <c r="KVV1" s="854"/>
      <c r="KVW1" s="854"/>
      <c r="KVX1" s="854"/>
      <c r="KVY1" s="854" t="s">
        <v>155</v>
      </c>
      <c r="KVZ1" s="854"/>
      <c r="KWA1" s="854"/>
      <c r="KWB1" s="854"/>
      <c r="KWC1" s="854"/>
      <c r="KWD1" s="854"/>
      <c r="KWE1" s="854"/>
      <c r="KWF1" s="854"/>
      <c r="KWG1" s="854"/>
      <c r="KWH1" s="854"/>
      <c r="KWI1" s="854"/>
      <c r="KWJ1" s="854"/>
      <c r="KWK1" s="854"/>
      <c r="KWL1" s="854"/>
      <c r="KWM1" s="854"/>
      <c r="KWN1" s="854"/>
      <c r="KWO1" s="854" t="s">
        <v>155</v>
      </c>
      <c r="KWP1" s="854"/>
      <c r="KWQ1" s="854"/>
      <c r="KWR1" s="854"/>
      <c r="KWS1" s="854"/>
      <c r="KWT1" s="854"/>
      <c r="KWU1" s="854"/>
      <c r="KWV1" s="854"/>
      <c r="KWW1" s="854"/>
      <c r="KWX1" s="854"/>
      <c r="KWY1" s="854"/>
      <c r="KWZ1" s="854"/>
      <c r="KXA1" s="854"/>
      <c r="KXB1" s="854"/>
      <c r="KXC1" s="854"/>
      <c r="KXD1" s="854"/>
      <c r="KXE1" s="854" t="s">
        <v>155</v>
      </c>
      <c r="KXF1" s="854"/>
      <c r="KXG1" s="854"/>
      <c r="KXH1" s="854"/>
      <c r="KXI1" s="854"/>
      <c r="KXJ1" s="854"/>
      <c r="KXK1" s="854"/>
      <c r="KXL1" s="854"/>
      <c r="KXM1" s="854"/>
      <c r="KXN1" s="854"/>
      <c r="KXO1" s="854"/>
      <c r="KXP1" s="854"/>
      <c r="KXQ1" s="854"/>
      <c r="KXR1" s="854"/>
      <c r="KXS1" s="854"/>
      <c r="KXT1" s="854"/>
      <c r="KXU1" s="854" t="s">
        <v>155</v>
      </c>
      <c r="KXV1" s="854"/>
      <c r="KXW1" s="854"/>
      <c r="KXX1" s="854"/>
      <c r="KXY1" s="854"/>
      <c r="KXZ1" s="854"/>
      <c r="KYA1" s="854"/>
      <c r="KYB1" s="854"/>
      <c r="KYC1" s="854"/>
      <c r="KYD1" s="854"/>
      <c r="KYE1" s="854"/>
      <c r="KYF1" s="854"/>
      <c r="KYG1" s="854"/>
      <c r="KYH1" s="854"/>
      <c r="KYI1" s="854"/>
      <c r="KYJ1" s="854"/>
      <c r="KYK1" s="854" t="s">
        <v>155</v>
      </c>
      <c r="KYL1" s="854"/>
      <c r="KYM1" s="854"/>
      <c r="KYN1" s="854"/>
      <c r="KYO1" s="854"/>
      <c r="KYP1" s="854"/>
      <c r="KYQ1" s="854"/>
      <c r="KYR1" s="854"/>
      <c r="KYS1" s="854"/>
      <c r="KYT1" s="854"/>
      <c r="KYU1" s="854"/>
      <c r="KYV1" s="854"/>
      <c r="KYW1" s="854"/>
      <c r="KYX1" s="854"/>
      <c r="KYY1" s="854"/>
      <c r="KYZ1" s="854"/>
      <c r="KZA1" s="854" t="s">
        <v>155</v>
      </c>
      <c r="KZB1" s="854"/>
      <c r="KZC1" s="854"/>
      <c r="KZD1" s="854"/>
      <c r="KZE1" s="854"/>
      <c r="KZF1" s="854"/>
      <c r="KZG1" s="854"/>
      <c r="KZH1" s="854"/>
      <c r="KZI1" s="854"/>
      <c r="KZJ1" s="854"/>
      <c r="KZK1" s="854"/>
      <c r="KZL1" s="854"/>
      <c r="KZM1" s="854"/>
      <c r="KZN1" s="854"/>
      <c r="KZO1" s="854"/>
      <c r="KZP1" s="854"/>
      <c r="KZQ1" s="854" t="s">
        <v>155</v>
      </c>
      <c r="KZR1" s="854"/>
      <c r="KZS1" s="854"/>
      <c r="KZT1" s="854"/>
      <c r="KZU1" s="854"/>
      <c r="KZV1" s="854"/>
      <c r="KZW1" s="854"/>
      <c r="KZX1" s="854"/>
      <c r="KZY1" s="854"/>
      <c r="KZZ1" s="854"/>
      <c r="LAA1" s="854"/>
      <c r="LAB1" s="854"/>
      <c r="LAC1" s="854"/>
      <c r="LAD1" s="854"/>
      <c r="LAE1" s="854"/>
      <c r="LAF1" s="854"/>
      <c r="LAG1" s="854" t="s">
        <v>155</v>
      </c>
      <c r="LAH1" s="854"/>
      <c r="LAI1" s="854"/>
      <c r="LAJ1" s="854"/>
      <c r="LAK1" s="854"/>
      <c r="LAL1" s="854"/>
      <c r="LAM1" s="854"/>
      <c r="LAN1" s="854"/>
      <c r="LAO1" s="854"/>
      <c r="LAP1" s="854"/>
      <c r="LAQ1" s="854"/>
      <c r="LAR1" s="854"/>
      <c r="LAS1" s="854"/>
      <c r="LAT1" s="854"/>
      <c r="LAU1" s="854"/>
      <c r="LAV1" s="854"/>
      <c r="LAW1" s="854" t="s">
        <v>155</v>
      </c>
      <c r="LAX1" s="854"/>
      <c r="LAY1" s="854"/>
      <c r="LAZ1" s="854"/>
      <c r="LBA1" s="854"/>
      <c r="LBB1" s="854"/>
      <c r="LBC1" s="854"/>
      <c r="LBD1" s="854"/>
      <c r="LBE1" s="854"/>
      <c r="LBF1" s="854"/>
      <c r="LBG1" s="854"/>
      <c r="LBH1" s="854"/>
      <c r="LBI1" s="854"/>
      <c r="LBJ1" s="854"/>
      <c r="LBK1" s="854"/>
      <c r="LBL1" s="854"/>
      <c r="LBM1" s="854" t="s">
        <v>155</v>
      </c>
      <c r="LBN1" s="854"/>
      <c r="LBO1" s="854"/>
      <c r="LBP1" s="854"/>
      <c r="LBQ1" s="854"/>
      <c r="LBR1" s="854"/>
      <c r="LBS1" s="854"/>
      <c r="LBT1" s="854"/>
      <c r="LBU1" s="854"/>
      <c r="LBV1" s="854"/>
      <c r="LBW1" s="854"/>
      <c r="LBX1" s="854"/>
      <c r="LBY1" s="854"/>
      <c r="LBZ1" s="854"/>
      <c r="LCA1" s="854"/>
      <c r="LCB1" s="854"/>
      <c r="LCC1" s="854" t="s">
        <v>155</v>
      </c>
      <c r="LCD1" s="854"/>
      <c r="LCE1" s="854"/>
      <c r="LCF1" s="854"/>
      <c r="LCG1" s="854"/>
      <c r="LCH1" s="854"/>
      <c r="LCI1" s="854"/>
      <c r="LCJ1" s="854"/>
      <c r="LCK1" s="854"/>
      <c r="LCL1" s="854"/>
      <c r="LCM1" s="854"/>
      <c r="LCN1" s="854"/>
      <c r="LCO1" s="854"/>
      <c r="LCP1" s="854"/>
      <c r="LCQ1" s="854"/>
      <c r="LCR1" s="854"/>
      <c r="LCS1" s="854" t="s">
        <v>155</v>
      </c>
      <c r="LCT1" s="854"/>
      <c r="LCU1" s="854"/>
      <c r="LCV1" s="854"/>
      <c r="LCW1" s="854"/>
      <c r="LCX1" s="854"/>
      <c r="LCY1" s="854"/>
      <c r="LCZ1" s="854"/>
      <c r="LDA1" s="854"/>
      <c r="LDB1" s="854"/>
      <c r="LDC1" s="854"/>
      <c r="LDD1" s="854"/>
      <c r="LDE1" s="854"/>
      <c r="LDF1" s="854"/>
      <c r="LDG1" s="854"/>
      <c r="LDH1" s="854"/>
      <c r="LDI1" s="854" t="s">
        <v>155</v>
      </c>
      <c r="LDJ1" s="854"/>
      <c r="LDK1" s="854"/>
      <c r="LDL1" s="854"/>
      <c r="LDM1" s="854"/>
      <c r="LDN1" s="854"/>
      <c r="LDO1" s="854"/>
      <c r="LDP1" s="854"/>
      <c r="LDQ1" s="854"/>
      <c r="LDR1" s="854"/>
      <c r="LDS1" s="854"/>
      <c r="LDT1" s="854"/>
      <c r="LDU1" s="854"/>
      <c r="LDV1" s="854"/>
      <c r="LDW1" s="854"/>
      <c r="LDX1" s="854"/>
      <c r="LDY1" s="854" t="s">
        <v>155</v>
      </c>
      <c r="LDZ1" s="854"/>
      <c r="LEA1" s="854"/>
      <c r="LEB1" s="854"/>
      <c r="LEC1" s="854"/>
      <c r="LED1" s="854"/>
      <c r="LEE1" s="854"/>
      <c r="LEF1" s="854"/>
      <c r="LEG1" s="854"/>
      <c r="LEH1" s="854"/>
      <c r="LEI1" s="854"/>
      <c r="LEJ1" s="854"/>
      <c r="LEK1" s="854"/>
      <c r="LEL1" s="854"/>
      <c r="LEM1" s="854"/>
      <c r="LEN1" s="854"/>
      <c r="LEO1" s="854" t="s">
        <v>155</v>
      </c>
      <c r="LEP1" s="854"/>
      <c r="LEQ1" s="854"/>
      <c r="LER1" s="854"/>
      <c r="LES1" s="854"/>
      <c r="LET1" s="854"/>
      <c r="LEU1" s="854"/>
      <c r="LEV1" s="854"/>
      <c r="LEW1" s="854"/>
      <c r="LEX1" s="854"/>
      <c r="LEY1" s="854"/>
      <c r="LEZ1" s="854"/>
      <c r="LFA1" s="854"/>
      <c r="LFB1" s="854"/>
      <c r="LFC1" s="854"/>
      <c r="LFD1" s="854"/>
      <c r="LFE1" s="854" t="s">
        <v>155</v>
      </c>
      <c r="LFF1" s="854"/>
      <c r="LFG1" s="854"/>
      <c r="LFH1" s="854"/>
      <c r="LFI1" s="854"/>
      <c r="LFJ1" s="854"/>
      <c r="LFK1" s="854"/>
      <c r="LFL1" s="854"/>
      <c r="LFM1" s="854"/>
      <c r="LFN1" s="854"/>
      <c r="LFO1" s="854"/>
      <c r="LFP1" s="854"/>
      <c r="LFQ1" s="854"/>
      <c r="LFR1" s="854"/>
      <c r="LFS1" s="854"/>
      <c r="LFT1" s="854"/>
      <c r="LFU1" s="854" t="s">
        <v>155</v>
      </c>
      <c r="LFV1" s="854"/>
      <c r="LFW1" s="854"/>
      <c r="LFX1" s="854"/>
      <c r="LFY1" s="854"/>
      <c r="LFZ1" s="854"/>
      <c r="LGA1" s="854"/>
      <c r="LGB1" s="854"/>
      <c r="LGC1" s="854"/>
      <c r="LGD1" s="854"/>
      <c r="LGE1" s="854"/>
      <c r="LGF1" s="854"/>
      <c r="LGG1" s="854"/>
      <c r="LGH1" s="854"/>
      <c r="LGI1" s="854"/>
      <c r="LGJ1" s="854"/>
      <c r="LGK1" s="854" t="s">
        <v>155</v>
      </c>
      <c r="LGL1" s="854"/>
      <c r="LGM1" s="854"/>
      <c r="LGN1" s="854"/>
      <c r="LGO1" s="854"/>
      <c r="LGP1" s="854"/>
      <c r="LGQ1" s="854"/>
      <c r="LGR1" s="854"/>
      <c r="LGS1" s="854"/>
      <c r="LGT1" s="854"/>
      <c r="LGU1" s="854"/>
      <c r="LGV1" s="854"/>
      <c r="LGW1" s="854"/>
      <c r="LGX1" s="854"/>
      <c r="LGY1" s="854"/>
      <c r="LGZ1" s="854"/>
      <c r="LHA1" s="854" t="s">
        <v>155</v>
      </c>
      <c r="LHB1" s="854"/>
      <c r="LHC1" s="854"/>
      <c r="LHD1" s="854"/>
      <c r="LHE1" s="854"/>
      <c r="LHF1" s="854"/>
      <c r="LHG1" s="854"/>
      <c r="LHH1" s="854"/>
      <c r="LHI1" s="854"/>
      <c r="LHJ1" s="854"/>
      <c r="LHK1" s="854"/>
      <c r="LHL1" s="854"/>
      <c r="LHM1" s="854"/>
      <c r="LHN1" s="854"/>
      <c r="LHO1" s="854"/>
      <c r="LHP1" s="854"/>
      <c r="LHQ1" s="854" t="s">
        <v>155</v>
      </c>
      <c r="LHR1" s="854"/>
      <c r="LHS1" s="854"/>
      <c r="LHT1" s="854"/>
      <c r="LHU1" s="854"/>
      <c r="LHV1" s="854"/>
      <c r="LHW1" s="854"/>
      <c r="LHX1" s="854"/>
      <c r="LHY1" s="854"/>
      <c r="LHZ1" s="854"/>
      <c r="LIA1" s="854"/>
      <c r="LIB1" s="854"/>
      <c r="LIC1" s="854"/>
      <c r="LID1" s="854"/>
      <c r="LIE1" s="854"/>
      <c r="LIF1" s="854"/>
      <c r="LIG1" s="854" t="s">
        <v>155</v>
      </c>
      <c r="LIH1" s="854"/>
      <c r="LII1" s="854"/>
      <c r="LIJ1" s="854"/>
      <c r="LIK1" s="854"/>
      <c r="LIL1" s="854"/>
      <c r="LIM1" s="854"/>
      <c r="LIN1" s="854"/>
      <c r="LIO1" s="854"/>
      <c r="LIP1" s="854"/>
      <c r="LIQ1" s="854"/>
      <c r="LIR1" s="854"/>
      <c r="LIS1" s="854"/>
      <c r="LIT1" s="854"/>
      <c r="LIU1" s="854"/>
      <c r="LIV1" s="854"/>
      <c r="LIW1" s="854" t="s">
        <v>155</v>
      </c>
      <c r="LIX1" s="854"/>
      <c r="LIY1" s="854"/>
      <c r="LIZ1" s="854"/>
      <c r="LJA1" s="854"/>
      <c r="LJB1" s="854"/>
      <c r="LJC1" s="854"/>
      <c r="LJD1" s="854"/>
      <c r="LJE1" s="854"/>
      <c r="LJF1" s="854"/>
      <c r="LJG1" s="854"/>
      <c r="LJH1" s="854"/>
      <c r="LJI1" s="854"/>
      <c r="LJJ1" s="854"/>
      <c r="LJK1" s="854"/>
      <c r="LJL1" s="854"/>
      <c r="LJM1" s="854" t="s">
        <v>155</v>
      </c>
      <c r="LJN1" s="854"/>
      <c r="LJO1" s="854"/>
      <c r="LJP1" s="854"/>
      <c r="LJQ1" s="854"/>
      <c r="LJR1" s="854"/>
      <c r="LJS1" s="854"/>
      <c r="LJT1" s="854"/>
      <c r="LJU1" s="854"/>
      <c r="LJV1" s="854"/>
      <c r="LJW1" s="854"/>
      <c r="LJX1" s="854"/>
      <c r="LJY1" s="854"/>
      <c r="LJZ1" s="854"/>
      <c r="LKA1" s="854"/>
      <c r="LKB1" s="854"/>
      <c r="LKC1" s="854" t="s">
        <v>155</v>
      </c>
      <c r="LKD1" s="854"/>
      <c r="LKE1" s="854"/>
      <c r="LKF1" s="854"/>
      <c r="LKG1" s="854"/>
      <c r="LKH1" s="854"/>
      <c r="LKI1" s="854"/>
      <c r="LKJ1" s="854"/>
      <c r="LKK1" s="854"/>
      <c r="LKL1" s="854"/>
      <c r="LKM1" s="854"/>
      <c r="LKN1" s="854"/>
      <c r="LKO1" s="854"/>
      <c r="LKP1" s="854"/>
      <c r="LKQ1" s="854"/>
      <c r="LKR1" s="854"/>
      <c r="LKS1" s="854" t="s">
        <v>155</v>
      </c>
      <c r="LKT1" s="854"/>
      <c r="LKU1" s="854"/>
      <c r="LKV1" s="854"/>
      <c r="LKW1" s="854"/>
      <c r="LKX1" s="854"/>
      <c r="LKY1" s="854"/>
      <c r="LKZ1" s="854"/>
      <c r="LLA1" s="854"/>
      <c r="LLB1" s="854"/>
      <c r="LLC1" s="854"/>
      <c r="LLD1" s="854"/>
      <c r="LLE1" s="854"/>
      <c r="LLF1" s="854"/>
      <c r="LLG1" s="854"/>
      <c r="LLH1" s="854"/>
      <c r="LLI1" s="854" t="s">
        <v>155</v>
      </c>
      <c r="LLJ1" s="854"/>
      <c r="LLK1" s="854"/>
      <c r="LLL1" s="854"/>
      <c r="LLM1" s="854"/>
      <c r="LLN1" s="854"/>
      <c r="LLO1" s="854"/>
      <c r="LLP1" s="854"/>
      <c r="LLQ1" s="854"/>
      <c r="LLR1" s="854"/>
      <c r="LLS1" s="854"/>
      <c r="LLT1" s="854"/>
      <c r="LLU1" s="854"/>
      <c r="LLV1" s="854"/>
      <c r="LLW1" s="854"/>
      <c r="LLX1" s="854"/>
      <c r="LLY1" s="854" t="s">
        <v>155</v>
      </c>
      <c r="LLZ1" s="854"/>
      <c r="LMA1" s="854"/>
      <c r="LMB1" s="854"/>
      <c r="LMC1" s="854"/>
      <c r="LMD1" s="854"/>
      <c r="LME1" s="854"/>
      <c r="LMF1" s="854"/>
      <c r="LMG1" s="854"/>
      <c r="LMH1" s="854"/>
      <c r="LMI1" s="854"/>
      <c r="LMJ1" s="854"/>
      <c r="LMK1" s="854"/>
      <c r="LML1" s="854"/>
      <c r="LMM1" s="854"/>
      <c r="LMN1" s="854"/>
      <c r="LMO1" s="854" t="s">
        <v>155</v>
      </c>
      <c r="LMP1" s="854"/>
      <c r="LMQ1" s="854"/>
      <c r="LMR1" s="854"/>
      <c r="LMS1" s="854"/>
      <c r="LMT1" s="854"/>
      <c r="LMU1" s="854"/>
      <c r="LMV1" s="854"/>
      <c r="LMW1" s="854"/>
      <c r="LMX1" s="854"/>
      <c r="LMY1" s="854"/>
      <c r="LMZ1" s="854"/>
      <c r="LNA1" s="854"/>
      <c r="LNB1" s="854"/>
      <c r="LNC1" s="854"/>
      <c r="LND1" s="854"/>
      <c r="LNE1" s="854" t="s">
        <v>155</v>
      </c>
      <c r="LNF1" s="854"/>
      <c r="LNG1" s="854"/>
      <c r="LNH1" s="854"/>
      <c r="LNI1" s="854"/>
      <c r="LNJ1" s="854"/>
      <c r="LNK1" s="854"/>
      <c r="LNL1" s="854"/>
      <c r="LNM1" s="854"/>
      <c r="LNN1" s="854"/>
      <c r="LNO1" s="854"/>
      <c r="LNP1" s="854"/>
      <c r="LNQ1" s="854"/>
      <c r="LNR1" s="854"/>
      <c r="LNS1" s="854"/>
      <c r="LNT1" s="854"/>
      <c r="LNU1" s="854" t="s">
        <v>155</v>
      </c>
      <c r="LNV1" s="854"/>
      <c r="LNW1" s="854"/>
      <c r="LNX1" s="854"/>
      <c r="LNY1" s="854"/>
      <c r="LNZ1" s="854"/>
      <c r="LOA1" s="854"/>
      <c r="LOB1" s="854"/>
      <c r="LOC1" s="854"/>
      <c r="LOD1" s="854"/>
      <c r="LOE1" s="854"/>
      <c r="LOF1" s="854"/>
      <c r="LOG1" s="854"/>
      <c r="LOH1" s="854"/>
      <c r="LOI1" s="854"/>
      <c r="LOJ1" s="854"/>
      <c r="LOK1" s="854" t="s">
        <v>155</v>
      </c>
      <c r="LOL1" s="854"/>
      <c r="LOM1" s="854"/>
      <c r="LON1" s="854"/>
      <c r="LOO1" s="854"/>
      <c r="LOP1" s="854"/>
      <c r="LOQ1" s="854"/>
      <c r="LOR1" s="854"/>
      <c r="LOS1" s="854"/>
      <c r="LOT1" s="854"/>
      <c r="LOU1" s="854"/>
      <c r="LOV1" s="854"/>
      <c r="LOW1" s="854"/>
      <c r="LOX1" s="854"/>
      <c r="LOY1" s="854"/>
      <c r="LOZ1" s="854"/>
      <c r="LPA1" s="854" t="s">
        <v>155</v>
      </c>
      <c r="LPB1" s="854"/>
      <c r="LPC1" s="854"/>
      <c r="LPD1" s="854"/>
      <c r="LPE1" s="854"/>
      <c r="LPF1" s="854"/>
      <c r="LPG1" s="854"/>
      <c r="LPH1" s="854"/>
      <c r="LPI1" s="854"/>
      <c r="LPJ1" s="854"/>
      <c r="LPK1" s="854"/>
      <c r="LPL1" s="854"/>
      <c r="LPM1" s="854"/>
      <c r="LPN1" s="854"/>
      <c r="LPO1" s="854"/>
      <c r="LPP1" s="854"/>
      <c r="LPQ1" s="854" t="s">
        <v>155</v>
      </c>
      <c r="LPR1" s="854"/>
      <c r="LPS1" s="854"/>
      <c r="LPT1" s="854"/>
      <c r="LPU1" s="854"/>
      <c r="LPV1" s="854"/>
      <c r="LPW1" s="854"/>
      <c r="LPX1" s="854"/>
      <c r="LPY1" s="854"/>
      <c r="LPZ1" s="854"/>
      <c r="LQA1" s="854"/>
      <c r="LQB1" s="854"/>
      <c r="LQC1" s="854"/>
      <c r="LQD1" s="854"/>
      <c r="LQE1" s="854"/>
      <c r="LQF1" s="854"/>
      <c r="LQG1" s="854" t="s">
        <v>155</v>
      </c>
      <c r="LQH1" s="854"/>
      <c r="LQI1" s="854"/>
      <c r="LQJ1" s="854"/>
      <c r="LQK1" s="854"/>
      <c r="LQL1" s="854"/>
      <c r="LQM1" s="854"/>
      <c r="LQN1" s="854"/>
      <c r="LQO1" s="854"/>
      <c r="LQP1" s="854"/>
      <c r="LQQ1" s="854"/>
      <c r="LQR1" s="854"/>
      <c r="LQS1" s="854"/>
      <c r="LQT1" s="854"/>
      <c r="LQU1" s="854"/>
      <c r="LQV1" s="854"/>
      <c r="LQW1" s="854" t="s">
        <v>155</v>
      </c>
      <c r="LQX1" s="854"/>
      <c r="LQY1" s="854"/>
      <c r="LQZ1" s="854"/>
      <c r="LRA1" s="854"/>
      <c r="LRB1" s="854"/>
      <c r="LRC1" s="854"/>
      <c r="LRD1" s="854"/>
      <c r="LRE1" s="854"/>
      <c r="LRF1" s="854"/>
      <c r="LRG1" s="854"/>
      <c r="LRH1" s="854"/>
      <c r="LRI1" s="854"/>
      <c r="LRJ1" s="854"/>
      <c r="LRK1" s="854"/>
      <c r="LRL1" s="854"/>
      <c r="LRM1" s="854" t="s">
        <v>155</v>
      </c>
      <c r="LRN1" s="854"/>
      <c r="LRO1" s="854"/>
      <c r="LRP1" s="854"/>
      <c r="LRQ1" s="854"/>
      <c r="LRR1" s="854"/>
      <c r="LRS1" s="854"/>
      <c r="LRT1" s="854"/>
      <c r="LRU1" s="854"/>
      <c r="LRV1" s="854"/>
      <c r="LRW1" s="854"/>
      <c r="LRX1" s="854"/>
      <c r="LRY1" s="854"/>
      <c r="LRZ1" s="854"/>
      <c r="LSA1" s="854"/>
      <c r="LSB1" s="854"/>
      <c r="LSC1" s="854" t="s">
        <v>155</v>
      </c>
      <c r="LSD1" s="854"/>
      <c r="LSE1" s="854"/>
      <c r="LSF1" s="854"/>
      <c r="LSG1" s="854"/>
      <c r="LSH1" s="854"/>
      <c r="LSI1" s="854"/>
      <c r="LSJ1" s="854"/>
      <c r="LSK1" s="854"/>
      <c r="LSL1" s="854"/>
      <c r="LSM1" s="854"/>
      <c r="LSN1" s="854"/>
      <c r="LSO1" s="854"/>
      <c r="LSP1" s="854"/>
      <c r="LSQ1" s="854"/>
      <c r="LSR1" s="854"/>
      <c r="LSS1" s="854" t="s">
        <v>155</v>
      </c>
      <c r="LST1" s="854"/>
      <c r="LSU1" s="854"/>
      <c r="LSV1" s="854"/>
      <c r="LSW1" s="854"/>
      <c r="LSX1" s="854"/>
      <c r="LSY1" s="854"/>
      <c r="LSZ1" s="854"/>
      <c r="LTA1" s="854"/>
      <c r="LTB1" s="854"/>
      <c r="LTC1" s="854"/>
      <c r="LTD1" s="854"/>
      <c r="LTE1" s="854"/>
      <c r="LTF1" s="854"/>
      <c r="LTG1" s="854"/>
      <c r="LTH1" s="854"/>
      <c r="LTI1" s="854" t="s">
        <v>155</v>
      </c>
      <c r="LTJ1" s="854"/>
      <c r="LTK1" s="854"/>
      <c r="LTL1" s="854"/>
      <c r="LTM1" s="854"/>
      <c r="LTN1" s="854"/>
      <c r="LTO1" s="854"/>
      <c r="LTP1" s="854"/>
      <c r="LTQ1" s="854"/>
      <c r="LTR1" s="854"/>
      <c r="LTS1" s="854"/>
      <c r="LTT1" s="854"/>
      <c r="LTU1" s="854"/>
      <c r="LTV1" s="854"/>
      <c r="LTW1" s="854"/>
      <c r="LTX1" s="854"/>
      <c r="LTY1" s="854" t="s">
        <v>155</v>
      </c>
      <c r="LTZ1" s="854"/>
      <c r="LUA1" s="854"/>
      <c r="LUB1" s="854"/>
      <c r="LUC1" s="854"/>
      <c r="LUD1" s="854"/>
      <c r="LUE1" s="854"/>
      <c r="LUF1" s="854"/>
      <c r="LUG1" s="854"/>
      <c r="LUH1" s="854"/>
      <c r="LUI1" s="854"/>
      <c r="LUJ1" s="854"/>
      <c r="LUK1" s="854"/>
      <c r="LUL1" s="854"/>
      <c r="LUM1" s="854"/>
      <c r="LUN1" s="854"/>
      <c r="LUO1" s="854" t="s">
        <v>155</v>
      </c>
      <c r="LUP1" s="854"/>
      <c r="LUQ1" s="854"/>
      <c r="LUR1" s="854"/>
      <c r="LUS1" s="854"/>
      <c r="LUT1" s="854"/>
      <c r="LUU1" s="854"/>
      <c r="LUV1" s="854"/>
      <c r="LUW1" s="854"/>
      <c r="LUX1" s="854"/>
      <c r="LUY1" s="854"/>
      <c r="LUZ1" s="854"/>
      <c r="LVA1" s="854"/>
      <c r="LVB1" s="854"/>
      <c r="LVC1" s="854"/>
      <c r="LVD1" s="854"/>
      <c r="LVE1" s="854" t="s">
        <v>155</v>
      </c>
      <c r="LVF1" s="854"/>
      <c r="LVG1" s="854"/>
      <c r="LVH1" s="854"/>
      <c r="LVI1" s="854"/>
      <c r="LVJ1" s="854"/>
      <c r="LVK1" s="854"/>
      <c r="LVL1" s="854"/>
      <c r="LVM1" s="854"/>
      <c r="LVN1" s="854"/>
      <c r="LVO1" s="854"/>
      <c r="LVP1" s="854"/>
      <c r="LVQ1" s="854"/>
      <c r="LVR1" s="854"/>
      <c r="LVS1" s="854"/>
      <c r="LVT1" s="854"/>
      <c r="LVU1" s="854" t="s">
        <v>155</v>
      </c>
      <c r="LVV1" s="854"/>
      <c r="LVW1" s="854"/>
      <c r="LVX1" s="854"/>
      <c r="LVY1" s="854"/>
      <c r="LVZ1" s="854"/>
      <c r="LWA1" s="854"/>
      <c r="LWB1" s="854"/>
      <c r="LWC1" s="854"/>
      <c r="LWD1" s="854"/>
      <c r="LWE1" s="854"/>
      <c r="LWF1" s="854"/>
      <c r="LWG1" s="854"/>
      <c r="LWH1" s="854"/>
      <c r="LWI1" s="854"/>
      <c r="LWJ1" s="854"/>
      <c r="LWK1" s="854" t="s">
        <v>155</v>
      </c>
      <c r="LWL1" s="854"/>
      <c r="LWM1" s="854"/>
      <c r="LWN1" s="854"/>
      <c r="LWO1" s="854"/>
      <c r="LWP1" s="854"/>
      <c r="LWQ1" s="854"/>
      <c r="LWR1" s="854"/>
      <c r="LWS1" s="854"/>
      <c r="LWT1" s="854"/>
      <c r="LWU1" s="854"/>
      <c r="LWV1" s="854"/>
      <c r="LWW1" s="854"/>
      <c r="LWX1" s="854"/>
      <c r="LWY1" s="854"/>
      <c r="LWZ1" s="854"/>
      <c r="LXA1" s="854" t="s">
        <v>155</v>
      </c>
      <c r="LXB1" s="854"/>
      <c r="LXC1" s="854"/>
      <c r="LXD1" s="854"/>
      <c r="LXE1" s="854"/>
      <c r="LXF1" s="854"/>
      <c r="LXG1" s="854"/>
      <c r="LXH1" s="854"/>
      <c r="LXI1" s="854"/>
      <c r="LXJ1" s="854"/>
      <c r="LXK1" s="854"/>
      <c r="LXL1" s="854"/>
      <c r="LXM1" s="854"/>
      <c r="LXN1" s="854"/>
      <c r="LXO1" s="854"/>
      <c r="LXP1" s="854"/>
      <c r="LXQ1" s="854" t="s">
        <v>155</v>
      </c>
      <c r="LXR1" s="854"/>
      <c r="LXS1" s="854"/>
      <c r="LXT1" s="854"/>
      <c r="LXU1" s="854"/>
      <c r="LXV1" s="854"/>
      <c r="LXW1" s="854"/>
      <c r="LXX1" s="854"/>
      <c r="LXY1" s="854"/>
      <c r="LXZ1" s="854"/>
      <c r="LYA1" s="854"/>
      <c r="LYB1" s="854"/>
      <c r="LYC1" s="854"/>
      <c r="LYD1" s="854"/>
      <c r="LYE1" s="854"/>
      <c r="LYF1" s="854"/>
      <c r="LYG1" s="854" t="s">
        <v>155</v>
      </c>
      <c r="LYH1" s="854"/>
      <c r="LYI1" s="854"/>
      <c r="LYJ1" s="854"/>
      <c r="LYK1" s="854"/>
      <c r="LYL1" s="854"/>
      <c r="LYM1" s="854"/>
      <c r="LYN1" s="854"/>
      <c r="LYO1" s="854"/>
      <c r="LYP1" s="854"/>
      <c r="LYQ1" s="854"/>
      <c r="LYR1" s="854"/>
      <c r="LYS1" s="854"/>
      <c r="LYT1" s="854"/>
      <c r="LYU1" s="854"/>
      <c r="LYV1" s="854"/>
      <c r="LYW1" s="854" t="s">
        <v>155</v>
      </c>
      <c r="LYX1" s="854"/>
      <c r="LYY1" s="854"/>
      <c r="LYZ1" s="854"/>
      <c r="LZA1" s="854"/>
      <c r="LZB1" s="854"/>
      <c r="LZC1" s="854"/>
      <c r="LZD1" s="854"/>
      <c r="LZE1" s="854"/>
      <c r="LZF1" s="854"/>
      <c r="LZG1" s="854"/>
      <c r="LZH1" s="854"/>
      <c r="LZI1" s="854"/>
      <c r="LZJ1" s="854"/>
      <c r="LZK1" s="854"/>
      <c r="LZL1" s="854"/>
      <c r="LZM1" s="854" t="s">
        <v>155</v>
      </c>
      <c r="LZN1" s="854"/>
      <c r="LZO1" s="854"/>
      <c r="LZP1" s="854"/>
      <c r="LZQ1" s="854"/>
      <c r="LZR1" s="854"/>
      <c r="LZS1" s="854"/>
      <c r="LZT1" s="854"/>
      <c r="LZU1" s="854"/>
      <c r="LZV1" s="854"/>
      <c r="LZW1" s="854"/>
      <c r="LZX1" s="854"/>
      <c r="LZY1" s="854"/>
      <c r="LZZ1" s="854"/>
      <c r="MAA1" s="854"/>
      <c r="MAB1" s="854"/>
      <c r="MAC1" s="854" t="s">
        <v>155</v>
      </c>
      <c r="MAD1" s="854"/>
      <c r="MAE1" s="854"/>
      <c r="MAF1" s="854"/>
      <c r="MAG1" s="854"/>
      <c r="MAH1" s="854"/>
      <c r="MAI1" s="854"/>
      <c r="MAJ1" s="854"/>
      <c r="MAK1" s="854"/>
      <c r="MAL1" s="854"/>
      <c r="MAM1" s="854"/>
      <c r="MAN1" s="854"/>
      <c r="MAO1" s="854"/>
      <c r="MAP1" s="854"/>
      <c r="MAQ1" s="854"/>
      <c r="MAR1" s="854"/>
      <c r="MAS1" s="854" t="s">
        <v>155</v>
      </c>
      <c r="MAT1" s="854"/>
      <c r="MAU1" s="854"/>
      <c r="MAV1" s="854"/>
      <c r="MAW1" s="854"/>
      <c r="MAX1" s="854"/>
      <c r="MAY1" s="854"/>
      <c r="MAZ1" s="854"/>
      <c r="MBA1" s="854"/>
      <c r="MBB1" s="854"/>
      <c r="MBC1" s="854"/>
      <c r="MBD1" s="854"/>
      <c r="MBE1" s="854"/>
      <c r="MBF1" s="854"/>
      <c r="MBG1" s="854"/>
      <c r="MBH1" s="854"/>
      <c r="MBI1" s="854" t="s">
        <v>155</v>
      </c>
      <c r="MBJ1" s="854"/>
      <c r="MBK1" s="854"/>
      <c r="MBL1" s="854"/>
      <c r="MBM1" s="854"/>
      <c r="MBN1" s="854"/>
      <c r="MBO1" s="854"/>
      <c r="MBP1" s="854"/>
      <c r="MBQ1" s="854"/>
      <c r="MBR1" s="854"/>
      <c r="MBS1" s="854"/>
      <c r="MBT1" s="854"/>
      <c r="MBU1" s="854"/>
      <c r="MBV1" s="854"/>
      <c r="MBW1" s="854"/>
      <c r="MBX1" s="854"/>
      <c r="MBY1" s="854" t="s">
        <v>155</v>
      </c>
      <c r="MBZ1" s="854"/>
      <c r="MCA1" s="854"/>
      <c r="MCB1" s="854"/>
      <c r="MCC1" s="854"/>
      <c r="MCD1" s="854"/>
      <c r="MCE1" s="854"/>
      <c r="MCF1" s="854"/>
      <c r="MCG1" s="854"/>
      <c r="MCH1" s="854"/>
      <c r="MCI1" s="854"/>
      <c r="MCJ1" s="854"/>
      <c r="MCK1" s="854"/>
      <c r="MCL1" s="854"/>
      <c r="MCM1" s="854"/>
      <c r="MCN1" s="854"/>
      <c r="MCO1" s="854" t="s">
        <v>155</v>
      </c>
      <c r="MCP1" s="854"/>
      <c r="MCQ1" s="854"/>
      <c r="MCR1" s="854"/>
      <c r="MCS1" s="854"/>
      <c r="MCT1" s="854"/>
      <c r="MCU1" s="854"/>
      <c r="MCV1" s="854"/>
      <c r="MCW1" s="854"/>
      <c r="MCX1" s="854"/>
      <c r="MCY1" s="854"/>
      <c r="MCZ1" s="854"/>
      <c r="MDA1" s="854"/>
      <c r="MDB1" s="854"/>
      <c r="MDC1" s="854"/>
      <c r="MDD1" s="854"/>
      <c r="MDE1" s="854" t="s">
        <v>155</v>
      </c>
      <c r="MDF1" s="854"/>
      <c r="MDG1" s="854"/>
      <c r="MDH1" s="854"/>
      <c r="MDI1" s="854"/>
      <c r="MDJ1" s="854"/>
      <c r="MDK1" s="854"/>
      <c r="MDL1" s="854"/>
      <c r="MDM1" s="854"/>
      <c r="MDN1" s="854"/>
      <c r="MDO1" s="854"/>
      <c r="MDP1" s="854"/>
      <c r="MDQ1" s="854"/>
      <c r="MDR1" s="854"/>
      <c r="MDS1" s="854"/>
      <c r="MDT1" s="854"/>
      <c r="MDU1" s="854" t="s">
        <v>155</v>
      </c>
      <c r="MDV1" s="854"/>
      <c r="MDW1" s="854"/>
      <c r="MDX1" s="854"/>
      <c r="MDY1" s="854"/>
      <c r="MDZ1" s="854"/>
      <c r="MEA1" s="854"/>
      <c r="MEB1" s="854"/>
      <c r="MEC1" s="854"/>
      <c r="MED1" s="854"/>
      <c r="MEE1" s="854"/>
      <c r="MEF1" s="854"/>
      <c r="MEG1" s="854"/>
      <c r="MEH1" s="854"/>
      <c r="MEI1" s="854"/>
      <c r="MEJ1" s="854"/>
      <c r="MEK1" s="854" t="s">
        <v>155</v>
      </c>
      <c r="MEL1" s="854"/>
      <c r="MEM1" s="854"/>
      <c r="MEN1" s="854"/>
      <c r="MEO1" s="854"/>
      <c r="MEP1" s="854"/>
      <c r="MEQ1" s="854"/>
      <c r="MER1" s="854"/>
      <c r="MES1" s="854"/>
      <c r="MET1" s="854"/>
      <c r="MEU1" s="854"/>
      <c r="MEV1" s="854"/>
      <c r="MEW1" s="854"/>
      <c r="MEX1" s="854"/>
      <c r="MEY1" s="854"/>
      <c r="MEZ1" s="854"/>
      <c r="MFA1" s="854" t="s">
        <v>155</v>
      </c>
      <c r="MFB1" s="854"/>
      <c r="MFC1" s="854"/>
      <c r="MFD1" s="854"/>
      <c r="MFE1" s="854"/>
      <c r="MFF1" s="854"/>
      <c r="MFG1" s="854"/>
      <c r="MFH1" s="854"/>
      <c r="MFI1" s="854"/>
      <c r="MFJ1" s="854"/>
      <c r="MFK1" s="854"/>
      <c r="MFL1" s="854"/>
      <c r="MFM1" s="854"/>
      <c r="MFN1" s="854"/>
      <c r="MFO1" s="854"/>
      <c r="MFP1" s="854"/>
      <c r="MFQ1" s="854" t="s">
        <v>155</v>
      </c>
      <c r="MFR1" s="854"/>
      <c r="MFS1" s="854"/>
      <c r="MFT1" s="854"/>
      <c r="MFU1" s="854"/>
      <c r="MFV1" s="854"/>
      <c r="MFW1" s="854"/>
      <c r="MFX1" s="854"/>
      <c r="MFY1" s="854"/>
      <c r="MFZ1" s="854"/>
      <c r="MGA1" s="854"/>
      <c r="MGB1" s="854"/>
      <c r="MGC1" s="854"/>
      <c r="MGD1" s="854"/>
      <c r="MGE1" s="854"/>
      <c r="MGF1" s="854"/>
      <c r="MGG1" s="854" t="s">
        <v>155</v>
      </c>
      <c r="MGH1" s="854"/>
      <c r="MGI1" s="854"/>
      <c r="MGJ1" s="854"/>
      <c r="MGK1" s="854"/>
      <c r="MGL1" s="854"/>
      <c r="MGM1" s="854"/>
      <c r="MGN1" s="854"/>
      <c r="MGO1" s="854"/>
      <c r="MGP1" s="854"/>
      <c r="MGQ1" s="854"/>
      <c r="MGR1" s="854"/>
      <c r="MGS1" s="854"/>
      <c r="MGT1" s="854"/>
      <c r="MGU1" s="854"/>
      <c r="MGV1" s="854"/>
      <c r="MGW1" s="854" t="s">
        <v>155</v>
      </c>
      <c r="MGX1" s="854"/>
      <c r="MGY1" s="854"/>
      <c r="MGZ1" s="854"/>
      <c r="MHA1" s="854"/>
      <c r="MHB1" s="854"/>
      <c r="MHC1" s="854"/>
      <c r="MHD1" s="854"/>
      <c r="MHE1" s="854"/>
      <c r="MHF1" s="854"/>
      <c r="MHG1" s="854"/>
      <c r="MHH1" s="854"/>
      <c r="MHI1" s="854"/>
      <c r="MHJ1" s="854"/>
      <c r="MHK1" s="854"/>
      <c r="MHL1" s="854"/>
      <c r="MHM1" s="854" t="s">
        <v>155</v>
      </c>
      <c r="MHN1" s="854"/>
      <c r="MHO1" s="854"/>
      <c r="MHP1" s="854"/>
      <c r="MHQ1" s="854"/>
      <c r="MHR1" s="854"/>
      <c r="MHS1" s="854"/>
      <c r="MHT1" s="854"/>
      <c r="MHU1" s="854"/>
      <c r="MHV1" s="854"/>
      <c r="MHW1" s="854"/>
      <c r="MHX1" s="854"/>
      <c r="MHY1" s="854"/>
      <c r="MHZ1" s="854"/>
      <c r="MIA1" s="854"/>
      <c r="MIB1" s="854"/>
      <c r="MIC1" s="854" t="s">
        <v>155</v>
      </c>
      <c r="MID1" s="854"/>
      <c r="MIE1" s="854"/>
      <c r="MIF1" s="854"/>
      <c r="MIG1" s="854"/>
      <c r="MIH1" s="854"/>
      <c r="MII1" s="854"/>
      <c r="MIJ1" s="854"/>
      <c r="MIK1" s="854"/>
      <c r="MIL1" s="854"/>
      <c r="MIM1" s="854"/>
      <c r="MIN1" s="854"/>
      <c r="MIO1" s="854"/>
      <c r="MIP1" s="854"/>
      <c r="MIQ1" s="854"/>
      <c r="MIR1" s="854"/>
      <c r="MIS1" s="854" t="s">
        <v>155</v>
      </c>
      <c r="MIT1" s="854"/>
      <c r="MIU1" s="854"/>
      <c r="MIV1" s="854"/>
      <c r="MIW1" s="854"/>
      <c r="MIX1" s="854"/>
      <c r="MIY1" s="854"/>
      <c r="MIZ1" s="854"/>
      <c r="MJA1" s="854"/>
      <c r="MJB1" s="854"/>
      <c r="MJC1" s="854"/>
      <c r="MJD1" s="854"/>
      <c r="MJE1" s="854"/>
      <c r="MJF1" s="854"/>
      <c r="MJG1" s="854"/>
      <c r="MJH1" s="854"/>
      <c r="MJI1" s="854" t="s">
        <v>155</v>
      </c>
      <c r="MJJ1" s="854"/>
      <c r="MJK1" s="854"/>
      <c r="MJL1" s="854"/>
      <c r="MJM1" s="854"/>
      <c r="MJN1" s="854"/>
      <c r="MJO1" s="854"/>
      <c r="MJP1" s="854"/>
      <c r="MJQ1" s="854"/>
      <c r="MJR1" s="854"/>
      <c r="MJS1" s="854"/>
      <c r="MJT1" s="854"/>
      <c r="MJU1" s="854"/>
      <c r="MJV1" s="854"/>
      <c r="MJW1" s="854"/>
      <c r="MJX1" s="854"/>
      <c r="MJY1" s="854" t="s">
        <v>155</v>
      </c>
      <c r="MJZ1" s="854"/>
      <c r="MKA1" s="854"/>
      <c r="MKB1" s="854"/>
      <c r="MKC1" s="854"/>
      <c r="MKD1" s="854"/>
      <c r="MKE1" s="854"/>
      <c r="MKF1" s="854"/>
      <c r="MKG1" s="854"/>
      <c r="MKH1" s="854"/>
      <c r="MKI1" s="854"/>
      <c r="MKJ1" s="854"/>
      <c r="MKK1" s="854"/>
      <c r="MKL1" s="854"/>
      <c r="MKM1" s="854"/>
      <c r="MKN1" s="854"/>
      <c r="MKO1" s="854" t="s">
        <v>155</v>
      </c>
      <c r="MKP1" s="854"/>
      <c r="MKQ1" s="854"/>
      <c r="MKR1" s="854"/>
      <c r="MKS1" s="854"/>
      <c r="MKT1" s="854"/>
      <c r="MKU1" s="854"/>
      <c r="MKV1" s="854"/>
      <c r="MKW1" s="854"/>
      <c r="MKX1" s="854"/>
      <c r="MKY1" s="854"/>
      <c r="MKZ1" s="854"/>
      <c r="MLA1" s="854"/>
      <c r="MLB1" s="854"/>
      <c r="MLC1" s="854"/>
      <c r="MLD1" s="854"/>
      <c r="MLE1" s="854" t="s">
        <v>155</v>
      </c>
      <c r="MLF1" s="854"/>
      <c r="MLG1" s="854"/>
      <c r="MLH1" s="854"/>
      <c r="MLI1" s="854"/>
      <c r="MLJ1" s="854"/>
      <c r="MLK1" s="854"/>
      <c r="MLL1" s="854"/>
      <c r="MLM1" s="854"/>
      <c r="MLN1" s="854"/>
      <c r="MLO1" s="854"/>
      <c r="MLP1" s="854"/>
      <c r="MLQ1" s="854"/>
      <c r="MLR1" s="854"/>
      <c r="MLS1" s="854"/>
      <c r="MLT1" s="854"/>
      <c r="MLU1" s="854" t="s">
        <v>155</v>
      </c>
      <c r="MLV1" s="854"/>
      <c r="MLW1" s="854"/>
      <c r="MLX1" s="854"/>
      <c r="MLY1" s="854"/>
      <c r="MLZ1" s="854"/>
      <c r="MMA1" s="854"/>
      <c r="MMB1" s="854"/>
      <c r="MMC1" s="854"/>
      <c r="MMD1" s="854"/>
      <c r="MME1" s="854"/>
      <c r="MMF1" s="854"/>
      <c r="MMG1" s="854"/>
      <c r="MMH1" s="854"/>
      <c r="MMI1" s="854"/>
      <c r="MMJ1" s="854"/>
      <c r="MMK1" s="854" t="s">
        <v>155</v>
      </c>
      <c r="MML1" s="854"/>
      <c r="MMM1" s="854"/>
      <c r="MMN1" s="854"/>
      <c r="MMO1" s="854"/>
      <c r="MMP1" s="854"/>
      <c r="MMQ1" s="854"/>
      <c r="MMR1" s="854"/>
      <c r="MMS1" s="854"/>
      <c r="MMT1" s="854"/>
      <c r="MMU1" s="854"/>
      <c r="MMV1" s="854"/>
      <c r="MMW1" s="854"/>
      <c r="MMX1" s="854"/>
      <c r="MMY1" s="854"/>
      <c r="MMZ1" s="854"/>
      <c r="MNA1" s="854" t="s">
        <v>155</v>
      </c>
      <c r="MNB1" s="854"/>
      <c r="MNC1" s="854"/>
      <c r="MND1" s="854"/>
      <c r="MNE1" s="854"/>
      <c r="MNF1" s="854"/>
      <c r="MNG1" s="854"/>
      <c r="MNH1" s="854"/>
      <c r="MNI1" s="854"/>
      <c r="MNJ1" s="854"/>
      <c r="MNK1" s="854"/>
      <c r="MNL1" s="854"/>
      <c r="MNM1" s="854"/>
      <c r="MNN1" s="854"/>
      <c r="MNO1" s="854"/>
      <c r="MNP1" s="854"/>
      <c r="MNQ1" s="854" t="s">
        <v>155</v>
      </c>
      <c r="MNR1" s="854"/>
      <c r="MNS1" s="854"/>
      <c r="MNT1" s="854"/>
      <c r="MNU1" s="854"/>
      <c r="MNV1" s="854"/>
      <c r="MNW1" s="854"/>
      <c r="MNX1" s="854"/>
      <c r="MNY1" s="854"/>
      <c r="MNZ1" s="854"/>
      <c r="MOA1" s="854"/>
      <c r="MOB1" s="854"/>
      <c r="MOC1" s="854"/>
      <c r="MOD1" s="854"/>
      <c r="MOE1" s="854"/>
      <c r="MOF1" s="854"/>
      <c r="MOG1" s="854" t="s">
        <v>155</v>
      </c>
      <c r="MOH1" s="854"/>
      <c r="MOI1" s="854"/>
      <c r="MOJ1" s="854"/>
      <c r="MOK1" s="854"/>
      <c r="MOL1" s="854"/>
      <c r="MOM1" s="854"/>
      <c r="MON1" s="854"/>
      <c r="MOO1" s="854"/>
      <c r="MOP1" s="854"/>
      <c r="MOQ1" s="854"/>
      <c r="MOR1" s="854"/>
      <c r="MOS1" s="854"/>
      <c r="MOT1" s="854"/>
      <c r="MOU1" s="854"/>
      <c r="MOV1" s="854"/>
      <c r="MOW1" s="854" t="s">
        <v>155</v>
      </c>
      <c r="MOX1" s="854"/>
      <c r="MOY1" s="854"/>
      <c r="MOZ1" s="854"/>
      <c r="MPA1" s="854"/>
      <c r="MPB1" s="854"/>
      <c r="MPC1" s="854"/>
      <c r="MPD1" s="854"/>
      <c r="MPE1" s="854"/>
      <c r="MPF1" s="854"/>
      <c r="MPG1" s="854"/>
      <c r="MPH1" s="854"/>
      <c r="MPI1" s="854"/>
      <c r="MPJ1" s="854"/>
      <c r="MPK1" s="854"/>
      <c r="MPL1" s="854"/>
      <c r="MPM1" s="854" t="s">
        <v>155</v>
      </c>
      <c r="MPN1" s="854"/>
      <c r="MPO1" s="854"/>
      <c r="MPP1" s="854"/>
      <c r="MPQ1" s="854"/>
      <c r="MPR1" s="854"/>
      <c r="MPS1" s="854"/>
      <c r="MPT1" s="854"/>
      <c r="MPU1" s="854"/>
      <c r="MPV1" s="854"/>
      <c r="MPW1" s="854"/>
      <c r="MPX1" s="854"/>
      <c r="MPY1" s="854"/>
      <c r="MPZ1" s="854"/>
      <c r="MQA1" s="854"/>
      <c r="MQB1" s="854"/>
      <c r="MQC1" s="854" t="s">
        <v>155</v>
      </c>
      <c r="MQD1" s="854"/>
      <c r="MQE1" s="854"/>
      <c r="MQF1" s="854"/>
      <c r="MQG1" s="854"/>
      <c r="MQH1" s="854"/>
      <c r="MQI1" s="854"/>
      <c r="MQJ1" s="854"/>
      <c r="MQK1" s="854"/>
      <c r="MQL1" s="854"/>
      <c r="MQM1" s="854"/>
      <c r="MQN1" s="854"/>
      <c r="MQO1" s="854"/>
      <c r="MQP1" s="854"/>
      <c r="MQQ1" s="854"/>
      <c r="MQR1" s="854"/>
      <c r="MQS1" s="854" t="s">
        <v>155</v>
      </c>
      <c r="MQT1" s="854"/>
      <c r="MQU1" s="854"/>
      <c r="MQV1" s="854"/>
      <c r="MQW1" s="854"/>
      <c r="MQX1" s="854"/>
      <c r="MQY1" s="854"/>
      <c r="MQZ1" s="854"/>
      <c r="MRA1" s="854"/>
      <c r="MRB1" s="854"/>
      <c r="MRC1" s="854"/>
      <c r="MRD1" s="854"/>
      <c r="MRE1" s="854"/>
      <c r="MRF1" s="854"/>
      <c r="MRG1" s="854"/>
      <c r="MRH1" s="854"/>
      <c r="MRI1" s="854" t="s">
        <v>155</v>
      </c>
      <c r="MRJ1" s="854"/>
      <c r="MRK1" s="854"/>
      <c r="MRL1" s="854"/>
      <c r="MRM1" s="854"/>
      <c r="MRN1" s="854"/>
      <c r="MRO1" s="854"/>
      <c r="MRP1" s="854"/>
      <c r="MRQ1" s="854"/>
      <c r="MRR1" s="854"/>
      <c r="MRS1" s="854"/>
      <c r="MRT1" s="854"/>
      <c r="MRU1" s="854"/>
      <c r="MRV1" s="854"/>
      <c r="MRW1" s="854"/>
      <c r="MRX1" s="854"/>
      <c r="MRY1" s="854" t="s">
        <v>155</v>
      </c>
      <c r="MRZ1" s="854"/>
      <c r="MSA1" s="854"/>
      <c r="MSB1" s="854"/>
      <c r="MSC1" s="854"/>
      <c r="MSD1" s="854"/>
      <c r="MSE1" s="854"/>
      <c r="MSF1" s="854"/>
      <c r="MSG1" s="854"/>
      <c r="MSH1" s="854"/>
      <c r="MSI1" s="854"/>
      <c r="MSJ1" s="854"/>
      <c r="MSK1" s="854"/>
      <c r="MSL1" s="854"/>
      <c r="MSM1" s="854"/>
      <c r="MSN1" s="854"/>
      <c r="MSO1" s="854" t="s">
        <v>155</v>
      </c>
      <c r="MSP1" s="854"/>
      <c r="MSQ1" s="854"/>
      <c r="MSR1" s="854"/>
      <c r="MSS1" s="854"/>
      <c r="MST1" s="854"/>
      <c r="MSU1" s="854"/>
      <c r="MSV1" s="854"/>
      <c r="MSW1" s="854"/>
      <c r="MSX1" s="854"/>
      <c r="MSY1" s="854"/>
      <c r="MSZ1" s="854"/>
      <c r="MTA1" s="854"/>
      <c r="MTB1" s="854"/>
      <c r="MTC1" s="854"/>
      <c r="MTD1" s="854"/>
      <c r="MTE1" s="854" t="s">
        <v>155</v>
      </c>
      <c r="MTF1" s="854"/>
      <c r="MTG1" s="854"/>
      <c r="MTH1" s="854"/>
      <c r="MTI1" s="854"/>
      <c r="MTJ1" s="854"/>
      <c r="MTK1" s="854"/>
      <c r="MTL1" s="854"/>
      <c r="MTM1" s="854"/>
      <c r="MTN1" s="854"/>
      <c r="MTO1" s="854"/>
      <c r="MTP1" s="854"/>
      <c r="MTQ1" s="854"/>
      <c r="MTR1" s="854"/>
      <c r="MTS1" s="854"/>
      <c r="MTT1" s="854"/>
      <c r="MTU1" s="854" t="s">
        <v>155</v>
      </c>
      <c r="MTV1" s="854"/>
      <c r="MTW1" s="854"/>
      <c r="MTX1" s="854"/>
      <c r="MTY1" s="854"/>
      <c r="MTZ1" s="854"/>
      <c r="MUA1" s="854"/>
      <c r="MUB1" s="854"/>
      <c r="MUC1" s="854"/>
      <c r="MUD1" s="854"/>
      <c r="MUE1" s="854"/>
      <c r="MUF1" s="854"/>
      <c r="MUG1" s="854"/>
      <c r="MUH1" s="854"/>
      <c r="MUI1" s="854"/>
      <c r="MUJ1" s="854"/>
      <c r="MUK1" s="854" t="s">
        <v>155</v>
      </c>
      <c r="MUL1" s="854"/>
      <c r="MUM1" s="854"/>
      <c r="MUN1" s="854"/>
      <c r="MUO1" s="854"/>
      <c r="MUP1" s="854"/>
      <c r="MUQ1" s="854"/>
      <c r="MUR1" s="854"/>
      <c r="MUS1" s="854"/>
      <c r="MUT1" s="854"/>
      <c r="MUU1" s="854"/>
      <c r="MUV1" s="854"/>
      <c r="MUW1" s="854"/>
      <c r="MUX1" s="854"/>
      <c r="MUY1" s="854"/>
      <c r="MUZ1" s="854"/>
      <c r="MVA1" s="854" t="s">
        <v>155</v>
      </c>
      <c r="MVB1" s="854"/>
      <c r="MVC1" s="854"/>
      <c r="MVD1" s="854"/>
      <c r="MVE1" s="854"/>
      <c r="MVF1" s="854"/>
      <c r="MVG1" s="854"/>
      <c r="MVH1" s="854"/>
      <c r="MVI1" s="854"/>
      <c r="MVJ1" s="854"/>
      <c r="MVK1" s="854"/>
      <c r="MVL1" s="854"/>
      <c r="MVM1" s="854"/>
      <c r="MVN1" s="854"/>
      <c r="MVO1" s="854"/>
      <c r="MVP1" s="854"/>
      <c r="MVQ1" s="854" t="s">
        <v>155</v>
      </c>
      <c r="MVR1" s="854"/>
      <c r="MVS1" s="854"/>
      <c r="MVT1" s="854"/>
      <c r="MVU1" s="854"/>
      <c r="MVV1" s="854"/>
      <c r="MVW1" s="854"/>
      <c r="MVX1" s="854"/>
      <c r="MVY1" s="854"/>
      <c r="MVZ1" s="854"/>
      <c r="MWA1" s="854"/>
      <c r="MWB1" s="854"/>
      <c r="MWC1" s="854"/>
      <c r="MWD1" s="854"/>
      <c r="MWE1" s="854"/>
      <c r="MWF1" s="854"/>
      <c r="MWG1" s="854" t="s">
        <v>155</v>
      </c>
      <c r="MWH1" s="854"/>
      <c r="MWI1" s="854"/>
      <c r="MWJ1" s="854"/>
      <c r="MWK1" s="854"/>
      <c r="MWL1" s="854"/>
      <c r="MWM1" s="854"/>
      <c r="MWN1" s="854"/>
      <c r="MWO1" s="854"/>
      <c r="MWP1" s="854"/>
      <c r="MWQ1" s="854"/>
      <c r="MWR1" s="854"/>
      <c r="MWS1" s="854"/>
      <c r="MWT1" s="854"/>
      <c r="MWU1" s="854"/>
      <c r="MWV1" s="854"/>
      <c r="MWW1" s="854" t="s">
        <v>155</v>
      </c>
      <c r="MWX1" s="854"/>
      <c r="MWY1" s="854"/>
      <c r="MWZ1" s="854"/>
      <c r="MXA1" s="854"/>
      <c r="MXB1" s="854"/>
      <c r="MXC1" s="854"/>
      <c r="MXD1" s="854"/>
      <c r="MXE1" s="854"/>
      <c r="MXF1" s="854"/>
      <c r="MXG1" s="854"/>
      <c r="MXH1" s="854"/>
      <c r="MXI1" s="854"/>
      <c r="MXJ1" s="854"/>
      <c r="MXK1" s="854"/>
      <c r="MXL1" s="854"/>
      <c r="MXM1" s="854" t="s">
        <v>155</v>
      </c>
      <c r="MXN1" s="854"/>
      <c r="MXO1" s="854"/>
      <c r="MXP1" s="854"/>
      <c r="MXQ1" s="854"/>
      <c r="MXR1" s="854"/>
      <c r="MXS1" s="854"/>
      <c r="MXT1" s="854"/>
      <c r="MXU1" s="854"/>
      <c r="MXV1" s="854"/>
      <c r="MXW1" s="854"/>
      <c r="MXX1" s="854"/>
      <c r="MXY1" s="854"/>
      <c r="MXZ1" s="854"/>
      <c r="MYA1" s="854"/>
      <c r="MYB1" s="854"/>
      <c r="MYC1" s="854" t="s">
        <v>155</v>
      </c>
      <c r="MYD1" s="854"/>
      <c r="MYE1" s="854"/>
      <c r="MYF1" s="854"/>
      <c r="MYG1" s="854"/>
      <c r="MYH1" s="854"/>
      <c r="MYI1" s="854"/>
      <c r="MYJ1" s="854"/>
      <c r="MYK1" s="854"/>
      <c r="MYL1" s="854"/>
      <c r="MYM1" s="854"/>
      <c r="MYN1" s="854"/>
      <c r="MYO1" s="854"/>
      <c r="MYP1" s="854"/>
      <c r="MYQ1" s="854"/>
      <c r="MYR1" s="854"/>
      <c r="MYS1" s="854" t="s">
        <v>155</v>
      </c>
      <c r="MYT1" s="854"/>
      <c r="MYU1" s="854"/>
      <c r="MYV1" s="854"/>
      <c r="MYW1" s="854"/>
      <c r="MYX1" s="854"/>
      <c r="MYY1" s="854"/>
      <c r="MYZ1" s="854"/>
      <c r="MZA1" s="854"/>
      <c r="MZB1" s="854"/>
      <c r="MZC1" s="854"/>
      <c r="MZD1" s="854"/>
      <c r="MZE1" s="854"/>
      <c r="MZF1" s="854"/>
      <c r="MZG1" s="854"/>
      <c r="MZH1" s="854"/>
      <c r="MZI1" s="854" t="s">
        <v>155</v>
      </c>
      <c r="MZJ1" s="854"/>
      <c r="MZK1" s="854"/>
      <c r="MZL1" s="854"/>
      <c r="MZM1" s="854"/>
      <c r="MZN1" s="854"/>
      <c r="MZO1" s="854"/>
      <c r="MZP1" s="854"/>
      <c r="MZQ1" s="854"/>
      <c r="MZR1" s="854"/>
      <c r="MZS1" s="854"/>
      <c r="MZT1" s="854"/>
      <c r="MZU1" s="854"/>
      <c r="MZV1" s="854"/>
      <c r="MZW1" s="854"/>
      <c r="MZX1" s="854"/>
      <c r="MZY1" s="854" t="s">
        <v>155</v>
      </c>
      <c r="MZZ1" s="854"/>
      <c r="NAA1" s="854"/>
      <c r="NAB1" s="854"/>
      <c r="NAC1" s="854"/>
      <c r="NAD1" s="854"/>
      <c r="NAE1" s="854"/>
      <c r="NAF1" s="854"/>
      <c r="NAG1" s="854"/>
      <c r="NAH1" s="854"/>
      <c r="NAI1" s="854"/>
      <c r="NAJ1" s="854"/>
      <c r="NAK1" s="854"/>
      <c r="NAL1" s="854"/>
      <c r="NAM1" s="854"/>
      <c r="NAN1" s="854"/>
      <c r="NAO1" s="854" t="s">
        <v>155</v>
      </c>
      <c r="NAP1" s="854"/>
      <c r="NAQ1" s="854"/>
      <c r="NAR1" s="854"/>
      <c r="NAS1" s="854"/>
      <c r="NAT1" s="854"/>
      <c r="NAU1" s="854"/>
      <c r="NAV1" s="854"/>
      <c r="NAW1" s="854"/>
      <c r="NAX1" s="854"/>
      <c r="NAY1" s="854"/>
      <c r="NAZ1" s="854"/>
      <c r="NBA1" s="854"/>
      <c r="NBB1" s="854"/>
      <c r="NBC1" s="854"/>
      <c r="NBD1" s="854"/>
      <c r="NBE1" s="854" t="s">
        <v>155</v>
      </c>
      <c r="NBF1" s="854"/>
      <c r="NBG1" s="854"/>
      <c r="NBH1" s="854"/>
      <c r="NBI1" s="854"/>
      <c r="NBJ1" s="854"/>
      <c r="NBK1" s="854"/>
      <c r="NBL1" s="854"/>
      <c r="NBM1" s="854"/>
      <c r="NBN1" s="854"/>
      <c r="NBO1" s="854"/>
      <c r="NBP1" s="854"/>
      <c r="NBQ1" s="854"/>
      <c r="NBR1" s="854"/>
      <c r="NBS1" s="854"/>
      <c r="NBT1" s="854"/>
      <c r="NBU1" s="854" t="s">
        <v>155</v>
      </c>
      <c r="NBV1" s="854"/>
      <c r="NBW1" s="854"/>
      <c r="NBX1" s="854"/>
      <c r="NBY1" s="854"/>
      <c r="NBZ1" s="854"/>
      <c r="NCA1" s="854"/>
      <c r="NCB1" s="854"/>
      <c r="NCC1" s="854"/>
      <c r="NCD1" s="854"/>
      <c r="NCE1" s="854"/>
      <c r="NCF1" s="854"/>
      <c r="NCG1" s="854"/>
      <c r="NCH1" s="854"/>
      <c r="NCI1" s="854"/>
      <c r="NCJ1" s="854"/>
      <c r="NCK1" s="854" t="s">
        <v>155</v>
      </c>
      <c r="NCL1" s="854"/>
      <c r="NCM1" s="854"/>
      <c r="NCN1" s="854"/>
      <c r="NCO1" s="854"/>
      <c r="NCP1" s="854"/>
      <c r="NCQ1" s="854"/>
      <c r="NCR1" s="854"/>
      <c r="NCS1" s="854"/>
      <c r="NCT1" s="854"/>
      <c r="NCU1" s="854"/>
      <c r="NCV1" s="854"/>
      <c r="NCW1" s="854"/>
      <c r="NCX1" s="854"/>
      <c r="NCY1" s="854"/>
      <c r="NCZ1" s="854"/>
      <c r="NDA1" s="854" t="s">
        <v>155</v>
      </c>
      <c r="NDB1" s="854"/>
      <c r="NDC1" s="854"/>
      <c r="NDD1" s="854"/>
      <c r="NDE1" s="854"/>
      <c r="NDF1" s="854"/>
      <c r="NDG1" s="854"/>
      <c r="NDH1" s="854"/>
      <c r="NDI1" s="854"/>
      <c r="NDJ1" s="854"/>
      <c r="NDK1" s="854"/>
      <c r="NDL1" s="854"/>
      <c r="NDM1" s="854"/>
      <c r="NDN1" s="854"/>
      <c r="NDO1" s="854"/>
      <c r="NDP1" s="854"/>
      <c r="NDQ1" s="854" t="s">
        <v>155</v>
      </c>
      <c r="NDR1" s="854"/>
      <c r="NDS1" s="854"/>
      <c r="NDT1" s="854"/>
      <c r="NDU1" s="854"/>
      <c r="NDV1" s="854"/>
      <c r="NDW1" s="854"/>
      <c r="NDX1" s="854"/>
      <c r="NDY1" s="854"/>
      <c r="NDZ1" s="854"/>
      <c r="NEA1" s="854"/>
      <c r="NEB1" s="854"/>
      <c r="NEC1" s="854"/>
      <c r="NED1" s="854"/>
      <c r="NEE1" s="854"/>
      <c r="NEF1" s="854"/>
      <c r="NEG1" s="854" t="s">
        <v>155</v>
      </c>
      <c r="NEH1" s="854"/>
      <c r="NEI1" s="854"/>
      <c r="NEJ1" s="854"/>
      <c r="NEK1" s="854"/>
      <c r="NEL1" s="854"/>
      <c r="NEM1" s="854"/>
      <c r="NEN1" s="854"/>
      <c r="NEO1" s="854"/>
      <c r="NEP1" s="854"/>
      <c r="NEQ1" s="854"/>
      <c r="NER1" s="854"/>
      <c r="NES1" s="854"/>
      <c r="NET1" s="854"/>
      <c r="NEU1" s="854"/>
      <c r="NEV1" s="854"/>
      <c r="NEW1" s="854" t="s">
        <v>155</v>
      </c>
      <c r="NEX1" s="854"/>
      <c r="NEY1" s="854"/>
      <c r="NEZ1" s="854"/>
      <c r="NFA1" s="854"/>
      <c r="NFB1" s="854"/>
      <c r="NFC1" s="854"/>
      <c r="NFD1" s="854"/>
      <c r="NFE1" s="854"/>
      <c r="NFF1" s="854"/>
      <c r="NFG1" s="854"/>
      <c r="NFH1" s="854"/>
      <c r="NFI1" s="854"/>
      <c r="NFJ1" s="854"/>
      <c r="NFK1" s="854"/>
      <c r="NFL1" s="854"/>
      <c r="NFM1" s="854" t="s">
        <v>155</v>
      </c>
      <c r="NFN1" s="854"/>
      <c r="NFO1" s="854"/>
      <c r="NFP1" s="854"/>
      <c r="NFQ1" s="854"/>
      <c r="NFR1" s="854"/>
      <c r="NFS1" s="854"/>
      <c r="NFT1" s="854"/>
      <c r="NFU1" s="854"/>
      <c r="NFV1" s="854"/>
      <c r="NFW1" s="854"/>
      <c r="NFX1" s="854"/>
      <c r="NFY1" s="854"/>
      <c r="NFZ1" s="854"/>
      <c r="NGA1" s="854"/>
      <c r="NGB1" s="854"/>
      <c r="NGC1" s="854" t="s">
        <v>155</v>
      </c>
      <c r="NGD1" s="854"/>
      <c r="NGE1" s="854"/>
      <c r="NGF1" s="854"/>
      <c r="NGG1" s="854"/>
      <c r="NGH1" s="854"/>
      <c r="NGI1" s="854"/>
      <c r="NGJ1" s="854"/>
      <c r="NGK1" s="854"/>
      <c r="NGL1" s="854"/>
      <c r="NGM1" s="854"/>
      <c r="NGN1" s="854"/>
      <c r="NGO1" s="854"/>
      <c r="NGP1" s="854"/>
      <c r="NGQ1" s="854"/>
      <c r="NGR1" s="854"/>
      <c r="NGS1" s="854" t="s">
        <v>155</v>
      </c>
      <c r="NGT1" s="854"/>
      <c r="NGU1" s="854"/>
      <c r="NGV1" s="854"/>
      <c r="NGW1" s="854"/>
      <c r="NGX1" s="854"/>
      <c r="NGY1" s="854"/>
      <c r="NGZ1" s="854"/>
      <c r="NHA1" s="854"/>
      <c r="NHB1" s="854"/>
      <c r="NHC1" s="854"/>
      <c r="NHD1" s="854"/>
      <c r="NHE1" s="854"/>
      <c r="NHF1" s="854"/>
      <c r="NHG1" s="854"/>
      <c r="NHH1" s="854"/>
      <c r="NHI1" s="854" t="s">
        <v>155</v>
      </c>
      <c r="NHJ1" s="854"/>
      <c r="NHK1" s="854"/>
      <c r="NHL1" s="854"/>
      <c r="NHM1" s="854"/>
      <c r="NHN1" s="854"/>
      <c r="NHO1" s="854"/>
      <c r="NHP1" s="854"/>
      <c r="NHQ1" s="854"/>
      <c r="NHR1" s="854"/>
      <c r="NHS1" s="854"/>
      <c r="NHT1" s="854"/>
      <c r="NHU1" s="854"/>
      <c r="NHV1" s="854"/>
      <c r="NHW1" s="854"/>
      <c r="NHX1" s="854"/>
      <c r="NHY1" s="854" t="s">
        <v>155</v>
      </c>
      <c r="NHZ1" s="854"/>
      <c r="NIA1" s="854"/>
      <c r="NIB1" s="854"/>
      <c r="NIC1" s="854"/>
      <c r="NID1" s="854"/>
      <c r="NIE1" s="854"/>
      <c r="NIF1" s="854"/>
      <c r="NIG1" s="854"/>
      <c r="NIH1" s="854"/>
      <c r="NII1" s="854"/>
      <c r="NIJ1" s="854"/>
      <c r="NIK1" s="854"/>
      <c r="NIL1" s="854"/>
      <c r="NIM1" s="854"/>
      <c r="NIN1" s="854"/>
      <c r="NIO1" s="854" t="s">
        <v>155</v>
      </c>
      <c r="NIP1" s="854"/>
      <c r="NIQ1" s="854"/>
      <c r="NIR1" s="854"/>
      <c r="NIS1" s="854"/>
      <c r="NIT1" s="854"/>
      <c r="NIU1" s="854"/>
      <c r="NIV1" s="854"/>
      <c r="NIW1" s="854"/>
      <c r="NIX1" s="854"/>
      <c r="NIY1" s="854"/>
      <c r="NIZ1" s="854"/>
      <c r="NJA1" s="854"/>
      <c r="NJB1" s="854"/>
      <c r="NJC1" s="854"/>
      <c r="NJD1" s="854"/>
      <c r="NJE1" s="854" t="s">
        <v>155</v>
      </c>
      <c r="NJF1" s="854"/>
      <c r="NJG1" s="854"/>
      <c r="NJH1" s="854"/>
      <c r="NJI1" s="854"/>
      <c r="NJJ1" s="854"/>
      <c r="NJK1" s="854"/>
      <c r="NJL1" s="854"/>
      <c r="NJM1" s="854"/>
      <c r="NJN1" s="854"/>
      <c r="NJO1" s="854"/>
      <c r="NJP1" s="854"/>
      <c r="NJQ1" s="854"/>
      <c r="NJR1" s="854"/>
      <c r="NJS1" s="854"/>
      <c r="NJT1" s="854"/>
      <c r="NJU1" s="854" t="s">
        <v>155</v>
      </c>
      <c r="NJV1" s="854"/>
      <c r="NJW1" s="854"/>
      <c r="NJX1" s="854"/>
      <c r="NJY1" s="854"/>
      <c r="NJZ1" s="854"/>
      <c r="NKA1" s="854"/>
      <c r="NKB1" s="854"/>
      <c r="NKC1" s="854"/>
      <c r="NKD1" s="854"/>
      <c r="NKE1" s="854"/>
      <c r="NKF1" s="854"/>
      <c r="NKG1" s="854"/>
      <c r="NKH1" s="854"/>
      <c r="NKI1" s="854"/>
      <c r="NKJ1" s="854"/>
      <c r="NKK1" s="854" t="s">
        <v>155</v>
      </c>
      <c r="NKL1" s="854"/>
      <c r="NKM1" s="854"/>
      <c r="NKN1" s="854"/>
      <c r="NKO1" s="854"/>
      <c r="NKP1" s="854"/>
      <c r="NKQ1" s="854"/>
      <c r="NKR1" s="854"/>
      <c r="NKS1" s="854"/>
      <c r="NKT1" s="854"/>
      <c r="NKU1" s="854"/>
      <c r="NKV1" s="854"/>
      <c r="NKW1" s="854"/>
      <c r="NKX1" s="854"/>
      <c r="NKY1" s="854"/>
      <c r="NKZ1" s="854"/>
      <c r="NLA1" s="854" t="s">
        <v>155</v>
      </c>
      <c r="NLB1" s="854"/>
      <c r="NLC1" s="854"/>
      <c r="NLD1" s="854"/>
      <c r="NLE1" s="854"/>
      <c r="NLF1" s="854"/>
      <c r="NLG1" s="854"/>
      <c r="NLH1" s="854"/>
      <c r="NLI1" s="854"/>
      <c r="NLJ1" s="854"/>
      <c r="NLK1" s="854"/>
      <c r="NLL1" s="854"/>
      <c r="NLM1" s="854"/>
      <c r="NLN1" s="854"/>
      <c r="NLO1" s="854"/>
      <c r="NLP1" s="854"/>
      <c r="NLQ1" s="854" t="s">
        <v>155</v>
      </c>
      <c r="NLR1" s="854"/>
      <c r="NLS1" s="854"/>
      <c r="NLT1" s="854"/>
      <c r="NLU1" s="854"/>
      <c r="NLV1" s="854"/>
      <c r="NLW1" s="854"/>
      <c r="NLX1" s="854"/>
      <c r="NLY1" s="854"/>
      <c r="NLZ1" s="854"/>
      <c r="NMA1" s="854"/>
      <c r="NMB1" s="854"/>
      <c r="NMC1" s="854"/>
      <c r="NMD1" s="854"/>
      <c r="NME1" s="854"/>
      <c r="NMF1" s="854"/>
      <c r="NMG1" s="854" t="s">
        <v>155</v>
      </c>
      <c r="NMH1" s="854"/>
      <c r="NMI1" s="854"/>
      <c r="NMJ1" s="854"/>
      <c r="NMK1" s="854"/>
      <c r="NML1" s="854"/>
      <c r="NMM1" s="854"/>
      <c r="NMN1" s="854"/>
      <c r="NMO1" s="854"/>
      <c r="NMP1" s="854"/>
      <c r="NMQ1" s="854"/>
      <c r="NMR1" s="854"/>
      <c r="NMS1" s="854"/>
      <c r="NMT1" s="854"/>
      <c r="NMU1" s="854"/>
      <c r="NMV1" s="854"/>
      <c r="NMW1" s="854" t="s">
        <v>155</v>
      </c>
      <c r="NMX1" s="854"/>
      <c r="NMY1" s="854"/>
      <c r="NMZ1" s="854"/>
      <c r="NNA1" s="854"/>
      <c r="NNB1" s="854"/>
      <c r="NNC1" s="854"/>
      <c r="NND1" s="854"/>
      <c r="NNE1" s="854"/>
      <c r="NNF1" s="854"/>
      <c r="NNG1" s="854"/>
      <c r="NNH1" s="854"/>
      <c r="NNI1" s="854"/>
      <c r="NNJ1" s="854"/>
      <c r="NNK1" s="854"/>
      <c r="NNL1" s="854"/>
      <c r="NNM1" s="854" t="s">
        <v>155</v>
      </c>
      <c r="NNN1" s="854"/>
      <c r="NNO1" s="854"/>
      <c r="NNP1" s="854"/>
      <c r="NNQ1" s="854"/>
      <c r="NNR1" s="854"/>
      <c r="NNS1" s="854"/>
      <c r="NNT1" s="854"/>
      <c r="NNU1" s="854"/>
      <c r="NNV1" s="854"/>
      <c r="NNW1" s="854"/>
      <c r="NNX1" s="854"/>
      <c r="NNY1" s="854"/>
      <c r="NNZ1" s="854"/>
      <c r="NOA1" s="854"/>
      <c r="NOB1" s="854"/>
      <c r="NOC1" s="854" t="s">
        <v>155</v>
      </c>
      <c r="NOD1" s="854"/>
      <c r="NOE1" s="854"/>
      <c r="NOF1" s="854"/>
      <c r="NOG1" s="854"/>
      <c r="NOH1" s="854"/>
      <c r="NOI1" s="854"/>
      <c r="NOJ1" s="854"/>
      <c r="NOK1" s="854"/>
      <c r="NOL1" s="854"/>
      <c r="NOM1" s="854"/>
      <c r="NON1" s="854"/>
      <c r="NOO1" s="854"/>
      <c r="NOP1" s="854"/>
      <c r="NOQ1" s="854"/>
      <c r="NOR1" s="854"/>
      <c r="NOS1" s="854" t="s">
        <v>155</v>
      </c>
      <c r="NOT1" s="854"/>
      <c r="NOU1" s="854"/>
      <c r="NOV1" s="854"/>
      <c r="NOW1" s="854"/>
      <c r="NOX1" s="854"/>
      <c r="NOY1" s="854"/>
      <c r="NOZ1" s="854"/>
      <c r="NPA1" s="854"/>
      <c r="NPB1" s="854"/>
      <c r="NPC1" s="854"/>
      <c r="NPD1" s="854"/>
      <c r="NPE1" s="854"/>
      <c r="NPF1" s="854"/>
      <c r="NPG1" s="854"/>
      <c r="NPH1" s="854"/>
      <c r="NPI1" s="854" t="s">
        <v>155</v>
      </c>
      <c r="NPJ1" s="854"/>
      <c r="NPK1" s="854"/>
      <c r="NPL1" s="854"/>
      <c r="NPM1" s="854"/>
      <c r="NPN1" s="854"/>
      <c r="NPO1" s="854"/>
      <c r="NPP1" s="854"/>
      <c r="NPQ1" s="854"/>
      <c r="NPR1" s="854"/>
      <c r="NPS1" s="854"/>
      <c r="NPT1" s="854"/>
      <c r="NPU1" s="854"/>
      <c r="NPV1" s="854"/>
      <c r="NPW1" s="854"/>
      <c r="NPX1" s="854"/>
      <c r="NPY1" s="854" t="s">
        <v>155</v>
      </c>
      <c r="NPZ1" s="854"/>
      <c r="NQA1" s="854"/>
      <c r="NQB1" s="854"/>
      <c r="NQC1" s="854"/>
      <c r="NQD1" s="854"/>
      <c r="NQE1" s="854"/>
      <c r="NQF1" s="854"/>
      <c r="NQG1" s="854"/>
      <c r="NQH1" s="854"/>
      <c r="NQI1" s="854"/>
      <c r="NQJ1" s="854"/>
      <c r="NQK1" s="854"/>
      <c r="NQL1" s="854"/>
      <c r="NQM1" s="854"/>
      <c r="NQN1" s="854"/>
      <c r="NQO1" s="854" t="s">
        <v>155</v>
      </c>
      <c r="NQP1" s="854"/>
      <c r="NQQ1" s="854"/>
      <c r="NQR1" s="854"/>
      <c r="NQS1" s="854"/>
      <c r="NQT1" s="854"/>
      <c r="NQU1" s="854"/>
      <c r="NQV1" s="854"/>
      <c r="NQW1" s="854"/>
      <c r="NQX1" s="854"/>
      <c r="NQY1" s="854"/>
      <c r="NQZ1" s="854"/>
      <c r="NRA1" s="854"/>
      <c r="NRB1" s="854"/>
      <c r="NRC1" s="854"/>
      <c r="NRD1" s="854"/>
      <c r="NRE1" s="854" t="s">
        <v>155</v>
      </c>
      <c r="NRF1" s="854"/>
      <c r="NRG1" s="854"/>
      <c r="NRH1" s="854"/>
      <c r="NRI1" s="854"/>
      <c r="NRJ1" s="854"/>
      <c r="NRK1" s="854"/>
      <c r="NRL1" s="854"/>
      <c r="NRM1" s="854"/>
      <c r="NRN1" s="854"/>
      <c r="NRO1" s="854"/>
      <c r="NRP1" s="854"/>
      <c r="NRQ1" s="854"/>
      <c r="NRR1" s="854"/>
      <c r="NRS1" s="854"/>
      <c r="NRT1" s="854"/>
      <c r="NRU1" s="854" t="s">
        <v>155</v>
      </c>
      <c r="NRV1" s="854"/>
      <c r="NRW1" s="854"/>
      <c r="NRX1" s="854"/>
      <c r="NRY1" s="854"/>
      <c r="NRZ1" s="854"/>
      <c r="NSA1" s="854"/>
      <c r="NSB1" s="854"/>
      <c r="NSC1" s="854"/>
      <c r="NSD1" s="854"/>
      <c r="NSE1" s="854"/>
      <c r="NSF1" s="854"/>
      <c r="NSG1" s="854"/>
      <c r="NSH1" s="854"/>
      <c r="NSI1" s="854"/>
      <c r="NSJ1" s="854"/>
      <c r="NSK1" s="854" t="s">
        <v>155</v>
      </c>
      <c r="NSL1" s="854"/>
      <c r="NSM1" s="854"/>
      <c r="NSN1" s="854"/>
      <c r="NSO1" s="854"/>
      <c r="NSP1" s="854"/>
      <c r="NSQ1" s="854"/>
      <c r="NSR1" s="854"/>
      <c r="NSS1" s="854"/>
      <c r="NST1" s="854"/>
      <c r="NSU1" s="854"/>
      <c r="NSV1" s="854"/>
      <c r="NSW1" s="854"/>
      <c r="NSX1" s="854"/>
      <c r="NSY1" s="854"/>
      <c r="NSZ1" s="854"/>
      <c r="NTA1" s="854" t="s">
        <v>155</v>
      </c>
      <c r="NTB1" s="854"/>
      <c r="NTC1" s="854"/>
      <c r="NTD1" s="854"/>
      <c r="NTE1" s="854"/>
      <c r="NTF1" s="854"/>
      <c r="NTG1" s="854"/>
      <c r="NTH1" s="854"/>
      <c r="NTI1" s="854"/>
      <c r="NTJ1" s="854"/>
      <c r="NTK1" s="854"/>
      <c r="NTL1" s="854"/>
      <c r="NTM1" s="854"/>
      <c r="NTN1" s="854"/>
      <c r="NTO1" s="854"/>
      <c r="NTP1" s="854"/>
      <c r="NTQ1" s="854" t="s">
        <v>155</v>
      </c>
      <c r="NTR1" s="854"/>
      <c r="NTS1" s="854"/>
      <c r="NTT1" s="854"/>
      <c r="NTU1" s="854"/>
      <c r="NTV1" s="854"/>
      <c r="NTW1" s="854"/>
      <c r="NTX1" s="854"/>
      <c r="NTY1" s="854"/>
      <c r="NTZ1" s="854"/>
      <c r="NUA1" s="854"/>
      <c r="NUB1" s="854"/>
      <c r="NUC1" s="854"/>
      <c r="NUD1" s="854"/>
      <c r="NUE1" s="854"/>
      <c r="NUF1" s="854"/>
      <c r="NUG1" s="854" t="s">
        <v>155</v>
      </c>
      <c r="NUH1" s="854"/>
      <c r="NUI1" s="854"/>
      <c r="NUJ1" s="854"/>
      <c r="NUK1" s="854"/>
      <c r="NUL1" s="854"/>
      <c r="NUM1" s="854"/>
      <c r="NUN1" s="854"/>
      <c r="NUO1" s="854"/>
      <c r="NUP1" s="854"/>
      <c r="NUQ1" s="854"/>
      <c r="NUR1" s="854"/>
      <c r="NUS1" s="854"/>
      <c r="NUT1" s="854"/>
      <c r="NUU1" s="854"/>
      <c r="NUV1" s="854"/>
      <c r="NUW1" s="854" t="s">
        <v>155</v>
      </c>
      <c r="NUX1" s="854"/>
      <c r="NUY1" s="854"/>
      <c r="NUZ1" s="854"/>
      <c r="NVA1" s="854"/>
      <c r="NVB1" s="854"/>
      <c r="NVC1" s="854"/>
      <c r="NVD1" s="854"/>
      <c r="NVE1" s="854"/>
      <c r="NVF1" s="854"/>
      <c r="NVG1" s="854"/>
      <c r="NVH1" s="854"/>
      <c r="NVI1" s="854"/>
      <c r="NVJ1" s="854"/>
      <c r="NVK1" s="854"/>
      <c r="NVL1" s="854"/>
      <c r="NVM1" s="854" t="s">
        <v>155</v>
      </c>
      <c r="NVN1" s="854"/>
      <c r="NVO1" s="854"/>
      <c r="NVP1" s="854"/>
      <c r="NVQ1" s="854"/>
      <c r="NVR1" s="854"/>
      <c r="NVS1" s="854"/>
      <c r="NVT1" s="854"/>
      <c r="NVU1" s="854"/>
      <c r="NVV1" s="854"/>
      <c r="NVW1" s="854"/>
      <c r="NVX1" s="854"/>
      <c r="NVY1" s="854"/>
      <c r="NVZ1" s="854"/>
      <c r="NWA1" s="854"/>
      <c r="NWB1" s="854"/>
      <c r="NWC1" s="854" t="s">
        <v>155</v>
      </c>
      <c r="NWD1" s="854"/>
      <c r="NWE1" s="854"/>
      <c r="NWF1" s="854"/>
      <c r="NWG1" s="854"/>
      <c r="NWH1" s="854"/>
      <c r="NWI1" s="854"/>
      <c r="NWJ1" s="854"/>
      <c r="NWK1" s="854"/>
      <c r="NWL1" s="854"/>
      <c r="NWM1" s="854"/>
      <c r="NWN1" s="854"/>
      <c r="NWO1" s="854"/>
      <c r="NWP1" s="854"/>
      <c r="NWQ1" s="854"/>
      <c r="NWR1" s="854"/>
      <c r="NWS1" s="854" t="s">
        <v>155</v>
      </c>
      <c r="NWT1" s="854"/>
      <c r="NWU1" s="854"/>
      <c r="NWV1" s="854"/>
      <c r="NWW1" s="854"/>
      <c r="NWX1" s="854"/>
      <c r="NWY1" s="854"/>
      <c r="NWZ1" s="854"/>
      <c r="NXA1" s="854"/>
      <c r="NXB1" s="854"/>
      <c r="NXC1" s="854"/>
      <c r="NXD1" s="854"/>
      <c r="NXE1" s="854"/>
      <c r="NXF1" s="854"/>
      <c r="NXG1" s="854"/>
      <c r="NXH1" s="854"/>
      <c r="NXI1" s="854" t="s">
        <v>155</v>
      </c>
      <c r="NXJ1" s="854"/>
      <c r="NXK1" s="854"/>
      <c r="NXL1" s="854"/>
      <c r="NXM1" s="854"/>
      <c r="NXN1" s="854"/>
      <c r="NXO1" s="854"/>
      <c r="NXP1" s="854"/>
      <c r="NXQ1" s="854"/>
      <c r="NXR1" s="854"/>
      <c r="NXS1" s="854"/>
      <c r="NXT1" s="854"/>
      <c r="NXU1" s="854"/>
      <c r="NXV1" s="854"/>
      <c r="NXW1" s="854"/>
      <c r="NXX1" s="854"/>
      <c r="NXY1" s="854" t="s">
        <v>155</v>
      </c>
      <c r="NXZ1" s="854"/>
      <c r="NYA1" s="854"/>
      <c r="NYB1" s="854"/>
      <c r="NYC1" s="854"/>
      <c r="NYD1" s="854"/>
      <c r="NYE1" s="854"/>
      <c r="NYF1" s="854"/>
      <c r="NYG1" s="854"/>
      <c r="NYH1" s="854"/>
      <c r="NYI1" s="854"/>
      <c r="NYJ1" s="854"/>
      <c r="NYK1" s="854"/>
      <c r="NYL1" s="854"/>
      <c r="NYM1" s="854"/>
      <c r="NYN1" s="854"/>
      <c r="NYO1" s="854" t="s">
        <v>155</v>
      </c>
      <c r="NYP1" s="854"/>
      <c r="NYQ1" s="854"/>
      <c r="NYR1" s="854"/>
      <c r="NYS1" s="854"/>
      <c r="NYT1" s="854"/>
      <c r="NYU1" s="854"/>
      <c r="NYV1" s="854"/>
      <c r="NYW1" s="854"/>
      <c r="NYX1" s="854"/>
      <c r="NYY1" s="854"/>
      <c r="NYZ1" s="854"/>
      <c r="NZA1" s="854"/>
      <c r="NZB1" s="854"/>
      <c r="NZC1" s="854"/>
      <c r="NZD1" s="854"/>
      <c r="NZE1" s="854" t="s">
        <v>155</v>
      </c>
      <c r="NZF1" s="854"/>
      <c r="NZG1" s="854"/>
      <c r="NZH1" s="854"/>
      <c r="NZI1" s="854"/>
      <c r="NZJ1" s="854"/>
      <c r="NZK1" s="854"/>
      <c r="NZL1" s="854"/>
      <c r="NZM1" s="854"/>
      <c r="NZN1" s="854"/>
      <c r="NZO1" s="854"/>
      <c r="NZP1" s="854"/>
      <c r="NZQ1" s="854"/>
      <c r="NZR1" s="854"/>
      <c r="NZS1" s="854"/>
      <c r="NZT1" s="854"/>
      <c r="NZU1" s="854" t="s">
        <v>155</v>
      </c>
      <c r="NZV1" s="854"/>
      <c r="NZW1" s="854"/>
      <c r="NZX1" s="854"/>
      <c r="NZY1" s="854"/>
      <c r="NZZ1" s="854"/>
      <c r="OAA1" s="854"/>
      <c r="OAB1" s="854"/>
      <c r="OAC1" s="854"/>
      <c r="OAD1" s="854"/>
      <c r="OAE1" s="854"/>
      <c r="OAF1" s="854"/>
      <c r="OAG1" s="854"/>
      <c r="OAH1" s="854"/>
      <c r="OAI1" s="854"/>
      <c r="OAJ1" s="854"/>
      <c r="OAK1" s="854" t="s">
        <v>155</v>
      </c>
      <c r="OAL1" s="854"/>
      <c r="OAM1" s="854"/>
      <c r="OAN1" s="854"/>
      <c r="OAO1" s="854"/>
      <c r="OAP1" s="854"/>
      <c r="OAQ1" s="854"/>
      <c r="OAR1" s="854"/>
      <c r="OAS1" s="854"/>
      <c r="OAT1" s="854"/>
      <c r="OAU1" s="854"/>
      <c r="OAV1" s="854"/>
      <c r="OAW1" s="854"/>
      <c r="OAX1" s="854"/>
      <c r="OAY1" s="854"/>
      <c r="OAZ1" s="854"/>
      <c r="OBA1" s="854" t="s">
        <v>155</v>
      </c>
      <c r="OBB1" s="854"/>
      <c r="OBC1" s="854"/>
      <c r="OBD1" s="854"/>
      <c r="OBE1" s="854"/>
      <c r="OBF1" s="854"/>
      <c r="OBG1" s="854"/>
      <c r="OBH1" s="854"/>
      <c r="OBI1" s="854"/>
      <c r="OBJ1" s="854"/>
      <c r="OBK1" s="854"/>
      <c r="OBL1" s="854"/>
      <c r="OBM1" s="854"/>
      <c r="OBN1" s="854"/>
      <c r="OBO1" s="854"/>
      <c r="OBP1" s="854"/>
      <c r="OBQ1" s="854" t="s">
        <v>155</v>
      </c>
      <c r="OBR1" s="854"/>
      <c r="OBS1" s="854"/>
      <c r="OBT1" s="854"/>
      <c r="OBU1" s="854"/>
      <c r="OBV1" s="854"/>
      <c r="OBW1" s="854"/>
      <c r="OBX1" s="854"/>
      <c r="OBY1" s="854"/>
      <c r="OBZ1" s="854"/>
      <c r="OCA1" s="854"/>
      <c r="OCB1" s="854"/>
      <c r="OCC1" s="854"/>
      <c r="OCD1" s="854"/>
      <c r="OCE1" s="854"/>
      <c r="OCF1" s="854"/>
      <c r="OCG1" s="854" t="s">
        <v>155</v>
      </c>
      <c r="OCH1" s="854"/>
      <c r="OCI1" s="854"/>
      <c r="OCJ1" s="854"/>
      <c r="OCK1" s="854"/>
      <c r="OCL1" s="854"/>
      <c r="OCM1" s="854"/>
      <c r="OCN1" s="854"/>
      <c r="OCO1" s="854"/>
      <c r="OCP1" s="854"/>
      <c r="OCQ1" s="854"/>
      <c r="OCR1" s="854"/>
      <c r="OCS1" s="854"/>
      <c r="OCT1" s="854"/>
      <c r="OCU1" s="854"/>
      <c r="OCV1" s="854"/>
      <c r="OCW1" s="854" t="s">
        <v>155</v>
      </c>
      <c r="OCX1" s="854"/>
      <c r="OCY1" s="854"/>
      <c r="OCZ1" s="854"/>
      <c r="ODA1" s="854"/>
      <c r="ODB1" s="854"/>
      <c r="ODC1" s="854"/>
      <c r="ODD1" s="854"/>
      <c r="ODE1" s="854"/>
      <c r="ODF1" s="854"/>
      <c r="ODG1" s="854"/>
      <c r="ODH1" s="854"/>
      <c r="ODI1" s="854"/>
      <c r="ODJ1" s="854"/>
      <c r="ODK1" s="854"/>
      <c r="ODL1" s="854"/>
      <c r="ODM1" s="854" t="s">
        <v>155</v>
      </c>
      <c r="ODN1" s="854"/>
      <c r="ODO1" s="854"/>
      <c r="ODP1" s="854"/>
      <c r="ODQ1" s="854"/>
      <c r="ODR1" s="854"/>
      <c r="ODS1" s="854"/>
      <c r="ODT1" s="854"/>
      <c r="ODU1" s="854"/>
      <c r="ODV1" s="854"/>
      <c r="ODW1" s="854"/>
      <c r="ODX1" s="854"/>
      <c r="ODY1" s="854"/>
      <c r="ODZ1" s="854"/>
      <c r="OEA1" s="854"/>
      <c r="OEB1" s="854"/>
      <c r="OEC1" s="854" t="s">
        <v>155</v>
      </c>
      <c r="OED1" s="854"/>
      <c r="OEE1" s="854"/>
      <c r="OEF1" s="854"/>
      <c r="OEG1" s="854"/>
      <c r="OEH1" s="854"/>
      <c r="OEI1" s="854"/>
      <c r="OEJ1" s="854"/>
      <c r="OEK1" s="854"/>
      <c r="OEL1" s="854"/>
      <c r="OEM1" s="854"/>
      <c r="OEN1" s="854"/>
      <c r="OEO1" s="854"/>
      <c r="OEP1" s="854"/>
      <c r="OEQ1" s="854"/>
      <c r="OER1" s="854"/>
      <c r="OES1" s="854" t="s">
        <v>155</v>
      </c>
      <c r="OET1" s="854"/>
      <c r="OEU1" s="854"/>
      <c r="OEV1" s="854"/>
      <c r="OEW1" s="854"/>
      <c r="OEX1" s="854"/>
      <c r="OEY1" s="854"/>
      <c r="OEZ1" s="854"/>
      <c r="OFA1" s="854"/>
      <c r="OFB1" s="854"/>
      <c r="OFC1" s="854"/>
      <c r="OFD1" s="854"/>
      <c r="OFE1" s="854"/>
      <c r="OFF1" s="854"/>
      <c r="OFG1" s="854"/>
      <c r="OFH1" s="854"/>
      <c r="OFI1" s="854" t="s">
        <v>155</v>
      </c>
      <c r="OFJ1" s="854"/>
      <c r="OFK1" s="854"/>
      <c r="OFL1" s="854"/>
      <c r="OFM1" s="854"/>
      <c r="OFN1" s="854"/>
      <c r="OFO1" s="854"/>
      <c r="OFP1" s="854"/>
      <c r="OFQ1" s="854"/>
      <c r="OFR1" s="854"/>
      <c r="OFS1" s="854"/>
      <c r="OFT1" s="854"/>
      <c r="OFU1" s="854"/>
      <c r="OFV1" s="854"/>
      <c r="OFW1" s="854"/>
      <c r="OFX1" s="854"/>
      <c r="OFY1" s="854" t="s">
        <v>155</v>
      </c>
      <c r="OFZ1" s="854"/>
      <c r="OGA1" s="854"/>
      <c r="OGB1" s="854"/>
      <c r="OGC1" s="854"/>
      <c r="OGD1" s="854"/>
      <c r="OGE1" s="854"/>
      <c r="OGF1" s="854"/>
      <c r="OGG1" s="854"/>
      <c r="OGH1" s="854"/>
      <c r="OGI1" s="854"/>
      <c r="OGJ1" s="854"/>
      <c r="OGK1" s="854"/>
      <c r="OGL1" s="854"/>
      <c r="OGM1" s="854"/>
      <c r="OGN1" s="854"/>
      <c r="OGO1" s="854" t="s">
        <v>155</v>
      </c>
      <c r="OGP1" s="854"/>
      <c r="OGQ1" s="854"/>
      <c r="OGR1" s="854"/>
      <c r="OGS1" s="854"/>
      <c r="OGT1" s="854"/>
      <c r="OGU1" s="854"/>
      <c r="OGV1" s="854"/>
      <c r="OGW1" s="854"/>
      <c r="OGX1" s="854"/>
      <c r="OGY1" s="854"/>
      <c r="OGZ1" s="854"/>
      <c r="OHA1" s="854"/>
      <c r="OHB1" s="854"/>
      <c r="OHC1" s="854"/>
      <c r="OHD1" s="854"/>
      <c r="OHE1" s="854" t="s">
        <v>155</v>
      </c>
      <c r="OHF1" s="854"/>
      <c r="OHG1" s="854"/>
      <c r="OHH1" s="854"/>
      <c r="OHI1" s="854"/>
      <c r="OHJ1" s="854"/>
      <c r="OHK1" s="854"/>
      <c r="OHL1" s="854"/>
      <c r="OHM1" s="854"/>
      <c r="OHN1" s="854"/>
      <c r="OHO1" s="854"/>
      <c r="OHP1" s="854"/>
      <c r="OHQ1" s="854"/>
      <c r="OHR1" s="854"/>
      <c r="OHS1" s="854"/>
      <c r="OHT1" s="854"/>
      <c r="OHU1" s="854" t="s">
        <v>155</v>
      </c>
      <c r="OHV1" s="854"/>
      <c r="OHW1" s="854"/>
      <c r="OHX1" s="854"/>
      <c r="OHY1" s="854"/>
      <c r="OHZ1" s="854"/>
      <c r="OIA1" s="854"/>
      <c r="OIB1" s="854"/>
      <c r="OIC1" s="854"/>
      <c r="OID1" s="854"/>
      <c r="OIE1" s="854"/>
      <c r="OIF1" s="854"/>
      <c r="OIG1" s="854"/>
      <c r="OIH1" s="854"/>
      <c r="OII1" s="854"/>
      <c r="OIJ1" s="854"/>
      <c r="OIK1" s="854" t="s">
        <v>155</v>
      </c>
      <c r="OIL1" s="854"/>
      <c r="OIM1" s="854"/>
      <c r="OIN1" s="854"/>
      <c r="OIO1" s="854"/>
      <c r="OIP1" s="854"/>
      <c r="OIQ1" s="854"/>
      <c r="OIR1" s="854"/>
      <c r="OIS1" s="854"/>
      <c r="OIT1" s="854"/>
      <c r="OIU1" s="854"/>
      <c r="OIV1" s="854"/>
      <c r="OIW1" s="854"/>
      <c r="OIX1" s="854"/>
      <c r="OIY1" s="854"/>
      <c r="OIZ1" s="854"/>
      <c r="OJA1" s="854" t="s">
        <v>155</v>
      </c>
      <c r="OJB1" s="854"/>
      <c r="OJC1" s="854"/>
      <c r="OJD1" s="854"/>
      <c r="OJE1" s="854"/>
      <c r="OJF1" s="854"/>
      <c r="OJG1" s="854"/>
      <c r="OJH1" s="854"/>
      <c r="OJI1" s="854"/>
      <c r="OJJ1" s="854"/>
      <c r="OJK1" s="854"/>
      <c r="OJL1" s="854"/>
      <c r="OJM1" s="854"/>
      <c r="OJN1" s="854"/>
      <c r="OJO1" s="854"/>
      <c r="OJP1" s="854"/>
      <c r="OJQ1" s="854" t="s">
        <v>155</v>
      </c>
      <c r="OJR1" s="854"/>
      <c r="OJS1" s="854"/>
      <c r="OJT1" s="854"/>
      <c r="OJU1" s="854"/>
      <c r="OJV1" s="854"/>
      <c r="OJW1" s="854"/>
      <c r="OJX1" s="854"/>
      <c r="OJY1" s="854"/>
      <c r="OJZ1" s="854"/>
      <c r="OKA1" s="854"/>
      <c r="OKB1" s="854"/>
      <c r="OKC1" s="854"/>
      <c r="OKD1" s="854"/>
      <c r="OKE1" s="854"/>
      <c r="OKF1" s="854"/>
      <c r="OKG1" s="854" t="s">
        <v>155</v>
      </c>
      <c r="OKH1" s="854"/>
      <c r="OKI1" s="854"/>
      <c r="OKJ1" s="854"/>
      <c r="OKK1" s="854"/>
      <c r="OKL1" s="854"/>
      <c r="OKM1" s="854"/>
      <c r="OKN1" s="854"/>
      <c r="OKO1" s="854"/>
      <c r="OKP1" s="854"/>
      <c r="OKQ1" s="854"/>
      <c r="OKR1" s="854"/>
      <c r="OKS1" s="854"/>
      <c r="OKT1" s="854"/>
      <c r="OKU1" s="854"/>
      <c r="OKV1" s="854"/>
      <c r="OKW1" s="854" t="s">
        <v>155</v>
      </c>
      <c r="OKX1" s="854"/>
      <c r="OKY1" s="854"/>
      <c r="OKZ1" s="854"/>
      <c r="OLA1" s="854"/>
      <c r="OLB1" s="854"/>
      <c r="OLC1" s="854"/>
      <c r="OLD1" s="854"/>
      <c r="OLE1" s="854"/>
      <c r="OLF1" s="854"/>
      <c r="OLG1" s="854"/>
      <c r="OLH1" s="854"/>
      <c r="OLI1" s="854"/>
      <c r="OLJ1" s="854"/>
      <c r="OLK1" s="854"/>
      <c r="OLL1" s="854"/>
      <c r="OLM1" s="854" t="s">
        <v>155</v>
      </c>
      <c r="OLN1" s="854"/>
      <c r="OLO1" s="854"/>
      <c r="OLP1" s="854"/>
      <c r="OLQ1" s="854"/>
      <c r="OLR1" s="854"/>
      <c r="OLS1" s="854"/>
      <c r="OLT1" s="854"/>
      <c r="OLU1" s="854"/>
      <c r="OLV1" s="854"/>
      <c r="OLW1" s="854"/>
      <c r="OLX1" s="854"/>
      <c r="OLY1" s="854"/>
      <c r="OLZ1" s="854"/>
      <c r="OMA1" s="854"/>
      <c r="OMB1" s="854"/>
      <c r="OMC1" s="854" t="s">
        <v>155</v>
      </c>
      <c r="OMD1" s="854"/>
      <c r="OME1" s="854"/>
      <c r="OMF1" s="854"/>
      <c r="OMG1" s="854"/>
      <c r="OMH1" s="854"/>
      <c r="OMI1" s="854"/>
      <c r="OMJ1" s="854"/>
      <c r="OMK1" s="854"/>
      <c r="OML1" s="854"/>
      <c r="OMM1" s="854"/>
      <c r="OMN1" s="854"/>
      <c r="OMO1" s="854"/>
      <c r="OMP1" s="854"/>
      <c r="OMQ1" s="854"/>
      <c r="OMR1" s="854"/>
      <c r="OMS1" s="854" t="s">
        <v>155</v>
      </c>
      <c r="OMT1" s="854"/>
      <c r="OMU1" s="854"/>
      <c r="OMV1" s="854"/>
      <c r="OMW1" s="854"/>
      <c r="OMX1" s="854"/>
      <c r="OMY1" s="854"/>
      <c r="OMZ1" s="854"/>
      <c r="ONA1" s="854"/>
      <c r="ONB1" s="854"/>
      <c r="ONC1" s="854"/>
      <c r="OND1" s="854"/>
      <c r="ONE1" s="854"/>
      <c r="ONF1" s="854"/>
      <c r="ONG1" s="854"/>
      <c r="ONH1" s="854"/>
      <c r="ONI1" s="854" t="s">
        <v>155</v>
      </c>
      <c r="ONJ1" s="854"/>
      <c r="ONK1" s="854"/>
      <c r="ONL1" s="854"/>
      <c r="ONM1" s="854"/>
      <c r="ONN1" s="854"/>
      <c r="ONO1" s="854"/>
      <c r="ONP1" s="854"/>
      <c r="ONQ1" s="854"/>
      <c r="ONR1" s="854"/>
      <c r="ONS1" s="854"/>
      <c r="ONT1" s="854"/>
      <c r="ONU1" s="854"/>
      <c r="ONV1" s="854"/>
      <c r="ONW1" s="854"/>
      <c r="ONX1" s="854"/>
      <c r="ONY1" s="854" t="s">
        <v>155</v>
      </c>
      <c r="ONZ1" s="854"/>
      <c r="OOA1" s="854"/>
      <c r="OOB1" s="854"/>
      <c r="OOC1" s="854"/>
      <c r="OOD1" s="854"/>
      <c r="OOE1" s="854"/>
      <c r="OOF1" s="854"/>
      <c r="OOG1" s="854"/>
      <c r="OOH1" s="854"/>
      <c r="OOI1" s="854"/>
      <c r="OOJ1" s="854"/>
      <c r="OOK1" s="854"/>
      <c r="OOL1" s="854"/>
      <c r="OOM1" s="854"/>
      <c r="OON1" s="854"/>
      <c r="OOO1" s="854" t="s">
        <v>155</v>
      </c>
      <c r="OOP1" s="854"/>
      <c r="OOQ1" s="854"/>
      <c r="OOR1" s="854"/>
      <c r="OOS1" s="854"/>
      <c r="OOT1" s="854"/>
      <c r="OOU1" s="854"/>
      <c r="OOV1" s="854"/>
      <c r="OOW1" s="854"/>
      <c r="OOX1" s="854"/>
      <c r="OOY1" s="854"/>
      <c r="OOZ1" s="854"/>
      <c r="OPA1" s="854"/>
      <c r="OPB1" s="854"/>
      <c r="OPC1" s="854"/>
      <c r="OPD1" s="854"/>
      <c r="OPE1" s="854" t="s">
        <v>155</v>
      </c>
      <c r="OPF1" s="854"/>
      <c r="OPG1" s="854"/>
      <c r="OPH1" s="854"/>
      <c r="OPI1" s="854"/>
      <c r="OPJ1" s="854"/>
      <c r="OPK1" s="854"/>
      <c r="OPL1" s="854"/>
      <c r="OPM1" s="854"/>
      <c r="OPN1" s="854"/>
      <c r="OPO1" s="854"/>
      <c r="OPP1" s="854"/>
      <c r="OPQ1" s="854"/>
      <c r="OPR1" s="854"/>
      <c r="OPS1" s="854"/>
      <c r="OPT1" s="854"/>
      <c r="OPU1" s="854" t="s">
        <v>155</v>
      </c>
      <c r="OPV1" s="854"/>
      <c r="OPW1" s="854"/>
      <c r="OPX1" s="854"/>
      <c r="OPY1" s="854"/>
      <c r="OPZ1" s="854"/>
      <c r="OQA1" s="854"/>
      <c r="OQB1" s="854"/>
      <c r="OQC1" s="854"/>
      <c r="OQD1" s="854"/>
      <c r="OQE1" s="854"/>
      <c r="OQF1" s="854"/>
      <c r="OQG1" s="854"/>
      <c r="OQH1" s="854"/>
      <c r="OQI1" s="854"/>
      <c r="OQJ1" s="854"/>
      <c r="OQK1" s="854" t="s">
        <v>155</v>
      </c>
      <c r="OQL1" s="854"/>
      <c r="OQM1" s="854"/>
      <c r="OQN1" s="854"/>
      <c r="OQO1" s="854"/>
      <c r="OQP1" s="854"/>
      <c r="OQQ1" s="854"/>
      <c r="OQR1" s="854"/>
      <c r="OQS1" s="854"/>
      <c r="OQT1" s="854"/>
      <c r="OQU1" s="854"/>
      <c r="OQV1" s="854"/>
      <c r="OQW1" s="854"/>
      <c r="OQX1" s="854"/>
      <c r="OQY1" s="854"/>
      <c r="OQZ1" s="854"/>
      <c r="ORA1" s="854" t="s">
        <v>155</v>
      </c>
      <c r="ORB1" s="854"/>
      <c r="ORC1" s="854"/>
      <c r="ORD1" s="854"/>
      <c r="ORE1" s="854"/>
      <c r="ORF1" s="854"/>
      <c r="ORG1" s="854"/>
      <c r="ORH1" s="854"/>
      <c r="ORI1" s="854"/>
      <c r="ORJ1" s="854"/>
      <c r="ORK1" s="854"/>
      <c r="ORL1" s="854"/>
      <c r="ORM1" s="854"/>
      <c r="ORN1" s="854"/>
      <c r="ORO1" s="854"/>
      <c r="ORP1" s="854"/>
      <c r="ORQ1" s="854" t="s">
        <v>155</v>
      </c>
      <c r="ORR1" s="854"/>
      <c r="ORS1" s="854"/>
      <c r="ORT1" s="854"/>
      <c r="ORU1" s="854"/>
      <c r="ORV1" s="854"/>
      <c r="ORW1" s="854"/>
      <c r="ORX1" s="854"/>
      <c r="ORY1" s="854"/>
      <c r="ORZ1" s="854"/>
      <c r="OSA1" s="854"/>
      <c r="OSB1" s="854"/>
      <c r="OSC1" s="854"/>
      <c r="OSD1" s="854"/>
      <c r="OSE1" s="854"/>
      <c r="OSF1" s="854"/>
      <c r="OSG1" s="854" t="s">
        <v>155</v>
      </c>
      <c r="OSH1" s="854"/>
      <c r="OSI1" s="854"/>
      <c r="OSJ1" s="854"/>
      <c r="OSK1" s="854"/>
      <c r="OSL1" s="854"/>
      <c r="OSM1" s="854"/>
      <c r="OSN1" s="854"/>
      <c r="OSO1" s="854"/>
      <c r="OSP1" s="854"/>
      <c r="OSQ1" s="854"/>
      <c r="OSR1" s="854"/>
      <c r="OSS1" s="854"/>
      <c r="OST1" s="854"/>
      <c r="OSU1" s="854"/>
      <c r="OSV1" s="854"/>
      <c r="OSW1" s="854" t="s">
        <v>155</v>
      </c>
      <c r="OSX1" s="854"/>
      <c r="OSY1" s="854"/>
      <c r="OSZ1" s="854"/>
      <c r="OTA1" s="854"/>
      <c r="OTB1" s="854"/>
      <c r="OTC1" s="854"/>
      <c r="OTD1" s="854"/>
      <c r="OTE1" s="854"/>
      <c r="OTF1" s="854"/>
      <c r="OTG1" s="854"/>
      <c r="OTH1" s="854"/>
      <c r="OTI1" s="854"/>
      <c r="OTJ1" s="854"/>
      <c r="OTK1" s="854"/>
      <c r="OTL1" s="854"/>
      <c r="OTM1" s="854" t="s">
        <v>155</v>
      </c>
      <c r="OTN1" s="854"/>
      <c r="OTO1" s="854"/>
      <c r="OTP1" s="854"/>
      <c r="OTQ1" s="854"/>
      <c r="OTR1" s="854"/>
      <c r="OTS1" s="854"/>
      <c r="OTT1" s="854"/>
      <c r="OTU1" s="854"/>
      <c r="OTV1" s="854"/>
      <c r="OTW1" s="854"/>
      <c r="OTX1" s="854"/>
      <c r="OTY1" s="854"/>
      <c r="OTZ1" s="854"/>
      <c r="OUA1" s="854"/>
      <c r="OUB1" s="854"/>
      <c r="OUC1" s="854" t="s">
        <v>155</v>
      </c>
      <c r="OUD1" s="854"/>
      <c r="OUE1" s="854"/>
      <c r="OUF1" s="854"/>
      <c r="OUG1" s="854"/>
      <c r="OUH1" s="854"/>
      <c r="OUI1" s="854"/>
      <c r="OUJ1" s="854"/>
      <c r="OUK1" s="854"/>
      <c r="OUL1" s="854"/>
      <c r="OUM1" s="854"/>
      <c r="OUN1" s="854"/>
      <c r="OUO1" s="854"/>
      <c r="OUP1" s="854"/>
      <c r="OUQ1" s="854"/>
      <c r="OUR1" s="854"/>
      <c r="OUS1" s="854" t="s">
        <v>155</v>
      </c>
      <c r="OUT1" s="854"/>
      <c r="OUU1" s="854"/>
      <c r="OUV1" s="854"/>
      <c r="OUW1" s="854"/>
      <c r="OUX1" s="854"/>
      <c r="OUY1" s="854"/>
      <c r="OUZ1" s="854"/>
      <c r="OVA1" s="854"/>
      <c r="OVB1" s="854"/>
      <c r="OVC1" s="854"/>
      <c r="OVD1" s="854"/>
      <c r="OVE1" s="854"/>
      <c r="OVF1" s="854"/>
      <c r="OVG1" s="854"/>
      <c r="OVH1" s="854"/>
      <c r="OVI1" s="854" t="s">
        <v>155</v>
      </c>
      <c r="OVJ1" s="854"/>
      <c r="OVK1" s="854"/>
      <c r="OVL1" s="854"/>
      <c r="OVM1" s="854"/>
      <c r="OVN1" s="854"/>
      <c r="OVO1" s="854"/>
      <c r="OVP1" s="854"/>
      <c r="OVQ1" s="854"/>
      <c r="OVR1" s="854"/>
      <c r="OVS1" s="854"/>
      <c r="OVT1" s="854"/>
      <c r="OVU1" s="854"/>
      <c r="OVV1" s="854"/>
      <c r="OVW1" s="854"/>
      <c r="OVX1" s="854"/>
      <c r="OVY1" s="854" t="s">
        <v>155</v>
      </c>
      <c r="OVZ1" s="854"/>
      <c r="OWA1" s="854"/>
      <c r="OWB1" s="854"/>
      <c r="OWC1" s="854"/>
      <c r="OWD1" s="854"/>
      <c r="OWE1" s="854"/>
      <c r="OWF1" s="854"/>
      <c r="OWG1" s="854"/>
      <c r="OWH1" s="854"/>
      <c r="OWI1" s="854"/>
      <c r="OWJ1" s="854"/>
      <c r="OWK1" s="854"/>
      <c r="OWL1" s="854"/>
      <c r="OWM1" s="854"/>
      <c r="OWN1" s="854"/>
      <c r="OWO1" s="854" t="s">
        <v>155</v>
      </c>
      <c r="OWP1" s="854"/>
      <c r="OWQ1" s="854"/>
      <c r="OWR1" s="854"/>
      <c r="OWS1" s="854"/>
      <c r="OWT1" s="854"/>
      <c r="OWU1" s="854"/>
      <c r="OWV1" s="854"/>
      <c r="OWW1" s="854"/>
      <c r="OWX1" s="854"/>
      <c r="OWY1" s="854"/>
      <c r="OWZ1" s="854"/>
      <c r="OXA1" s="854"/>
      <c r="OXB1" s="854"/>
      <c r="OXC1" s="854"/>
      <c r="OXD1" s="854"/>
      <c r="OXE1" s="854" t="s">
        <v>155</v>
      </c>
      <c r="OXF1" s="854"/>
      <c r="OXG1" s="854"/>
      <c r="OXH1" s="854"/>
      <c r="OXI1" s="854"/>
      <c r="OXJ1" s="854"/>
      <c r="OXK1" s="854"/>
      <c r="OXL1" s="854"/>
      <c r="OXM1" s="854"/>
      <c r="OXN1" s="854"/>
      <c r="OXO1" s="854"/>
      <c r="OXP1" s="854"/>
      <c r="OXQ1" s="854"/>
      <c r="OXR1" s="854"/>
      <c r="OXS1" s="854"/>
      <c r="OXT1" s="854"/>
      <c r="OXU1" s="854" t="s">
        <v>155</v>
      </c>
      <c r="OXV1" s="854"/>
      <c r="OXW1" s="854"/>
      <c r="OXX1" s="854"/>
      <c r="OXY1" s="854"/>
      <c r="OXZ1" s="854"/>
      <c r="OYA1" s="854"/>
      <c r="OYB1" s="854"/>
      <c r="OYC1" s="854"/>
      <c r="OYD1" s="854"/>
      <c r="OYE1" s="854"/>
      <c r="OYF1" s="854"/>
      <c r="OYG1" s="854"/>
      <c r="OYH1" s="854"/>
      <c r="OYI1" s="854"/>
      <c r="OYJ1" s="854"/>
      <c r="OYK1" s="854" t="s">
        <v>155</v>
      </c>
      <c r="OYL1" s="854"/>
      <c r="OYM1" s="854"/>
      <c r="OYN1" s="854"/>
      <c r="OYO1" s="854"/>
      <c r="OYP1" s="854"/>
      <c r="OYQ1" s="854"/>
      <c r="OYR1" s="854"/>
      <c r="OYS1" s="854"/>
      <c r="OYT1" s="854"/>
      <c r="OYU1" s="854"/>
      <c r="OYV1" s="854"/>
      <c r="OYW1" s="854"/>
      <c r="OYX1" s="854"/>
      <c r="OYY1" s="854"/>
      <c r="OYZ1" s="854"/>
      <c r="OZA1" s="854" t="s">
        <v>155</v>
      </c>
      <c r="OZB1" s="854"/>
      <c r="OZC1" s="854"/>
      <c r="OZD1" s="854"/>
      <c r="OZE1" s="854"/>
      <c r="OZF1" s="854"/>
      <c r="OZG1" s="854"/>
      <c r="OZH1" s="854"/>
      <c r="OZI1" s="854"/>
      <c r="OZJ1" s="854"/>
      <c r="OZK1" s="854"/>
      <c r="OZL1" s="854"/>
      <c r="OZM1" s="854"/>
      <c r="OZN1" s="854"/>
      <c r="OZO1" s="854"/>
      <c r="OZP1" s="854"/>
      <c r="OZQ1" s="854" t="s">
        <v>155</v>
      </c>
      <c r="OZR1" s="854"/>
      <c r="OZS1" s="854"/>
      <c r="OZT1" s="854"/>
      <c r="OZU1" s="854"/>
      <c r="OZV1" s="854"/>
      <c r="OZW1" s="854"/>
      <c r="OZX1" s="854"/>
      <c r="OZY1" s="854"/>
      <c r="OZZ1" s="854"/>
      <c r="PAA1" s="854"/>
      <c r="PAB1" s="854"/>
      <c r="PAC1" s="854"/>
      <c r="PAD1" s="854"/>
      <c r="PAE1" s="854"/>
      <c r="PAF1" s="854"/>
      <c r="PAG1" s="854" t="s">
        <v>155</v>
      </c>
      <c r="PAH1" s="854"/>
      <c r="PAI1" s="854"/>
      <c r="PAJ1" s="854"/>
      <c r="PAK1" s="854"/>
      <c r="PAL1" s="854"/>
      <c r="PAM1" s="854"/>
      <c r="PAN1" s="854"/>
      <c r="PAO1" s="854"/>
      <c r="PAP1" s="854"/>
      <c r="PAQ1" s="854"/>
      <c r="PAR1" s="854"/>
      <c r="PAS1" s="854"/>
      <c r="PAT1" s="854"/>
      <c r="PAU1" s="854"/>
      <c r="PAV1" s="854"/>
      <c r="PAW1" s="854" t="s">
        <v>155</v>
      </c>
      <c r="PAX1" s="854"/>
      <c r="PAY1" s="854"/>
      <c r="PAZ1" s="854"/>
      <c r="PBA1" s="854"/>
      <c r="PBB1" s="854"/>
      <c r="PBC1" s="854"/>
      <c r="PBD1" s="854"/>
      <c r="PBE1" s="854"/>
      <c r="PBF1" s="854"/>
      <c r="PBG1" s="854"/>
      <c r="PBH1" s="854"/>
      <c r="PBI1" s="854"/>
      <c r="PBJ1" s="854"/>
      <c r="PBK1" s="854"/>
      <c r="PBL1" s="854"/>
      <c r="PBM1" s="854" t="s">
        <v>155</v>
      </c>
      <c r="PBN1" s="854"/>
      <c r="PBO1" s="854"/>
      <c r="PBP1" s="854"/>
      <c r="PBQ1" s="854"/>
      <c r="PBR1" s="854"/>
      <c r="PBS1" s="854"/>
      <c r="PBT1" s="854"/>
      <c r="PBU1" s="854"/>
      <c r="PBV1" s="854"/>
      <c r="PBW1" s="854"/>
      <c r="PBX1" s="854"/>
      <c r="PBY1" s="854"/>
      <c r="PBZ1" s="854"/>
      <c r="PCA1" s="854"/>
      <c r="PCB1" s="854"/>
      <c r="PCC1" s="854" t="s">
        <v>155</v>
      </c>
      <c r="PCD1" s="854"/>
      <c r="PCE1" s="854"/>
      <c r="PCF1" s="854"/>
      <c r="PCG1" s="854"/>
      <c r="PCH1" s="854"/>
      <c r="PCI1" s="854"/>
      <c r="PCJ1" s="854"/>
      <c r="PCK1" s="854"/>
      <c r="PCL1" s="854"/>
      <c r="PCM1" s="854"/>
      <c r="PCN1" s="854"/>
      <c r="PCO1" s="854"/>
      <c r="PCP1" s="854"/>
      <c r="PCQ1" s="854"/>
      <c r="PCR1" s="854"/>
      <c r="PCS1" s="854" t="s">
        <v>155</v>
      </c>
      <c r="PCT1" s="854"/>
      <c r="PCU1" s="854"/>
      <c r="PCV1" s="854"/>
      <c r="PCW1" s="854"/>
      <c r="PCX1" s="854"/>
      <c r="PCY1" s="854"/>
      <c r="PCZ1" s="854"/>
      <c r="PDA1" s="854"/>
      <c r="PDB1" s="854"/>
      <c r="PDC1" s="854"/>
      <c r="PDD1" s="854"/>
      <c r="PDE1" s="854"/>
      <c r="PDF1" s="854"/>
      <c r="PDG1" s="854"/>
      <c r="PDH1" s="854"/>
      <c r="PDI1" s="854" t="s">
        <v>155</v>
      </c>
      <c r="PDJ1" s="854"/>
      <c r="PDK1" s="854"/>
      <c r="PDL1" s="854"/>
      <c r="PDM1" s="854"/>
      <c r="PDN1" s="854"/>
      <c r="PDO1" s="854"/>
      <c r="PDP1" s="854"/>
      <c r="PDQ1" s="854"/>
      <c r="PDR1" s="854"/>
      <c r="PDS1" s="854"/>
      <c r="PDT1" s="854"/>
      <c r="PDU1" s="854"/>
      <c r="PDV1" s="854"/>
      <c r="PDW1" s="854"/>
      <c r="PDX1" s="854"/>
      <c r="PDY1" s="854" t="s">
        <v>155</v>
      </c>
      <c r="PDZ1" s="854"/>
      <c r="PEA1" s="854"/>
      <c r="PEB1" s="854"/>
      <c r="PEC1" s="854"/>
      <c r="PED1" s="854"/>
      <c r="PEE1" s="854"/>
      <c r="PEF1" s="854"/>
      <c r="PEG1" s="854"/>
      <c r="PEH1" s="854"/>
      <c r="PEI1" s="854"/>
      <c r="PEJ1" s="854"/>
      <c r="PEK1" s="854"/>
      <c r="PEL1" s="854"/>
      <c r="PEM1" s="854"/>
      <c r="PEN1" s="854"/>
      <c r="PEO1" s="854" t="s">
        <v>155</v>
      </c>
      <c r="PEP1" s="854"/>
      <c r="PEQ1" s="854"/>
      <c r="PER1" s="854"/>
      <c r="PES1" s="854"/>
      <c r="PET1" s="854"/>
      <c r="PEU1" s="854"/>
      <c r="PEV1" s="854"/>
      <c r="PEW1" s="854"/>
      <c r="PEX1" s="854"/>
      <c r="PEY1" s="854"/>
      <c r="PEZ1" s="854"/>
      <c r="PFA1" s="854"/>
      <c r="PFB1" s="854"/>
      <c r="PFC1" s="854"/>
      <c r="PFD1" s="854"/>
      <c r="PFE1" s="854" t="s">
        <v>155</v>
      </c>
      <c r="PFF1" s="854"/>
      <c r="PFG1" s="854"/>
      <c r="PFH1" s="854"/>
      <c r="PFI1" s="854"/>
      <c r="PFJ1" s="854"/>
      <c r="PFK1" s="854"/>
      <c r="PFL1" s="854"/>
      <c r="PFM1" s="854"/>
      <c r="PFN1" s="854"/>
      <c r="PFO1" s="854"/>
      <c r="PFP1" s="854"/>
      <c r="PFQ1" s="854"/>
      <c r="PFR1" s="854"/>
      <c r="PFS1" s="854"/>
      <c r="PFT1" s="854"/>
      <c r="PFU1" s="854" t="s">
        <v>155</v>
      </c>
      <c r="PFV1" s="854"/>
      <c r="PFW1" s="854"/>
      <c r="PFX1" s="854"/>
      <c r="PFY1" s="854"/>
      <c r="PFZ1" s="854"/>
      <c r="PGA1" s="854"/>
      <c r="PGB1" s="854"/>
      <c r="PGC1" s="854"/>
      <c r="PGD1" s="854"/>
      <c r="PGE1" s="854"/>
      <c r="PGF1" s="854"/>
      <c r="PGG1" s="854"/>
      <c r="PGH1" s="854"/>
      <c r="PGI1" s="854"/>
      <c r="PGJ1" s="854"/>
      <c r="PGK1" s="854" t="s">
        <v>155</v>
      </c>
      <c r="PGL1" s="854"/>
      <c r="PGM1" s="854"/>
      <c r="PGN1" s="854"/>
      <c r="PGO1" s="854"/>
      <c r="PGP1" s="854"/>
      <c r="PGQ1" s="854"/>
      <c r="PGR1" s="854"/>
      <c r="PGS1" s="854"/>
      <c r="PGT1" s="854"/>
      <c r="PGU1" s="854"/>
      <c r="PGV1" s="854"/>
      <c r="PGW1" s="854"/>
      <c r="PGX1" s="854"/>
      <c r="PGY1" s="854"/>
      <c r="PGZ1" s="854"/>
      <c r="PHA1" s="854" t="s">
        <v>155</v>
      </c>
      <c r="PHB1" s="854"/>
      <c r="PHC1" s="854"/>
      <c r="PHD1" s="854"/>
      <c r="PHE1" s="854"/>
      <c r="PHF1" s="854"/>
      <c r="PHG1" s="854"/>
      <c r="PHH1" s="854"/>
      <c r="PHI1" s="854"/>
      <c r="PHJ1" s="854"/>
      <c r="PHK1" s="854"/>
      <c r="PHL1" s="854"/>
      <c r="PHM1" s="854"/>
      <c r="PHN1" s="854"/>
      <c r="PHO1" s="854"/>
      <c r="PHP1" s="854"/>
      <c r="PHQ1" s="854" t="s">
        <v>155</v>
      </c>
      <c r="PHR1" s="854"/>
      <c r="PHS1" s="854"/>
      <c r="PHT1" s="854"/>
      <c r="PHU1" s="854"/>
      <c r="PHV1" s="854"/>
      <c r="PHW1" s="854"/>
      <c r="PHX1" s="854"/>
      <c r="PHY1" s="854"/>
      <c r="PHZ1" s="854"/>
      <c r="PIA1" s="854"/>
      <c r="PIB1" s="854"/>
      <c r="PIC1" s="854"/>
      <c r="PID1" s="854"/>
      <c r="PIE1" s="854"/>
      <c r="PIF1" s="854"/>
      <c r="PIG1" s="854" t="s">
        <v>155</v>
      </c>
      <c r="PIH1" s="854"/>
      <c r="PII1" s="854"/>
      <c r="PIJ1" s="854"/>
      <c r="PIK1" s="854"/>
      <c r="PIL1" s="854"/>
      <c r="PIM1" s="854"/>
      <c r="PIN1" s="854"/>
      <c r="PIO1" s="854"/>
      <c r="PIP1" s="854"/>
      <c r="PIQ1" s="854"/>
      <c r="PIR1" s="854"/>
      <c r="PIS1" s="854"/>
      <c r="PIT1" s="854"/>
      <c r="PIU1" s="854"/>
      <c r="PIV1" s="854"/>
      <c r="PIW1" s="854" t="s">
        <v>155</v>
      </c>
      <c r="PIX1" s="854"/>
      <c r="PIY1" s="854"/>
      <c r="PIZ1" s="854"/>
      <c r="PJA1" s="854"/>
      <c r="PJB1" s="854"/>
      <c r="PJC1" s="854"/>
      <c r="PJD1" s="854"/>
      <c r="PJE1" s="854"/>
      <c r="PJF1" s="854"/>
      <c r="PJG1" s="854"/>
      <c r="PJH1" s="854"/>
      <c r="PJI1" s="854"/>
      <c r="PJJ1" s="854"/>
      <c r="PJK1" s="854"/>
      <c r="PJL1" s="854"/>
      <c r="PJM1" s="854" t="s">
        <v>155</v>
      </c>
      <c r="PJN1" s="854"/>
      <c r="PJO1" s="854"/>
      <c r="PJP1" s="854"/>
      <c r="PJQ1" s="854"/>
      <c r="PJR1" s="854"/>
      <c r="PJS1" s="854"/>
      <c r="PJT1" s="854"/>
      <c r="PJU1" s="854"/>
      <c r="PJV1" s="854"/>
      <c r="PJW1" s="854"/>
      <c r="PJX1" s="854"/>
      <c r="PJY1" s="854"/>
      <c r="PJZ1" s="854"/>
      <c r="PKA1" s="854"/>
      <c r="PKB1" s="854"/>
      <c r="PKC1" s="854" t="s">
        <v>155</v>
      </c>
      <c r="PKD1" s="854"/>
      <c r="PKE1" s="854"/>
      <c r="PKF1" s="854"/>
      <c r="PKG1" s="854"/>
      <c r="PKH1" s="854"/>
      <c r="PKI1" s="854"/>
      <c r="PKJ1" s="854"/>
      <c r="PKK1" s="854"/>
      <c r="PKL1" s="854"/>
      <c r="PKM1" s="854"/>
      <c r="PKN1" s="854"/>
      <c r="PKO1" s="854"/>
      <c r="PKP1" s="854"/>
      <c r="PKQ1" s="854"/>
      <c r="PKR1" s="854"/>
      <c r="PKS1" s="854" t="s">
        <v>155</v>
      </c>
      <c r="PKT1" s="854"/>
      <c r="PKU1" s="854"/>
      <c r="PKV1" s="854"/>
      <c r="PKW1" s="854"/>
      <c r="PKX1" s="854"/>
      <c r="PKY1" s="854"/>
      <c r="PKZ1" s="854"/>
      <c r="PLA1" s="854"/>
      <c r="PLB1" s="854"/>
      <c r="PLC1" s="854"/>
      <c r="PLD1" s="854"/>
      <c r="PLE1" s="854"/>
      <c r="PLF1" s="854"/>
      <c r="PLG1" s="854"/>
      <c r="PLH1" s="854"/>
      <c r="PLI1" s="854" t="s">
        <v>155</v>
      </c>
      <c r="PLJ1" s="854"/>
      <c r="PLK1" s="854"/>
      <c r="PLL1" s="854"/>
      <c r="PLM1" s="854"/>
      <c r="PLN1" s="854"/>
      <c r="PLO1" s="854"/>
      <c r="PLP1" s="854"/>
      <c r="PLQ1" s="854"/>
      <c r="PLR1" s="854"/>
      <c r="PLS1" s="854"/>
      <c r="PLT1" s="854"/>
      <c r="PLU1" s="854"/>
      <c r="PLV1" s="854"/>
      <c r="PLW1" s="854"/>
      <c r="PLX1" s="854"/>
      <c r="PLY1" s="854" t="s">
        <v>155</v>
      </c>
      <c r="PLZ1" s="854"/>
      <c r="PMA1" s="854"/>
      <c r="PMB1" s="854"/>
      <c r="PMC1" s="854"/>
      <c r="PMD1" s="854"/>
      <c r="PME1" s="854"/>
      <c r="PMF1" s="854"/>
      <c r="PMG1" s="854"/>
      <c r="PMH1" s="854"/>
      <c r="PMI1" s="854"/>
      <c r="PMJ1" s="854"/>
      <c r="PMK1" s="854"/>
      <c r="PML1" s="854"/>
      <c r="PMM1" s="854"/>
      <c r="PMN1" s="854"/>
      <c r="PMO1" s="854" t="s">
        <v>155</v>
      </c>
      <c r="PMP1" s="854"/>
      <c r="PMQ1" s="854"/>
      <c r="PMR1" s="854"/>
      <c r="PMS1" s="854"/>
      <c r="PMT1" s="854"/>
      <c r="PMU1" s="854"/>
      <c r="PMV1" s="854"/>
      <c r="PMW1" s="854"/>
      <c r="PMX1" s="854"/>
      <c r="PMY1" s="854"/>
      <c r="PMZ1" s="854"/>
      <c r="PNA1" s="854"/>
      <c r="PNB1" s="854"/>
      <c r="PNC1" s="854"/>
      <c r="PND1" s="854"/>
      <c r="PNE1" s="854" t="s">
        <v>155</v>
      </c>
      <c r="PNF1" s="854"/>
      <c r="PNG1" s="854"/>
      <c r="PNH1" s="854"/>
      <c r="PNI1" s="854"/>
      <c r="PNJ1" s="854"/>
      <c r="PNK1" s="854"/>
      <c r="PNL1" s="854"/>
      <c r="PNM1" s="854"/>
      <c r="PNN1" s="854"/>
      <c r="PNO1" s="854"/>
      <c r="PNP1" s="854"/>
      <c r="PNQ1" s="854"/>
      <c r="PNR1" s="854"/>
      <c r="PNS1" s="854"/>
      <c r="PNT1" s="854"/>
      <c r="PNU1" s="854" t="s">
        <v>155</v>
      </c>
      <c r="PNV1" s="854"/>
      <c r="PNW1" s="854"/>
      <c r="PNX1" s="854"/>
      <c r="PNY1" s="854"/>
      <c r="PNZ1" s="854"/>
      <c r="POA1" s="854"/>
      <c r="POB1" s="854"/>
      <c r="POC1" s="854"/>
      <c r="POD1" s="854"/>
      <c r="POE1" s="854"/>
      <c r="POF1" s="854"/>
      <c r="POG1" s="854"/>
      <c r="POH1" s="854"/>
      <c r="POI1" s="854"/>
      <c r="POJ1" s="854"/>
      <c r="POK1" s="854" t="s">
        <v>155</v>
      </c>
      <c r="POL1" s="854"/>
      <c r="POM1" s="854"/>
      <c r="PON1" s="854"/>
      <c r="POO1" s="854"/>
      <c r="POP1" s="854"/>
      <c r="POQ1" s="854"/>
      <c r="POR1" s="854"/>
      <c r="POS1" s="854"/>
      <c r="POT1" s="854"/>
      <c r="POU1" s="854"/>
      <c r="POV1" s="854"/>
      <c r="POW1" s="854"/>
      <c r="POX1" s="854"/>
      <c r="POY1" s="854"/>
      <c r="POZ1" s="854"/>
      <c r="PPA1" s="854" t="s">
        <v>155</v>
      </c>
      <c r="PPB1" s="854"/>
      <c r="PPC1" s="854"/>
      <c r="PPD1" s="854"/>
      <c r="PPE1" s="854"/>
      <c r="PPF1" s="854"/>
      <c r="PPG1" s="854"/>
      <c r="PPH1" s="854"/>
      <c r="PPI1" s="854"/>
      <c r="PPJ1" s="854"/>
      <c r="PPK1" s="854"/>
      <c r="PPL1" s="854"/>
      <c r="PPM1" s="854"/>
      <c r="PPN1" s="854"/>
      <c r="PPO1" s="854"/>
      <c r="PPP1" s="854"/>
      <c r="PPQ1" s="854" t="s">
        <v>155</v>
      </c>
      <c r="PPR1" s="854"/>
      <c r="PPS1" s="854"/>
      <c r="PPT1" s="854"/>
      <c r="PPU1" s="854"/>
      <c r="PPV1" s="854"/>
      <c r="PPW1" s="854"/>
      <c r="PPX1" s="854"/>
      <c r="PPY1" s="854"/>
      <c r="PPZ1" s="854"/>
      <c r="PQA1" s="854"/>
      <c r="PQB1" s="854"/>
      <c r="PQC1" s="854"/>
      <c r="PQD1" s="854"/>
      <c r="PQE1" s="854"/>
      <c r="PQF1" s="854"/>
      <c r="PQG1" s="854" t="s">
        <v>155</v>
      </c>
      <c r="PQH1" s="854"/>
      <c r="PQI1" s="854"/>
      <c r="PQJ1" s="854"/>
      <c r="PQK1" s="854"/>
      <c r="PQL1" s="854"/>
      <c r="PQM1" s="854"/>
      <c r="PQN1" s="854"/>
      <c r="PQO1" s="854"/>
      <c r="PQP1" s="854"/>
      <c r="PQQ1" s="854"/>
      <c r="PQR1" s="854"/>
      <c r="PQS1" s="854"/>
      <c r="PQT1" s="854"/>
      <c r="PQU1" s="854"/>
      <c r="PQV1" s="854"/>
      <c r="PQW1" s="854" t="s">
        <v>155</v>
      </c>
      <c r="PQX1" s="854"/>
      <c r="PQY1" s="854"/>
      <c r="PQZ1" s="854"/>
      <c r="PRA1" s="854"/>
      <c r="PRB1" s="854"/>
      <c r="PRC1" s="854"/>
      <c r="PRD1" s="854"/>
      <c r="PRE1" s="854"/>
      <c r="PRF1" s="854"/>
      <c r="PRG1" s="854"/>
      <c r="PRH1" s="854"/>
      <c r="PRI1" s="854"/>
      <c r="PRJ1" s="854"/>
      <c r="PRK1" s="854"/>
      <c r="PRL1" s="854"/>
      <c r="PRM1" s="854" t="s">
        <v>155</v>
      </c>
      <c r="PRN1" s="854"/>
      <c r="PRO1" s="854"/>
      <c r="PRP1" s="854"/>
      <c r="PRQ1" s="854"/>
      <c r="PRR1" s="854"/>
      <c r="PRS1" s="854"/>
      <c r="PRT1" s="854"/>
      <c r="PRU1" s="854"/>
      <c r="PRV1" s="854"/>
      <c r="PRW1" s="854"/>
      <c r="PRX1" s="854"/>
      <c r="PRY1" s="854"/>
      <c r="PRZ1" s="854"/>
      <c r="PSA1" s="854"/>
      <c r="PSB1" s="854"/>
      <c r="PSC1" s="854" t="s">
        <v>155</v>
      </c>
      <c r="PSD1" s="854"/>
      <c r="PSE1" s="854"/>
      <c r="PSF1" s="854"/>
      <c r="PSG1" s="854"/>
      <c r="PSH1" s="854"/>
      <c r="PSI1" s="854"/>
      <c r="PSJ1" s="854"/>
      <c r="PSK1" s="854"/>
      <c r="PSL1" s="854"/>
      <c r="PSM1" s="854"/>
      <c r="PSN1" s="854"/>
      <c r="PSO1" s="854"/>
      <c r="PSP1" s="854"/>
      <c r="PSQ1" s="854"/>
      <c r="PSR1" s="854"/>
      <c r="PSS1" s="854" t="s">
        <v>155</v>
      </c>
      <c r="PST1" s="854"/>
      <c r="PSU1" s="854"/>
      <c r="PSV1" s="854"/>
      <c r="PSW1" s="854"/>
      <c r="PSX1" s="854"/>
      <c r="PSY1" s="854"/>
      <c r="PSZ1" s="854"/>
      <c r="PTA1" s="854"/>
      <c r="PTB1" s="854"/>
      <c r="PTC1" s="854"/>
      <c r="PTD1" s="854"/>
      <c r="PTE1" s="854"/>
      <c r="PTF1" s="854"/>
      <c r="PTG1" s="854"/>
      <c r="PTH1" s="854"/>
      <c r="PTI1" s="854" t="s">
        <v>155</v>
      </c>
      <c r="PTJ1" s="854"/>
      <c r="PTK1" s="854"/>
      <c r="PTL1" s="854"/>
      <c r="PTM1" s="854"/>
      <c r="PTN1" s="854"/>
      <c r="PTO1" s="854"/>
      <c r="PTP1" s="854"/>
      <c r="PTQ1" s="854"/>
      <c r="PTR1" s="854"/>
      <c r="PTS1" s="854"/>
      <c r="PTT1" s="854"/>
      <c r="PTU1" s="854"/>
      <c r="PTV1" s="854"/>
      <c r="PTW1" s="854"/>
      <c r="PTX1" s="854"/>
      <c r="PTY1" s="854" t="s">
        <v>155</v>
      </c>
      <c r="PTZ1" s="854"/>
      <c r="PUA1" s="854"/>
      <c r="PUB1" s="854"/>
      <c r="PUC1" s="854"/>
      <c r="PUD1" s="854"/>
      <c r="PUE1" s="854"/>
      <c r="PUF1" s="854"/>
      <c r="PUG1" s="854"/>
      <c r="PUH1" s="854"/>
      <c r="PUI1" s="854"/>
      <c r="PUJ1" s="854"/>
      <c r="PUK1" s="854"/>
      <c r="PUL1" s="854"/>
      <c r="PUM1" s="854"/>
      <c r="PUN1" s="854"/>
      <c r="PUO1" s="854" t="s">
        <v>155</v>
      </c>
      <c r="PUP1" s="854"/>
      <c r="PUQ1" s="854"/>
      <c r="PUR1" s="854"/>
      <c r="PUS1" s="854"/>
      <c r="PUT1" s="854"/>
      <c r="PUU1" s="854"/>
      <c r="PUV1" s="854"/>
      <c r="PUW1" s="854"/>
      <c r="PUX1" s="854"/>
      <c r="PUY1" s="854"/>
      <c r="PUZ1" s="854"/>
      <c r="PVA1" s="854"/>
      <c r="PVB1" s="854"/>
      <c r="PVC1" s="854"/>
      <c r="PVD1" s="854"/>
      <c r="PVE1" s="854" t="s">
        <v>155</v>
      </c>
      <c r="PVF1" s="854"/>
      <c r="PVG1" s="854"/>
      <c r="PVH1" s="854"/>
      <c r="PVI1" s="854"/>
      <c r="PVJ1" s="854"/>
      <c r="PVK1" s="854"/>
      <c r="PVL1" s="854"/>
      <c r="PVM1" s="854"/>
      <c r="PVN1" s="854"/>
      <c r="PVO1" s="854"/>
      <c r="PVP1" s="854"/>
      <c r="PVQ1" s="854"/>
      <c r="PVR1" s="854"/>
      <c r="PVS1" s="854"/>
      <c r="PVT1" s="854"/>
      <c r="PVU1" s="854" t="s">
        <v>155</v>
      </c>
      <c r="PVV1" s="854"/>
      <c r="PVW1" s="854"/>
      <c r="PVX1" s="854"/>
      <c r="PVY1" s="854"/>
      <c r="PVZ1" s="854"/>
      <c r="PWA1" s="854"/>
      <c r="PWB1" s="854"/>
      <c r="PWC1" s="854"/>
      <c r="PWD1" s="854"/>
      <c r="PWE1" s="854"/>
      <c r="PWF1" s="854"/>
      <c r="PWG1" s="854"/>
      <c r="PWH1" s="854"/>
      <c r="PWI1" s="854"/>
      <c r="PWJ1" s="854"/>
      <c r="PWK1" s="854" t="s">
        <v>155</v>
      </c>
      <c r="PWL1" s="854"/>
      <c r="PWM1" s="854"/>
      <c r="PWN1" s="854"/>
      <c r="PWO1" s="854"/>
      <c r="PWP1" s="854"/>
      <c r="PWQ1" s="854"/>
      <c r="PWR1" s="854"/>
      <c r="PWS1" s="854"/>
      <c r="PWT1" s="854"/>
      <c r="PWU1" s="854"/>
      <c r="PWV1" s="854"/>
      <c r="PWW1" s="854"/>
      <c r="PWX1" s="854"/>
      <c r="PWY1" s="854"/>
      <c r="PWZ1" s="854"/>
      <c r="PXA1" s="854" t="s">
        <v>155</v>
      </c>
      <c r="PXB1" s="854"/>
      <c r="PXC1" s="854"/>
      <c r="PXD1" s="854"/>
      <c r="PXE1" s="854"/>
      <c r="PXF1" s="854"/>
      <c r="PXG1" s="854"/>
      <c r="PXH1" s="854"/>
      <c r="PXI1" s="854"/>
      <c r="PXJ1" s="854"/>
      <c r="PXK1" s="854"/>
      <c r="PXL1" s="854"/>
      <c r="PXM1" s="854"/>
      <c r="PXN1" s="854"/>
      <c r="PXO1" s="854"/>
      <c r="PXP1" s="854"/>
      <c r="PXQ1" s="854" t="s">
        <v>155</v>
      </c>
      <c r="PXR1" s="854"/>
      <c r="PXS1" s="854"/>
      <c r="PXT1" s="854"/>
      <c r="PXU1" s="854"/>
      <c r="PXV1" s="854"/>
      <c r="PXW1" s="854"/>
      <c r="PXX1" s="854"/>
      <c r="PXY1" s="854"/>
      <c r="PXZ1" s="854"/>
      <c r="PYA1" s="854"/>
      <c r="PYB1" s="854"/>
      <c r="PYC1" s="854"/>
      <c r="PYD1" s="854"/>
      <c r="PYE1" s="854"/>
      <c r="PYF1" s="854"/>
      <c r="PYG1" s="854" t="s">
        <v>155</v>
      </c>
      <c r="PYH1" s="854"/>
      <c r="PYI1" s="854"/>
      <c r="PYJ1" s="854"/>
      <c r="PYK1" s="854"/>
      <c r="PYL1" s="854"/>
      <c r="PYM1" s="854"/>
      <c r="PYN1" s="854"/>
      <c r="PYO1" s="854"/>
      <c r="PYP1" s="854"/>
      <c r="PYQ1" s="854"/>
      <c r="PYR1" s="854"/>
      <c r="PYS1" s="854"/>
      <c r="PYT1" s="854"/>
      <c r="PYU1" s="854"/>
      <c r="PYV1" s="854"/>
      <c r="PYW1" s="854" t="s">
        <v>155</v>
      </c>
      <c r="PYX1" s="854"/>
      <c r="PYY1" s="854"/>
      <c r="PYZ1" s="854"/>
      <c r="PZA1" s="854"/>
      <c r="PZB1" s="854"/>
      <c r="PZC1" s="854"/>
      <c r="PZD1" s="854"/>
      <c r="PZE1" s="854"/>
      <c r="PZF1" s="854"/>
      <c r="PZG1" s="854"/>
      <c r="PZH1" s="854"/>
      <c r="PZI1" s="854"/>
      <c r="PZJ1" s="854"/>
      <c r="PZK1" s="854"/>
      <c r="PZL1" s="854"/>
      <c r="PZM1" s="854" t="s">
        <v>155</v>
      </c>
      <c r="PZN1" s="854"/>
      <c r="PZO1" s="854"/>
      <c r="PZP1" s="854"/>
      <c r="PZQ1" s="854"/>
      <c r="PZR1" s="854"/>
      <c r="PZS1" s="854"/>
      <c r="PZT1" s="854"/>
      <c r="PZU1" s="854"/>
      <c r="PZV1" s="854"/>
      <c r="PZW1" s="854"/>
      <c r="PZX1" s="854"/>
      <c r="PZY1" s="854"/>
      <c r="PZZ1" s="854"/>
      <c r="QAA1" s="854"/>
      <c r="QAB1" s="854"/>
      <c r="QAC1" s="854" t="s">
        <v>155</v>
      </c>
      <c r="QAD1" s="854"/>
      <c r="QAE1" s="854"/>
      <c r="QAF1" s="854"/>
      <c r="QAG1" s="854"/>
      <c r="QAH1" s="854"/>
      <c r="QAI1" s="854"/>
      <c r="QAJ1" s="854"/>
      <c r="QAK1" s="854"/>
      <c r="QAL1" s="854"/>
      <c r="QAM1" s="854"/>
      <c r="QAN1" s="854"/>
      <c r="QAO1" s="854"/>
      <c r="QAP1" s="854"/>
      <c r="QAQ1" s="854"/>
      <c r="QAR1" s="854"/>
      <c r="QAS1" s="854" t="s">
        <v>155</v>
      </c>
      <c r="QAT1" s="854"/>
      <c r="QAU1" s="854"/>
      <c r="QAV1" s="854"/>
      <c r="QAW1" s="854"/>
      <c r="QAX1" s="854"/>
      <c r="QAY1" s="854"/>
      <c r="QAZ1" s="854"/>
      <c r="QBA1" s="854"/>
      <c r="QBB1" s="854"/>
      <c r="QBC1" s="854"/>
      <c r="QBD1" s="854"/>
      <c r="QBE1" s="854"/>
      <c r="QBF1" s="854"/>
      <c r="QBG1" s="854"/>
      <c r="QBH1" s="854"/>
      <c r="QBI1" s="854" t="s">
        <v>155</v>
      </c>
      <c r="QBJ1" s="854"/>
      <c r="QBK1" s="854"/>
      <c r="QBL1" s="854"/>
      <c r="QBM1" s="854"/>
      <c r="QBN1" s="854"/>
      <c r="QBO1" s="854"/>
      <c r="QBP1" s="854"/>
      <c r="QBQ1" s="854"/>
      <c r="QBR1" s="854"/>
      <c r="QBS1" s="854"/>
      <c r="QBT1" s="854"/>
      <c r="QBU1" s="854"/>
      <c r="QBV1" s="854"/>
      <c r="QBW1" s="854"/>
      <c r="QBX1" s="854"/>
      <c r="QBY1" s="854" t="s">
        <v>155</v>
      </c>
      <c r="QBZ1" s="854"/>
      <c r="QCA1" s="854"/>
      <c r="QCB1" s="854"/>
      <c r="QCC1" s="854"/>
      <c r="QCD1" s="854"/>
      <c r="QCE1" s="854"/>
      <c r="QCF1" s="854"/>
      <c r="QCG1" s="854"/>
      <c r="QCH1" s="854"/>
      <c r="QCI1" s="854"/>
      <c r="QCJ1" s="854"/>
      <c r="QCK1" s="854"/>
      <c r="QCL1" s="854"/>
      <c r="QCM1" s="854"/>
      <c r="QCN1" s="854"/>
      <c r="QCO1" s="854" t="s">
        <v>155</v>
      </c>
      <c r="QCP1" s="854"/>
      <c r="QCQ1" s="854"/>
      <c r="QCR1" s="854"/>
      <c r="QCS1" s="854"/>
      <c r="QCT1" s="854"/>
      <c r="QCU1" s="854"/>
      <c r="QCV1" s="854"/>
      <c r="QCW1" s="854"/>
      <c r="QCX1" s="854"/>
      <c r="QCY1" s="854"/>
      <c r="QCZ1" s="854"/>
      <c r="QDA1" s="854"/>
      <c r="QDB1" s="854"/>
      <c r="QDC1" s="854"/>
      <c r="QDD1" s="854"/>
      <c r="QDE1" s="854" t="s">
        <v>155</v>
      </c>
      <c r="QDF1" s="854"/>
      <c r="QDG1" s="854"/>
      <c r="QDH1" s="854"/>
      <c r="QDI1" s="854"/>
      <c r="QDJ1" s="854"/>
      <c r="QDK1" s="854"/>
      <c r="QDL1" s="854"/>
      <c r="QDM1" s="854"/>
      <c r="QDN1" s="854"/>
      <c r="QDO1" s="854"/>
      <c r="QDP1" s="854"/>
      <c r="QDQ1" s="854"/>
      <c r="QDR1" s="854"/>
      <c r="QDS1" s="854"/>
      <c r="QDT1" s="854"/>
      <c r="QDU1" s="854" t="s">
        <v>155</v>
      </c>
      <c r="QDV1" s="854"/>
      <c r="QDW1" s="854"/>
      <c r="QDX1" s="854"/>
      <c r="QDY1" s="854"/>
      <c r="QDZ1" s="854"/>
      <c r="QEA1" s="854"/>
      <c r="QEB1" s="854"/>
      <c r="QEC1" s="854"/>
      <c r="QED1" s="854"/>
      <c r="QEE1" s="854"/>
      <c r="QEF1" s="854"/>
      <c r="QEG1" s="854"/>
      <c r="QEH1" s="854"/>
      <c r="QEI1" s="854"/>
      <c r="QEJ1" s="854"/>
      <c r="QEK1" s="854" t="s">
        <v>155</v>
      </c>
      <c r="QEL1" s="854"/>
      <c r="QEM1" s="854"/>
      <c r="QEN1" s="854"/>
      <c r="QEO1" s="854"/>
      <c r="QEP1" s="854"/>
      <c r="QEQ1" s="854"/>
      <c r="QER1" s="854"/>
      <c r="QES1" s="854"/>
      <c r="QET1" s="854"/>
      <c r="QEU1" s="854"/>
      <c r="QEV1" s="854"/>
      <c r="QEW1" s="854"/>
      <c r="QEX1" s="854"/>
      <c r="QEY1" s="854"/>
      <c r="QEZ1" s="854"/>
      <c r="QFA1" s="854" t="s">
        <v>155</v>
      </c>
      <c r="QFB1" s="854"/>
      <c r="QFC1" s="854"/>
      <c r="QFD1" s="854"/>
      <c r="QFE1" s="854"/>
      <c r="QFF1" s="854"/>
      <c r="QFG1" s="854"/>
      <c r="QFH1" s="854"/>
      <c r="QFI1" s="854"/>
      <c r="QFJ1" s="854"/>
      <c r="QFK1" s="854"/>
      <c r="QFL1" s="854"/>
      <c r="QFM1" s="854"/>
      <c r="QFN1" s="854"/>
      <c r="QFO1" s="854"/>
      <c r="QFP1" s="854"/>
      <c r="QFQ1" s="854" t="s">
        <v>155</v>
      </c>
      <c r="QFR1" s="854"/>
      <c r="QFS1" s="854"/>
      <c r="QFT1" s="854"/>
      <c r="QFU1" s="854"/>
      <c r="QFV1" s="854"/>
      <c r="QFW1" s="854"/>
      <c r="QFX1" s="854"/>
      <c r="QFY1" s="854"/>
      <c r="QFZ1" s="854"/>
      <c r="QGA1" s="854"/>
      <c r="QGB1" s="854"/>
      <c r="QGC1" s="854"/>
      <c r="QGD1" s="854"/>
      <c r="QGE1" s="854"/>
      <c r="QGF1" s="854"/>
      <c r="QGG1" s="854" t="s">
        <v>155</v>
      </c>
      <c r="QGH1" s="854"/>
      <c r="QGI1" s="854"/>
      <c r="QGJ1" s="854"/>
      <c r="QGK1" s="854"/>
      <c r="QGL1" s="854"/>
      <c r="QGM1" s="854"/>
      <c r="QGN1" s="854"/>
      <c r="QGO1" s="854"/>
      <c r="QGP1" s="854"/>
      <c r="QGQ1" s="854"/>
      <c r="QGR1" s="854"/>
      <c r="QGS1" s="854"/>
      <c r="QGT1" s="854"/>
      <c r="QGU1" s="854"/>
      <c r="QGV1" s="854"/>
      <c r="QGW1" s="854" t="s">
        <v>155</v>
      </c>
      <c r="QGX1" s="854"/>
      <c r="QGY1" s="854"/>
      <c r="QGZ1" s="854"/>
      <c r="QHA1" s="854"/>
      <c r="QHB1" s="854"/>
      <c r="QHC1" s="854"/>
      <c r="QHD1" s="854"/>
      <c r="QHE1" s="854"/>
      <c r="QHF1" s="854"/>
      <c r="QHG1" s="854"/>
      <c r="QHH1" s="854"/>
      <c r="QHI1" s="854"/>
      <c r="QHJ1" s="854"/>
      <c r="QHK1" s="854"/>
      <c r="QHL1" s="854"/>
      <c r="QHM1" s="854" t="s">
        <v>155</v>
      </c>
      <c r="QHN1" s="854"/>
      <c r="QHO1" s="854"/>
      <c r="QHP1" s="854"/>
      <c r="QHQ1" s="854"/>
      <c r="QHR1" s="854"/>
      <c r="QHS1" s="854"/>
      <c r="QHT1" s="854"/>
      <c r="QHU1" s="854"/>
      <c r="QHV1" s="854"/>
      <c r="QHW1" s="854"/>
      <c r="QHX1" s="854"/>
      <c r="QHY1" s="854"/>
      <c r="QHZ1" s="854"/>
      <c r="QIA1" s="854"/>
      <c r="QIB1" s="854"/>
      <c r="QIC1" s="854" t="s">
        <v>155</v>
      </c>
      <c r="QID1" s="854"/>
      <c r="QIE1" s="854"/>
      <c r="QIF1" s="854"/>
      <c r="QIG1" s="854"/>
      <c r="QIH1" s="854"/>
      <c r="QII1" s="854"/>
      <c r="QIJ1" s="854"/>
      <c r="QIK1" s="854"/>
      <c r="QIL1" s="854"/>
      <c r="QIM1" s="854"/>
      <c r="QIN1" s="854"/>
      <c r="QIO1" s="854"/>
      <c r="QIP1" s="854"/>
      <c r="QIQ1" s="854"/>
      <c r="QIR1" s="854"/>
      <c r="QIS1" s="854" t="s">
        <v>155</v>
      </c>
      <c r="QIT1" s="854"/>
      <c r="QIU1" s="854"/>
      <c r="QIV1" s="854"/>
      <c r="QIW1" s="854"/>
      <c r="QIX1" s="854"/>
      <c r="QIY1" s="854"/>
      <c r="QIZ1" s="854"/>
      <c r="QJA1" s="854"/>
      <c r="QJB1" s="854"/>
      <c r="QJC1" s="854"/>
      <c r="QJD1" s="854"/>
      <c r="QJE1" s="854"/>
      <c r="QJF1" s="854"/>
      <c r="QJG1" s="854"/>
      <c r="QJH1" s="854"/>
      <c r="QJI1" s="854" t="s">
        <v>155</v>
      </c>
      <c r="QJJ1" s="854"/>
      <c r="QJK1" s="854"/>
      <c r="QJL1" s="854"/>
      <c r="QJM1" s="854"/>
      <c r="QJN1" s="854"/>
      <c r="QJO1" s="854"/>
      <c r="QJP1" s="854"/>
      <c r="QJQ1" s="854"/>
      <c r="QJR1" s="854"/>
      <c r="QJS1" s="854"/>
      <c r="QJT1" s="854"/>
      <c r="QJU1" s="854"/>
      <c r="QJV1" s="854"/>
      <c r="QJW1" s="854"/>
      <c r="QJX1" s="854"/>
      <c r="QJY1" s="854" t="s">
        <v>155</v>
      </c>
      <c r="QJZ1" s="854"/>
      <c r="QKA1" s="854"/>
      <c r="QKB1" s="854"/>
      <c r="QKC1" s="854"/>
      <c r="QKD1" s="854"/>
      <c r="QKE1" s="854"/>
      <c r="QKF1" s="854"/>
      <c r="QKG1" s="854"/>
      <c r="QKH1" s="854"/>
      <c r="QKI1" s="854"/>
      <c r="QKJ1" s="854"/>
      <c r="QKK1" s="854"/>
      <c r="QKL1" s="854"/>
      <c r="QKM1" s="854"/>
      <c r="QKN1" s="854"/>
      <c r="QKO1" s="854" t="s">
        <v>155</v>
      </c>
      <c r="QKP1" s="854"/>
      <c r="QKQ1" s="854"/>
      <c r="QKR1" s="854"/>
      <c r="QKS1" s="854"/>
      <c r="QKT1" s="854"/>
      <c r="QKU1" s="854"/>
      <c r="QKV1" s="854"/>
      <c r="QKW1" s="854"/>
      <c r="QKX1" s="854"/>
      <c r="QKY1" s="854"/>
      <c r="QKZ1" s="854"/>
      <c r="QLA1" s="854"/>
      <c r="QLB1" s="854"/>
      <c r="QLC1" s="854"/>
      <c r="QLD1" s="854"/>
      <c r="QLE1" s="854" t="s">
        <v>155</v>
      </c>
      <c r="QLF1" s="854"/>
      <c r="QLG1" s="854"/>
      <c r="QLH1" s="854"/>
      <c r="QLI1" s="854"/>
      <c r="QLJ1" s="854"/>
      <c r="QLK1" s="854"/>
      <c r="QLL1" s="854"/>
      <c r="QLM1" s="854"/>
      <c r="QLN1" s="854"/>
      <c r="QLO1" s="854"/>
      <c r="QLP1" s="854"/>
      <c r="QLQ1" s="854"/>
      <c r="QLR1" s="854"/>
      <c r="QLS1" s="854"/>
      <c r="QLT1" s="854"/>
      <c r="QLU1" s="854" t="s">
        <v>155</v>
      </c>
      <c r="QLV1" s="854"/>
      <c r="QLW1" s="854"/>
      <c r="QLX1" s="854"/>
      <c r="QLY1" s="854"/>
      <c r="QLZ1" s="854"/>
      <c r="QMA1" s="854"/>
      <c r="QMB1" s="854"/>
      <c r="QMC1" s="854"/>
      <c r="QMD1" s="854"/>
      <c r="QME1" s="854"/>
      <c r="QMF1" s="854"/>
      <c r="QMG1" s="854"/>
      <c r="QMH1" s="854"/>
      <c r="QMI1" s="854"/>
      <c r="QMJ1" s="854"/>
      <c r="QMK1" s="854" t="s">
        <v>155</v>
      </c>
      <c r="QML1" s="854"/>
      <c r="QMM1" s="854"/>
      <c r="QMN1" s="854"/>
      <c r="QMO1" s="854"/>
      <c r="QMP1" s="854"/>
      <c r="QMQ1" s="854"/>
      <c r="QMR1" s="854"/>
      <c r="QMS1" s="854"/>
      <c r="QMT1" s="854"/>
      <c r="QMU1" s="854"/>
      <c r="QMV1" s="854"/>
      <c r="QMW1" s="854"/>
      <c r="QMX1" s="854"/>
      <c r="QMY1" s="854"/>
      <c r="QMZ1" s="854"/>
      <c r="QNA1" s="854" t="s">
        <v>155</v>
      </c>
      <c r="QNB1" s="854"/>
      <c r="QNC1" s="854"/>
      <c r="QND1" s="854"/>
      <c r="QNE1" s="854"/>
      <c r="QNF1" s="854"/>
      <c r="QNG1" s="854"/>
      <c r="QNH1" s="854"/>
      <c r="QNI1" s="854"/>
      <c r="QNJ1" s="854"/>
      <c r="QNK1" s="854"/>
      <c r="QNL1" s="854"/>
      <c r="QNM1" s="854"/>
      <c r="QNN1" s="854"/>
      <c r="QNO1" s="854"/>
      <c r="QNP1" s="854"/>
      <c r="QNQ1" s="854" t="s">
        <v>155</v>
      </c>
      <c r="QNR1" s="854"/>
      <c r="QNS1" s="854"/>
      <c r="QNT1" s="854"/>
      <c r="QNU1" s="854"/>
      <c r="QNV1" s="854"/>
      <c r="QNW1" s="854"/>
      <c r="QNX1" s="854"/>
      <c r="QNY1" s="854"/>
      <c r="QNZ1" s="854"/>
      <c r="QOA1" s="854"/>
      <c r="QOB1" s="854"/>
      <c r="QOC1" s="854"/>
      <c r="QOD1" s="854"/>
      <c r="QOE1" s="854"/>
      <c r="QOF1" s="854"/>
      <c r="QOG1" s="854" t="s">
        <v>155</v>
      </c>
      <c r="QOH1" s="854"/>
      <c r="QOI1" s="854"/>
      <c r="QOJ1" s="854"/>
      <c r="QOK1" s="854"/>
      <c r="QOL1" s="854"/>
      <c r="QOM1" s="854"/>
      <c r="QON1" s="854"/>
      <c r="QOO1" s="854"/>
      <c r="QOP1" s="854"/>
      <c r="QOQ1" s="854"/>
      <c r="QOR1" s="854"/>
      <c r="QOS1" s="854"/>
      <c r="QOT1" s="854"/>
      <c r="QOU1" s="854"/>
      <c r="QOV1" s="854"/>
      <c r="QOW1" s="854" t="s">
        <v>155</v>
      </c>
      <c r="QOX1" s="854"/>
      <c r="QOY1" s="854"/>
      <c r="QOZ1" s="854"/>
      <c r="QPA1" s="854"/>
      <c r="QPB1" s="854"/>
      <c r="QPC1" s="854"/>
      <c r="QPD1" s="854"/>
      <c r="QPE1" s="854"/>
      <c r="QPF1" s="854"/>
      <c r="QPG1" s="854"/>
      <c r="QPH1" s="854"/>
      <c r="QPI1" s="854"/>
      <c r="QPJ1" s="854"/>
      <c r="QPK1" s="854"/>
      <c r="QPL1" s="854"/>
      <c r="QPM1" s="854" t="s">
        <v>155</v>
      </c>
      <c r="QPN1" s="854"/>
      <c r="QPO1" s="854"/>
      <c r="QPP1" s="854"/>
      <c r="QPQ1" s="854"/>
      <c r="QPR1" s="854"/>
      <c r="QPS1" s="854"/>
      <c r="QPT1" s="854"/>
      <c r="QPU1" s="854"/>
      <c r="QPV1" s="854"/>
      <c r="QPW1" s="854"/>
      <c r="QPX1" s="854"/>
      <c r="QPY1" s="854"/>
      <c r="QPZ1" s="854"/>
      <c r="QQA1" s="854"/>
      <c r="QQB1" s="854"/>
      <c r="QQC1" s="854" t="s">
        <v>155</v>
      </c>
      <c r="QQD1" s="854"/>
      <c r="QQE1" s="854"/>
      <c r="QQF1" s="854"/>
      <c r="QQG1" s="854"/>
      <c r="QQH1" s="854"/>
      <c r="QQI1" s="854"/>
      <c r="QQJ1" s="854"/>
      <c r="QQK1" s="854"/>
      <c r="QQL1" s="854"/>
      <c r="QQM1" s="854"/>
      <c r="QQN1" s="854"/>
      <c r="QQO1" s="854"/>
      <c r="QQP1" s="854"/>
      <c r="QQQ1" s="854"/>
      <c r="QQR1" s="854"/>
      <c r="QQS1" s="854" t="s">
        <v>155</v>
      </c>
      <c r="QQT1" s="854"/>
      <c r="QQU1" s="854"/>
      <c r="QQV1" s="854"/>
      <c r="QQW1" s="854"/>
      <c r="QQX1" s="854"/>
      <c r="QQY1" s="854"/>
      <c r="QQZ1" s="854"/>
      <c r="QRA1" s="854"/>
      <c r="QRB1" s="854"/>
      <c r="QRC1" s="854"/>
      <c r="QRD1" s="854"/>
      <c r="QRE1" s="854"/>
      <c r="QRF1" s="854"/>
      <c r="QRG1" s="854"/>
      <c r="QRH1" s="854"/>
      <c r="QRI1" s="854" t="s">
        <v>155</v>
      </c>
      <c r="QRJ1" s="854"/>
      <c r="QRK1" s="854"/>
      <c r="QRL1" s="854"/>
      <c r="QRM1" s="854"/>
      <c r="QRN1" s="854"/>
      <c r="QRO1" s="854"/>
      <c r="QRP1" s="854"/>
      <c r="QRQ1" s="854"/>
      <c r="QRR1" s="854"/>
      <c r="QRS1" s="854"/>
      <c r="QRT1" s="854"/>
      <c r="QRU1" s="854"/>
      <c r="QRV1" s="854"/>
      <c r="QRW1" s="854"/>
      <c r="QRX1" s="854"/>
      <c r="QRY1" s="854" t="s">
        <v>155</v>
      </c>
      <c r="QRZ1" s="854"/>
      <c r="QSA1" s="854"/>
      <c r="QSB1" s="854"/>
      <c r="QSC1" s="854"/>
      <c r="QSD1" s="854"/>
      <c r="QSE1" s="854"/>
      <c r="QSF1" s="854"/>
      <c r="QSG1" s="854"/>
      <c r="QSH1" s="854"/>
      <c r="QSI1" s="854"/>
      <c r="QSJ1" s="854"/>
      <c r="QSK1" s="854"/>
      <c r="QSL1" s="854"/>
      <c r="QSM1" s="854"/>
      <c r="QSN1" s="854"/>
      <c r="QSO1" s="854" t="s">
        <v>155</v>
      </c>
      <c r="QSP1" s="854"/>
      <c r="QSQ1" s="854"/>
      <c r="QSR1" s="854"/>
      <c r="QSS1" s="854"/>
      <c r="QST1" s="854"/>
      <c r="QSU1" s="854"/>
      <c r="QSV1" s="854"/>
      <c r="QSW1" s="854"/>
      <c r="QSX1" s="854"/>
      <c r="QSY1" s="854"/>
      <c r="QSZ1" s="854"/>
      <c r="QTA1" s="854"/>
      <c r="QTB1" s="854"/>
      <c r="QTC1" s="854"/>
      <c r="QTD1" s="854"/>
      <c r="QTE1" s="854" t="s">
        <v>155</v>
      </c>
      <c r="QTF1" s="854"/>
      <c r="QTG1" s="854"/>
      <c r="QTH1" s="854"/>
      <c r="QTI1" s="854"/>
      <c r="QTJ1" s="854"/>
      <c r="QTK1" s="854"/>
      <c r="QTL1" s="854"/>
      <c r="QTM1" s="854"/>
      <c r="QTN1" s="854"/>
      <c r="QTO1" s="854"/>
      <c r="QTP1" s="854"/>
      <c r="QTQ1" s="854"/>
      <c r="QTR1" s="854"/>
      <c r="QTS1" s="854"/>
      <c r="QTT1" s="854"/>
      <c r="QTU1" s="854" t="s">
        <v>155</v>
      </c>
      <c r="QTV1" s="854"/>
      <c r="QTW1" s="854"/>
      <c r="QTX1" s="854"/>
      <c r="QTY1" s="854"/>
      <c r="QTZ1" s="854"/>
      <c r="QUA1" s="854"/>
      <c r="QUB1" s="854"/>
      <c r="QUC1" s="854"/>
      <c r="QUD1" s="854"/>
      <c r="QUE1" s="854"/>
      <c r="QUF1" s="854"/>
      <c r="QUG1" s="854"/>
      <c r="QUH1" s="854"/>
      <c r="QUI1" s="854"/>
      <c r="QUJ1" s="854"/>
      <c r="QUK1" s="854" t="s">
        <v>155</v>
      </c>
      <c r="QUL1" s="854"/>
      <c r="QUM1" s="854"/>
      <c r="QUN1" s="854"/>
      <c r="QUO1" s="854"/>
      <c r="QUP1" s="854"/>
      <c r="QUQ1" s="854"/>
      <c r="QUR1" s="854"/>
      <c r="QUS1" s="854"/>
      <c r="QUT1" s="854"/>
      <c r="QUU1" s="854"/>
      <c r="QUV1" s="854"/>
      <c r="QUW1" s="854"/>
      <c r="QUX1" s="854"/>
      <c r="QUY1" s="854"/>
      <c r="QUZ1" s="854"/>
      <c r="QVA1" s="854" t="s">
        <v>155</v>
      </c>
      <c r="QVB1" s="854"/>
      <c r="QVC1" s="854"/>
      <c r="QVD1" s="854"/>
      <c r="QVE1" s="854"/>
      <c r="QVF1" s="854"/>
      <c r="QVG1" s="854"/>
      <c r="QVH1" s="854"/>
      <c r="QVI1" s="854"/>
      <c r="QVJ1" s="854"/>
      <c r="QVK1" s="854"/>
      <c r="QVL1" s="854"/>
      <c r="QVM1" s="854"/>
      <c r="QVN1" s="854"/>
      <c r="QVO1" s="854"/>
      <c r="QVP1" s="854"/>
      <c r="QVQ1" s="854" t="s">
        <v>155</v>
      </c>
      <c r="QVR1" s="854"/>
      <c r="QVS1" s="854"/>
      <c r="QVT1" s="854"/>
      <c r="QVU1" s="854"/>
      <c r="QVV1" s="854"/>
      <c r="QVW1" s="854"/>
      <c r="QVX1" s="854"/>
      <c r="QVY1" s="854"/>
      <c r="QVZ1" s="854"/>
      <c r="QWA1" s="854"/>
      <c r="QWB1" s="854"/>
      <c r="QWC1" s="854"/>
      <c r="QWD1" s="854"/>
      <c r="QWE1" s="854"/>
      <c r="QWF1" s="854"/>
      <c r="QWG1" s="854" t="s">
        <v>155</v>
      </c>
      <c r="QWH1" s="854"/>
      <c r="QWI1" s="854"/>
      <c r="QWJ1" s="854"/>
      <c r="QWK1" s="854"/>
      <c r="QWL1" s="854"/>
      <c r="QWM1" s="854"/>
      <c r="QWN1" s="854"/>
      <c r="QWO1" s="854"/>
      <c r="QWP1" s="854"/>
      <c r="QWQ1" s="854"/>
      <c r="QWR1" s="854"/>
      <c r="QWS1" s="854"/>
      <c r="QWT1" s="854"/>
      <c r="QWU1" s="854"/>
      <c r="QWV1" s="854"/>
      <c r="QWW1" s="854" t="s">
        <v>155</v>
      </c>
      <c r="QWX1" s="854"/>
      <c r="QWY1" s="854"/>
      <c r="QWZ1" s="854"/>
      <c r="QXA1" s="854"/>
      <c r="QXB1" s="854"/>
      <c r="QXC1" s="854"/>
      <c r="QXD1" s="854"/>
      <c r="QXE1" s="854"/>
      <c r="QXF1" s="854"/>
      <c r="QXG1" s="854"/>
      <c r="QXH1" s="854"/>
      <c r="QXI1" s="854"/>
      <c r="QXJ1" s="854"/>
      <c r="QXK1" s="854"/>
      <c r="QXL1" s="854"/>
      <c r="QXM1" s="854" t="s">
        <v>155</v>
      </c>
      <c r="QXN1" s="854"/>
      <c r="QXO1" s="854"/>
      <c r="QXP1" s="854"/>
      <c r="QXQ1" s="854"/>
      <c r="QXR1" s="854"/>
      <c r="QXS1" s="854"/>
      <c r="QXT1" s="854"/>
      <c r="QXU1" s="854"/>
      <c r="QXV1" s="854"/>
      <c r="QXW1" s="854"/>
      <c r="QXX1" s="854"/>
      <c r="QXY1" s="854"/>
      <c r="QXZ1" s="854"/>
      <c r="QYA1" s="854"/>
      <c r="QYB1" s="854"/>
      <c r="QYC1" s="854" t="s">
        <v>155</v>
      </c>
      <c r="QYD1" s="854"/>
      <c r="QYE1" s="854"/>
      <c r="QYF1" s="854"/>
      <c r="QYG1" s="854"/>
      <c r="QYH1" s="854"/>
      <c r="QYI1" s="854"/>
      <c r="QYJ1" s="854"/>
      <c r="QYK1" s="854"/>
      <c r="QYL1" s="854"/>
      <c r="QYM1" s="854"/>
      <c r="QYN1" s="854"/>
      <c r="QYO1" s="854"/>
      <c r="QYP1" s="854"/>
      <c r="QYQ1" s="854"/>
      <c r="QYR1" s="854"/>
      <c r="QYS1" s="854" t="s">
        <v>155</v>
      </c>
      <c r="QYT1" s="854"/>
      <c r="QYU1" s="854"/>
      <c r="QYV1" s="854"/>
      <c r="QYW1" s="854"/>
      <c r="QYX1" s="854"/>
      <c r="QYY1" s="854"/>
      <c r="QYZ1" s="854"/>
      <c r="QZA1" s="854"/>
      <c r="QZB1" s="854"/>
      <c r="QZC1" s="854"/>
      <c r="QZD1" s="854"/>
      <c r="QZE1" s="854"/>
      <c r="QZF1" s="854"/>
      <c r="QZG1" s="854"/>
      <c r="QZH1" s="854"/>
      <c r="QZI1" s="854" t="s">
        <v>155</v>
      </c>
      <c r="QZJ1" s="854"/>
      <c r="QZK1" s="854"/>
      <c r="QZL1" s="854"/>
      <c r="QZM1" s="854"/>
      <c r="QZN1" s="854"/>
      <c r="QZO1" s="854"/>
      <c r="QZP1" s="854"/>
      <c r="QZQ1" s="854"/>
      <c r="QZR1" s="854"/>
      <c r="QZS1" s="854"/>
      <c r="QZT1" s="854"/>
      <c r="QZU1" s="854"/>
      <c r="QZV1" s="854"/>
      <c r="QZW1" s="854"/>
      <c r="QZX1" s="854"/>
      <c r="QZY1" s="854" t="s">
        <v>155</v>
      </c>
      <c r="QZZ1" s="854"/>
      <c r="RAA1" s="854"/>
      <c r="RAB1" s="854"/>
      <c r="RAC1" s="854"/>
      <c r="RAD1" s="854"/>
      <c r="RAE1" s="854"/>
      <c r="RAF1" s="854"/>
      <c r="RAG1" s="854"/>
      <c r="RAH1" s="854"/>
      <c r="RAI1" s="854"/>
      <c r="RAJ1" s="854"/>
      <c r="RAK1" s="854"/>
      <c r="RAL1" s="854"/>
      <c r="RAM1" s="854"/>
      <c r="RAN1" s="854"/>
      <c r="RAO1" s="854" t="s">
        <v>155</v>
      </c>
      <c r="RAP1" s="854"/>
      <c r="RAQ1" s="854"/>
      <c r="RAR1" s="854"/>
      <c r="RAS1" s="854"/>
      <c r="RAT1" s="854"/>
      <c r="RAU1" s="854"/>
      <c r="RAV1" s="854"/>
      <c r="RAW1" s="854"/>
      <c r="RAX1" s="854"/>
      <c r="RAY1" s="854"/>
      <c r="RAZ1" s="854"/>
      <c r="RBA1" s="854"/>
      <c r="RBB1" s="854"/>
      <c r="RBC1" s="854"/>
      <c r="RBD1" s="854"/>
      <c r="RBE1" s="854" t="s">
        <v>155</v>
      </c>
      <c r="RBF1" s="854"/>
      <c r="RBG1" s="854"/>
      <c r="RBH1" s="854"/>
      <c r="RBI1" s="854"/>
      <c r="RBJ1" s="854"/>
      <c r="RBK1" s="854"/>
      <c r="RBL1" s="854"/>
      <c r="RBM1" s="854"/>
      <c r="RBN1" s="854"/>
      <c r="RBO1" s="854"/>
      <c r="RBP1" s="854"/>
      <c r="RBQ1" s="854"/>
      <c r="RBR1" s="854"/>
      <c r="RBS1" s="854"/>
      <c r="RBT1" s="854"/>
      <c r="RBU1" s="854" t="s">
        <v>155</v>
      </c>
      <c r="RBV1" s="854"/>
      <c r="RBW1" s="854"/>
      <c r="RBX1" s="854"/>
      <c r="RBY1" s="854"/>
      <c r="RBZ1" s="854"/>
      <c r="RCA1" s="854"/>
      <c r="RCB1" s="854"/>
      <c r="RCC1" s="854"/>
      <c r="RCD1" s="854"/>
      <c r="RCE1" s="854"/>
      <c r="RCF1" s="854"/>
      <c r="RCG1" s="854"/>
      <c r="RCH1" s="854"/>
      <c r="RCI1" s="854"/>
      <c r="RCJ1" s="854"/>
      <c r="RCK1" s="854" t="s">
        <v>155</v>
      </c>
      <c r="RCL1" s="854"/>
      <c r="RCM1" s="854"/>
      <c r="RCN1" s="854"/>
      <c r="RCO1" s="854"/>
      <c r="RCP1" s="854"/>
      <c r="RCQ1" s="854"/>
      <c r="RCR1" s="854"/>
      <c r="RCS1" s="854"/>
      <c r="RCT1" s="854"/>
      <c r="RCU1" s="854"/>
      <c r="RCV1" s="854"/>
      <c r="RCW1" s="854"/>
      <c r="RCX1" s="854"/>
      <c r="RCY1" s="854"/>
      <c r="RCZ1" s="854"/>
      <c r="RDA1" s="854" t="s">
        <v>155</v>
      </c>
      <c r="RDB1" s="854"/>
      <c r="RDC1" s="854"/>
      <c r="RDD1" s="854"/>
      <c r="RDE1" s="854"/>
      <c r="RDF1" s="854"/>
      <c r="RDG1" s="854"/>
      <c r="RDH1" s="854"/>
      <c r="RDI1" s="854"/>
      <c r="RDJ1" s="854"/>
      <c r="RDK1" s="854"/>
      <c r="RDL1" s="854"/>
      <c r="RDM1" s="854"/>
      <c r="RDN1" s="854"/>
      <c r="RDO1" s="854"/>
      <c r="RDP1" s="854"/>
      <c r="RDQ1" s="854" t="s">
        <v>155</v>
      </c>
      <c r="RDR1" s="854"/>
      <c r="RDS1" s="854"/>
      <c r="RDT1" s="854"/>
      <c r="RDU1" s="854"/>
      <c r="RDV1" s="854"/>
      <c r="RDW1" s="854"/>
      <c r="RDX1" s="854"/>
      <c r="RDY1" s="854"/>
      <c r="RDZ1" s="854"/>
      <c r="REA1" s="854"/>
      <c r="REB1" s="854"/>
      <c r="REC1" s="854"/>
      <c r="RED1" s="854"/>
      <c r="REE1" s="854"/>
      <c r="REF1" s="854"/>
      <c r="REG1" s="854" t="s">
        <v>155</v>
      </c>
      <c r="REH1" s="854"/>
      <c r="REI1" s="854"/>
      <c r="REJ1" s="854"/>
      <c r="REK1" s="854"/>
      <c r="REL1" s="854"/>
      <c r="REM1" s="854"/>
      <c r="REN1" s="854"/>
      <c r="REO1" s="854"/>
      <c r="REP1" s="854"/>
      <c r="REQ1" s="854"/>
      <c r="RER1" s="854"/>
      <c r="RES1" s="854"/>
      <c r="RET1" s="854"/>
      <c r="REU1" s="854"/>
      <c r="REV1" s="854"/>
      <c r="REW1" s="854" t="s">
        <v>155</v>
      </c>
      <c r="REX1" s="854"/>
      <c r="REY1" s="854"/>
      <c r="REZ1" s="854"/>
      <c r="RFA1" s="854"/>
      <c r="RFB1" s="854"/>
      <c r="RFC1" s="854"/>
      <c r="RFD1" s="854"/>
      <c r="RFE1" s="854"/>
      <c r="RFF1" s="854"/>
      <c r="RFG1" s="854"/>
      <c r="RFH1" s="854"/>
      <c r="RFI1" s="854"/>
      <c r="RFJ1" s="854"/>
      <c r="RFK1" s="854"/>
      <c r="RFL1" s="854"/>
      <c r="RFM1" s="854" t="s">
        <v>155</v>
      </c>
      <c r="RFN1" s="854"/>
      <c r="RFO1" s="854"/>
      <c r="RFP1" s="854"/>
      <c r="RFQ1" s="854"/>
      <c r="RFR1" s="854"/>
      <c r="RFS1" s="854"/>
      <c r="RFT1" s="854"/>
      <c r="RFU1" s="854"/>
      <c r="RFV1" s="854"/>
      <c r="RFW1" s="854"/>
      <c r="RFX1" s="854"/>
      <c r="RFY1" s="854"/>
      <c r="RFZ1" s="854"/>
      <c r="RGA1" s="854"/>
      <c r="RGB1" s="854"/>
      <c r="RGC1" s="854" t="s">
        <v>155</v>
      </c>
      <c r="RGD1" s="854"/>
      <c r="RGE1" s="854"/>
      <c r="RGF1" s="854"/>
      <c r="RGG1" s="854"/>
      <c r="RGH1" s="854"/>
      <c r="RGI1" s="854"/>
      <c r="RGJ1" s="854"/>
      <c r="RGK1" s="854"/>
      <c r="RGL1" s="854"/>
      <c r="RGM1" s="854"/>
      <c r="RGN1" s="854"/>
      <c r="RGO1" s="854"/>
      <c r="RGP1" s="854"/>
      <c r="RGQ1" s="854"/>
      <c r="RGR1" s="854"/>
      <c r="RGS1" s="854" t="s">
        <v>155</v>
      </c>
      <c r="RGT1" s="854"/>
      <c r="RGU1" s="854"/>
      <c r="RGV1" s="854"/>
      <c r="RGW1" s="854"/>
      <c r="RGX1" s="854"/>
      <c r="RGY1" s="854"/>
      <c r="RGZ1" s="854"/>
      <c r="RHA1" s="854"/>
      <c r="RHB1" s="854"/>
      <c r="RHC1" s="854"/>
      <c r="RHD1" s="854"/>
      <c r="RHE1" s="854"/>
      <c r="RHF1" s="854"/>
      <c r="RHG1" s="854"/>
      <c r="RHH1" s="854"/>
      <c r="RHI1" s="854" t="s">
        <v>155</v>
      </c>
      <c r="RHJ1" s="854"/>
      <c r="RHK1" s="854"/>
      <c r="RHL1" s="854"/>
      <c r="RHM1" s="854"/>
      <c r="RHN1" s="854"/>
      <c r="RHO1" s="854"/>
      <c r="RHP1" s="854"/>
      <c r="RHQ1" s="854"/>
      <c r="RHR1" s="854"/>
      <c r="RHS1" s="854"/>
      <c r="RHT1" s="854"/>
      <c r="RHU1" s="854"/>
      <c r="RHV1" s="854"/>
      <c r="RHW1" s="854"/>
      <c r="RHX1" s="854"/>
      <c r="RHY1" s="854" t="s">
        <v>155</v>
      </c>
      <c r="RHZ1" s="854"/>
      <c r="RIA1" s="854"/>
      <c r="RIB1" s="854"/>
      <c r="RIC1" s="854"/>
      <c r="RID1" s="854"/>
      <c r="RIE1" s="854"/>
      <c r="RIF1" s="854"/>
      <c r="RIG1" s="854"/>
      <c r="RIH1" s="854"/>
      <c r="RII1" s="854"/>
      <c r="RIJ1" s="854"/>
      <c r="RIK1" s="854"/>
      <c r="RIL1" s="854"/>
      <c r="RIM1" s="854"/>
      <c r="RIN1" s="854"/>
      <c r="RIO1" s="854" t="s">
        <v>155</v>
      </c>
      <c r="RIP1" s="854"/>
      <c r="RIQ1" s="854"/>
      <c r="RIR1" s="854"/>
      <c r="RIS1" s="854"/>
      <c r="RIT1" s="854"/>
      <c r="RIU1" s="854"/>
      <c r="RIV1" s="854"/>
      <c r="RIW1" s="854"/>
      <c r="RIX1" s="854"/>
      <c r="RIY1" s="854"/>
      <c r="RIZ1" s="854"/>
      <c r="RJA1" s="854"/>
      <c r="RJB1" s="854"/>
      <c r="RJC1" s="854"/>
      <c r="RJD1" s="854"/>
      <c r="RJE1" s="854" t="s">
        <v>155</v>
      </c>
      <c r="RJF1" s="854"/>
      <c r="RJG1" s="854"/>
      <c r="RJH1" s="854"/>
      <c r="RJI1" s="854"/>
      <c r="RJJ1" s="854"/>
      <c r="RJK1" s="854"/>
      <c r="RJL1" s="854"/>
      <c r="RJM1" s="854"/>
      <c r="RJN1" s="854"/>
      <c r="RJO1" s="854"/>
      <c r="RJP1" s="854"/>
      <c r="RJQ1" s="854"/>
      <c r="RJR1" s="854"/>
      <c r="RJS1" s="854"/>
      <c r="RJT1" s="854"/>
      <c r="RJU1" s="854" t="s">
        <v>155</v>
      </c>
      <c r="RJV1" s="854"/>
      <c r="RJW1" s="854"/>
      <c r="RJX1" s="854"/>
      <c r="RJY1" s="854"/>
      <c r="RJZ1" s="854"/>
      <c r="RKA1" s="854"/>
      <c r="RKB1" s="854"/>
      <c r="RKC1" s="854"/>
      <c r="RKD1" s="854"/>
      <c r="RKE1" s="854"/>
      <c r="RKF1" s="854"/>
      <c r="RKG1" s="854"/>
      <c r="RKH1" s="854"/>
      <c r="RKI1" s="854"/>
      <c r="RKJ1" s="854"/>
      <c r="RKK1" s="854" t="s">
        <v>155</v>
      </c>
      <c r="RKL1" s="854"/>
      <c r="RKM1" s="854"/>
      <c r="RKN1" s="854"/>
      <c r="RKO1" s="854"/>
      <c r="RKP1" s="854"/>
      <c r="RKQ1" s="854"/>
      <c r="RKR1" s="854"/>
      <c r="RKS1" s="854"/>
      <c r="RKT1" s="854"/>
      <c r="RKU1" s="854"/>
      <c r="RKV1" s="854"/>
      <c r="RKW1" s="854"/>
      <c r="RKX1" s="854"/>
      <c r="RKY1" s="854"/>
      <c r="RKZ1" s="854"/>
      <c r="RLA1" s="854" t="s">
        <v>155</v>
      </c>
      <c r="RLB1" s="854"/>
      <c r="RLC1" s="854"/>
      <c r="RLD1" s="854"/>
      <c r="RLE1" s="854"/>
      <c r="RLF1" s="854"/>
      <c r="RLG1" s="854"/>
      <c r="RLH1" s="854"/>
      <c r="RLI1" s="854"/>
      <c r="RLJ1" s="854"/>
      <c r="RLK1" s="854"/>
      <c r="RLL1" s="854"/>
      <c r="RLM1" s="854"/>
      <c r="RLN1" s="854"/>
      <c r="RLO1" s="854"/>
      <c r="RLP1" s="854"/>
      <c r="RLQ1" s="854" t="s">
        <v>155</v>
      </c>
      <c r="RLR1" s="854"/>
      <c r="RLS1" s="854"/>
      <c r="RLT1" s="854"/>
      <c r="RLU1" s="854"/>
      <c r="RLV1" s="854"/>
      <c r="RLW1" s="854"/>
      <c r="RLX1" s="854"/>
      <c r="RLY1" s="854"/>
      <c r="RLZ1" s="854"/>
      <c r="RMA1" s="854"/>
      <c r="RMB1" s="854"/>
      <c r="RMC1" s="854"/>
      <c r="RMD1" s="854"/>
      <c r="RME1" s="854"/>
      <c r="RMF1" s="854"/>
      <c r="RMG1" s="854" t="s">
        <v>155</v>
      </c>
      <c r="RMH1" s="854"/>
      <c r="RMI1" s="854"/>
      <c r="RMJ1" s="854"/>
      <c r="RMK1" s="854"/>
      <c r="RML1" s="854"/>
      <c r="RMM1" s="854"/>
      <c r="RMN1" s="854"/>
      <c r="RMO1" s="854"/>
      <c r="RMP1" s="854"/>
      <c r="RMQ1" s="854"/>
      <c r="RMR1" s="854"/>
      <c r="RMS1" s="854"/>
      <c r="RMT1" s="854"/>
      <c r="RMU1" s="854"/>
      <c r="RMV1" s="854"/>
      <c r="RMW1" s="854" t="s">
        <v>155</v>
      </c>
      <c r="RMX1" s="854"/>
      <c r="RMY1" s="854"/>
      <c r="RMZ1" s="854"/>
      <c r="RNA1" s="854"/>
      <c r="RNB1" s="854"/>
      <c r="RNC1" s="854"/>
      <c r="RND1" s="854"/>
      <c r="RNE1" s="854"/>
      <c r="RNF1" s="854"/>
      <c r="RNG1" s="854"/>
      <c r="RNH1" s="854"/>
      <c r="RNI1" s="854"/>
      <c r="RNJ1" s="854"/>
      <c r="RNK1" s="854"/>
      <c r="RNL1" s="854"/>
      <c r="RNM1" s="854" t="s">
        <v>155</v>
      </c>
      <c r="RNN1" s="854"/>
      <c r="RNO1" s="854"/>
      <c r="RNP1" s="854"/>
      <c r="RNQ1" s="854"/>
      <c r="RNR1" s="854"/>
      <c r="RNS1" s="854"/>
      <c r="RNT1" s="854"/>
      <c r="RNU1" s="854"/>
      <c r="RNV1" s="854"/>
      <c r="RNW1" s="854"/>
      <c r="RNX1" s="854"/>
      <c r="RNY1" s="854"/>
      <c r="RNZ1" s="854"/>
      <c r="ROA1" s="854"/>
      <c r="ROB1" s="854"/>
      <c r="ROC1" s="854" t="s">
        <v>155</v>
      </c>
      <c r="ROD1" s="854"/>
      <c r="ROE1" s="854"/>
      <c r="ROF1" s="854"/>
      <c r="ROG1" s="854"/>
      <c r="ROH1" s="854"/>
      <c r="ROI1" s="854"/>
      <c r="ROJ1" s="854"/>
      <c r="ROK1" s="854"/>
      <c r="ROL1" s="854"/>
      <c r="ROM1" s="854"/>
      <c r="RON1" s="854"/>
      <c r="ROO1" s="854"/>
      <c r="ROP1" s="854"/>
      <c r="ROQ1" s="854"/>
      <c r="ROR1" s="854"/>
      <c r="ROS1" s="854" t="s">
        <v>155</v>
      </c>
      <c r="ROT1" s="854"/>
      <c r="ROU1" s="854"/>
      <c r="ROV1" s="854"/>
      <c r="ROW1" s="854"/>
      <c r="ROX1" s="854"/>
      <c r="ROY1" s="854"/>
      <c r="ROZ1" s="854"/>
      <c r="RPA1" s="854"/>
      <c r="RPB1" s="854"/>
      <c r="RPC1" s="854"/>
      <c r="RPD1" s="854"/>
      <c r="RPE1" s="854"/>
      <c r="RPF1" s="854"/>
      <c r="RPG1" s="854"/>
      <c r="RPH1" s="854"/>
      <c r="RPI1" s="854" t="s">
        <v>155</v>
      </c>
      <c r="RPJ1" s="854"/>
      <c r="RPK1" s="854"/>
      <c r="RPL1" s="854"/>
      <c r="RPM1" s="854"/>
      <c r="RPN1" s="854"/>
      <c r="RPO1" s="854"/>
      <c r="RPP1" s="854"/>
      <c r="RPQ1" s="854"/>
      <c r="RPR1" s="854"/>
      <c r="RPS1" s="854"/>
      <c r="RPT1" s="854"/>
      <c r="RPU1" s="854"/>
      <c r="RPV1" s="854"/>
      <c r="RPW1" s="854"/>
      <c r="RPX1" s="854"/>
      <c r="RPY1" s="854" t="s">
        <v>155</v>
      </c>
      <c r="RPZ1" s="854"/>
      <c r="RQA1" s="854"/>
      <c r="RQB1" s="854"/>
      <c r="RQC1" s="854"/>
      <c r="RQD1" s="854"/>
      <c r="RQE1" s="854"/>
      <c r="RQF1" s="854"/>
      <c r="RQG1" s="854"/>
      <c r="RQH1" s="854"/>
      <c r="RQI1" s="854"/>
      <c r="RQJ1" s="854"/>
      <c r="RQK1" s="854"/>
      <c r="RQL1" s="854"/>
      <c r="RQM1" s="854"/>
      <c r="RQN1" s="854"/>
      <c r="RQO1" s="854" t="s">
        <v>155</v>
      </c>
      <c r="RQP1" s="854"/>
      <c r="RQQ1" s="854"/>
      <c r="RQR1" s="854"/>
      <c r="RQS1" s="854"/>
      <c r="RQT1" s="854"/>
      <c r="RQU1" s="854"/>
      <c r="RQV1" s="854"/>
      <c r="RQW1" s="854"/>
      <c r="RQX1" s="854"/>
      <c r="RQY1" s="854"/>
      <c r="RQZ1" s="854"/>
      <c r="RRA1" s="854"/>
      <c r="RRB1" s="854"/>
      <c r="RRC1" s="854"/>
      <c r="RRD1" s="854"/>
      <c r="RRE1" s="854" t="s">
        <v>155</v>
      </c>
      <c r="RRF1" s="854"/>
      <c r="RRG1" s="854"/>
      <c r="RRH1" s="854"/>
      <c r="RRI1" s="854"/>
      <c r="RRJ1" s="854"/>
      <c r="RRK1" s="854"/>
      <c r="RRL1" s="854"/>
      <c r="RRM1" s="854"/>
      <c r="RRN1" s="854"/>
      <c r="RRO1" s="854"/>
      <c r="RRP1" s="854"/>
      <c r="RRQ1" s="854"/>
      <c r="RRR1" s="854"/>
      <c r="RRS1" s="854"/>
      <c r="RRT1" s="854"/>
      <c r="RRU1" s="854" t="s">
        <v>155</v>
      </c>
      <c r="RRV1" s="854"/>
      <c r="RRW1" s="854"/>
      <c r="RRX1" s="854"/>
      <c r="RRY1" s="854"/>
      <c r="RRZ1" s="854"/>
      <c r="RSA1" s="854"/>
      <c r="RSB1" s="854"/>
      <c r="RSC1" s="854"/>
      <c r="RSD1" s="854"/>
      <c r="RSE1" s="854"/>
      <c r="RSF1" s="854"/>
      <c r="RSG1" s="854"/>
      <c r="RSH1" s="854"/>
      <c r="RSI1" s="854"/>
      <c r="RSJ1" s="854"/>
      <c r="RSK1" s="854" t="s">
        <v>155</v>
      </c>
      <c r="RSL1" s="854"/>
      <c r="RSM1" s="854"/>
      <c r="RSN1" s="854"/>
      <c r="RSO1" s="854"/>
      <c r="RSP1" s="854"/>
      <c r="RSQ1" s="854"/>
      <c r="RSR1" s="854"/>
      <c r="RSS1" s="854"/>
      <c r="RST1" s="854"/>
      <c r="RSU1" s="854"/>
      <c r="RSV1" s="854"/>
      <c r="RSW1" s="854"/>
      <c r="RSX1" s="854"/>
      <c r="RSY1" s="854"/>
      <c r="RSZ1" s="854"/>
      <c r="RTA1" s="854" t="s">
        <v>155</v>
      </c>
      <c r="RTB1" s="854"/>
      <c r="RTC1" s="854"/>
      <c r="RTD1" s="854"/>
      <c r="RTE1" s="854"/>
      <c r="RTF1" s="854"/>
      <c r="RTG1" s="854"/>
      <c r="RTH1" s="854"/>
      <c r="RTI1" s="854"/>
      <c r="RTJ1" s="854"/>
      <c r="RTK1" s="854"/>
      <c r="RTL1" s="854"/>
      <c r="RTM1" s="854"/>
      <c r="RTN1" s="854"/>
      <c r="RTO1" s="854"/>
      <c r="RTP1" s="854"/>
      <c r="RTQ1" s="854" t="s">
        <v>155</v>
      </c>
      <c r="RTR1" s="854"/>
      <c r="RTS1" s="854"/>
      <c r="RTT1" s="854"/>
      <c r="RTU1" s="854"/>
      <c r="RTV1" s="854"/>
      <c r="RTW1" s="854"/>
      <c r="RTX1" s="854"/>
      <c r="RTY1" s="854"/>
      <c r="RTZ1" s="854"/>
      <c r="RUA1" s="854"/>
      <c r="RUB1" s="854"/>
      <c r="RUC1" s="854"/>
      <c r="RUD1" s="854"/>
      <c r="RUE1" s="854"/>
      <c r="RUF1" s="854"/>
      <c r="RUG1" s="854" t="s">
        <v>155</v>
      </c>
      <c r="RUH1" s="854"/>
      <c r="RUI1" s="854"/>
      <c r="RUJ1" s="854"/>
      <c r="RUK1" s="854"/>
      <c r="RUL1" s="854"/>
      <c r="RUM1" s="854"/>
      <c r="RUN1" s="854"/>
      <c r="RUO1" s="854"/>
      <c r="RUP1" s="854"/>
      <c r="RUQ1" s="854"/>
      <c r="RUR1" s="854"/>
      <c r="RUS1" s="854"/>
      <c r="RUT1" s="854"/>
      <c r="RUU1" s="854"/>
      <c r="RUV1" s="854"/>
      <c r="RUW1" s="854" t="s">
        <v>155</v>
      </c>
      <c r="RUX1" s="854"/>
      <c r="RUY1" s="854"/>
      <c r="RUZ1" s="854"/>
      <c r="RVA1" s="854"/>
      <c r="RVB1" s="854"/>
      <c r="RVC1" s="854"/>
      <c r="RVD1" s="854"/>
      <c r="RVE1" s="854"/>
      <c r="RVF1" s="854"/>
      <c r="RVG1" s="854"/>
      <c r="RVH1" s="854"/>
      <c r="RVI1" s="854"/>
      <c r="RVJ1" s="854"/>
      <c r="RVK1" s="854"/>
      <c r="RVL1" s="854"/>
      <c r="RVM1" s="854" t="s">
        <v>155</v>
      </c>
      <c r="RVN1" s="854"/>
      <c r="RVO1" s="854"/>
      <c r="RVP1" s="854"/>
      <c r="RVQ1" s="854"/>
      <c r="RVR1" s="854"/>
      <c r="RVS1" s="854"/>
      <c r="RVT1" s="854"/>
      <c r="RVU1" s="854"/>
      <c r="RVV1" s="854"/>
      <c r="RVW1" s="854"/>
      <c r="RVX1" s="854"/>
      <c r="RVY1" s="854"/>
      <c r="RVZ1" s="854"/>
      <c r="RWA1" s="854"/>
      <c r="RWB1" s="854"/>
      <c r="RWC1" s="854" t="s">
        <v>155</v>
      </c>
      <c r="RWD1" s="854"/>
      <c r="RWE1" s="854"/>
      <c r="RWF1" s="854"/>
      <c r="RWG1" s="854"/>
      <c r="RWH1" s="854"/>
      <c r="RWI1" s="854"/>
      <c r="RWJ1" s="854"/>
      <c r="RWK1" s="854"/>
      <c r="RWL1" s="854"/>
      <c r="RWM1" s="854"/>
      <c r="RWN1" s="854"/>
      <c r="RWO1" s="854"/>
      <c r="RWP1" s="854"/>
      <c r="RWQ1" s="854"/>
      <c r="RWR1" s="854"/>
      <c r="RWS1" s="854" t="s">
        <v>155</v>
      </c>
      <c r="RWT1" s="854"/>
      <c r="RWU1" s="854"/>
      <c r="RWV1" s="854"/>
      <c r="RWW1" s="854"/>
      <c r="RWX1" s="854"/>
      <c r="RWY1" s="854"/>
      <c r="RWZ1" s="854"/>
      <c r="RXA1" s="854"/>
      <c r="RXB1" s="854"/>
      <c r="RXC1" s="854"/>
      <c r="RXD1" s="854"/>
      <c r="RXE1" s="854"/>
      <c r="RXF1" s="854"/>
      <c r="RXG1" s="854"/>
      <c r="RXH1" s="854"/>
      <c r="RXI1" s="854" t="s">
        <v>155</v>
      </c>
      <c r="RXJ1" s="854"/>
      <c r="RXK1" s="854"/>
      <c r="RXL1" s="854"/>
      <c r="RXM1" s="854"/>
      <c r="RXN1" s="854"/>
      <c r="RXO1" s="854"/>
      <c r="RXP1" s="854"/>
      <c r="RXQ1" s="854"/>
      <c r="RXR1" s="854"/>
      <c r="RXS1" s="854"/>
      <c r="RXT1" s="854"/>
      <c r="RXU1" s="854"/>
      <c r="RXV1" s="854"/>
      <c r="RXW1" s="854"/>
      <c r="RXX1" s="854"/>
      <c r="RXY1" s="854" t="s">
        <v>155</v>
      </c>
      <c r="RXZ1" s="854"/>
      <c r="RYA1" s="854"/>
      <c r="RYB1" s="854"/>
      <c r="RYC1" s="854"/>
      <c r="RYD1" s="854"/>
      <c r="RYE1" s="854"/>
      <c r="RYF1" s="854"/>
      <c r="RYG1" s="854"/>
      <c r="RYH1" s="854"/>
      <c r="RYI1" s="854"/>
      <c r="RYJ1" s="854"/>
      <c r="RYK1" s="854"/>
      <c r="RYL1" s="854"/>
      <c r="RYM1" s="854"/>
      <c r="RYN1" s="854"/>
      <c r="RYO1" s="854" t="s">
        <v>155</v>
      </c>
      <c r="RYP1" s="854"/>
      <c r="RYQ1" s="854"/>
      <c r="RYR1" s="854"/>
      <c r="RYS1" s="854"/>
      <c r="RYT1" s="854"/>
      <c r="RYU1" s="854"/>
      <c r="RYV1" s="854"/>
      <c r="RYW1" s="854"/>
      <c r="RYX1" s="854"/>
      <c r="RYY1" s="854"/>
      <c r="RYZ1" s="854"/>
      <c r="RZA1" s="854"/>
      <c r="RZB1" s="854"/>
      <c r="RZC1" s="854"/>
      <c r="RZD1" s="854"/>
      <c r="RZE1" s="854" t="s">
        <v>155</v>
      </c>
      <c r="RZF1" s="854"/>
      <c r="RZG1" s="854"/>
      <c r="RZH1" s="854"/>
      <c r="RZI1" s="854"/>
      <c r="RZJ1" s="854"/>
      <c r="RZK1" s="854"/>
      <c r="RZL1" s="854"/>
      <c r="RZM1" s="854"/>
      <c r="RZN1" s="854"/>
      <c r="RZO1" s="854"/>
      <c r="RZP1" s="854"/>
      <c r="RZQ1" s="854"/>
      <c r="RZR1" s="854"/>
      <c r="RZS1" s="854"/>
      <c r="RZT1" s="854"/>
      <c r="RZU1" s="854" t="s">
        <v>155</v>
      </c>
      <c r="RZV1" s="854"/>
      <c r="RZW1" s="854"/>
      <c r="RZX1" s="854"/>
      <c r="RZY1" s="854"/>
      <c r="RZZ1" s="854"/>
      <c r="SAA1" s="854"/>
      <c r="SAB1" s="854"/>
      <c r="SAC1" s="854"/>
      <c r="SAD1" s="854"/>
      <c r="SAE1" s="854"/>
      <c r="SAF1" s="854"/>
      <c r="SAG1" s="854"/>
      <c r="SAH1" s="854"/>
      <c r="SAI1" s="854"/>
      <c r="SAJ1" s="854"/>
      <c r="SAK1" s="854" t="s">
        <v>155</v>
      </c>
      <c r="SAL1" s="854"/>
      <c r="SAM1" s="854"/>
      <c r="SAN1" s="854"/>
      <c r="SAO1" s="854"/>
      <c r="SAP1" s="854"/>
      <c r="SAQ1" s="854"/>
      <c r="SAR1" s="854"/>
      <c r="SAS1" s="854"/>
      <c r="SAT1" s="854"/>
      <c r="SAU1" s="854"/>
      <c r="SAV1" s="854"/>
      <c r="SAW1" s="854"/>
      <c r="SAX1" s="854"/>
      <c r="SAY1" s="854"/>
      <c r="SAZ1" s="854"/>
      <c r="SBA1" s="854" t="s">
        <v>155</v>
      </c>
      <c r="SBB1" s="854"/>
      <c r="SBC1" s="854"/>
      <c r="SBD1" s="854"/>
      <c r="SBE1" s="854"/>
      <c r="SBF1" s="854"/>
      <c r="SBG1" s="854"/>
      <c r="SBH1" s="854"/>
      <c r="SBI1" s="854"/>
      <c r="SBJ1" s="854"/>
      <c r="SBK1" s="854"/>
      <c r="SBL1" s="854"/>
      <c r="SBM1" s="854"/>
      <c r="SBN1" s="854"/>
      <c r="SBO1" s="854"/>
      <c r="SBP1" s="854"/>
      <c r="SBQ1" s="854" t="s">
        <v>155</v>
      </c>
      <c r="SBR1" s="854"/>
      <c r="SBS1" s="854"/>
      <c r="SBT1" s="854"/>
      <c r="SBU1" s="854"/>
      <c r="SBV1" s="854"/>
      <c r="SBW1" s="854"/>
      <c r="SBX1" s="854"/>
      <c r="SBY1" s="854"/>
      <c r="SBZ1" s="854"/>
      <c r="SCA1" s="854"/>
      <c r="SCB1" s="854"/>
      <c r="SCC1" s="854"/>
      <c r="SCD1" s="854"/>
      <c r="SCE1" s="854"/>
      <c r="SCF1" s="854"/>
      <c r="SCG1" s="854" t="s">
        <v>155</v>
      </c>
      <c r="SCH1" s="854"/>
      <c r="SCI1" s="854"/>
      <c r="SCJ1" s="854"/>
      <c r="SCK1" s="854"/>
      <c r="SCL1" s="854"/>
      <c r="SCM1" s="854"/>
      <c r="SCN1" s="854"/>
      <c r="SCO1" s="854"/>
      <c r="SCP1" s="854"/>
      <c r="SCQ1" s="854"/>
      <c r="SCR1" s="854"/>
      <c r="SCS1" s="854"/>
      <c r="SCT1" s="854"/>
      <c r="SCU1" s="854"/>
      <c r="SCV1" s="854"/>
      <c r="SCW1" s="854" t="s">
        <v>155</v>
      </c>
      <c r="SCX1" s="854"/>
      <c r="SCY1" s="854"/>
      <c r="SCZ1" s="854"/>
      <c r="SDA1" s="854"/>
      <c r="SDB1" s="854"/>
      <c r="SDC1" s="854"/>
      <c r="SDD1" s="854"/>
      <c r="SDE1" s="854"/>
      <c r="SDF1" s="854"/>
      <c r="SDG1" s="854"/>
      <c r="SDH1" s="854"/>
      <c r="SDI1" s="854"/>
      <c r="SDJ1" s="854"/>
      <c r="SDK1" s="854"/>
      <c r="SDL1" s="854"/>
      <c r="SDM1" s="854" t="s">
        <v>155</v>
      </c>
      <c r="SDN1" s="854"/>
      <c r="SDO1" s="854"/>
      <c r="SDP1" s="854"/>
      <c r="SDQ1" s="854"/>
      <c r="SDR1" s="854"/>
      <c r="SDS1" s="854"/>
      <c r="SDT1" s="854"/>
      <c r="SDU1" s="854"/>
      <c r="SDV1" s="854"/>
      <c r="SDW1" s="854"/>
      <c r="SDX1" s="854"/>
      <c r="SDY1" s="854"/>
      <c r="SDZ1" s="854"/>
      <c r="SEA1" s="854"/>
      <c r="SEB1" s="854"/>
      <c r="SEC1" s="854" t="s">
        <v>155</v>
      </c>
      <c r="SED1" s="854"/>
      <c r="SEE1" s="854"/>
      <c r="SEF1" s="854"/>
      <c r="SEG1" s="854"/>
      <c r="SEH1" s="854"/>
      <c r="SEI1" s="854"/>
      <c r="SEJ1" s="854"/>
      <c r="SEK1" s="854"/>
      <c r="SEL1" s="854"/>
      <c r="SEM1" s="854"/>
      <c r="SEN1" s="854"/>
      <c r="SEO1" s="854"/>
      <c r="SEP1" s="854"/>
      <c r="SEQ1" s="854"/>
      <c r="SER1" s="854"/>
      <c r="SES1" s="854" t="s">
        <v>155</v>
      </c>
      <c r="SET1" s="854"/>
      <c r="SEU1" s="854"/>
      <c r="SEV1" s="854"/>
      <c r="SEW1" s="854"/>
      <c r="SEX1" s="854"/>
      <c r="SEY1" s="854"/>
      <c r="SEZ1" s="854"/>
      <c r="SFA1" s="854"/>
      <c r="SFB1" s="854"/>
      <c r="SFC1" s="854"/>
      <c r="SFD1" s="854"/>
      <c r="SFE1" s="854"/>
      <c r="SFF1" s="854"/>
      <c r="SFG1" s="854"/>
      <c r="SFH1" s="854"/>
      <c r="SFI1" s="854" t="s">
        <v>155</v>
      </c>
      <c r="SFJ1" s="854"/>
      <c r="SFK1" s="854"/>
      <c r="SFL1" s="854"/>
      <c r="SFM1" s="854"/>
      <c r="SFN1" s="854"/>
      <c r="SFO1" s="854"/>
      <c r="SFP1" s="854"/>
      <c r="SFQ1" s="854"/>
      <c r="SFR1" s="854"/>
      <c r="SFS1" s="854"/>
      <c r="SFT1" s="854"/>
      <c r="SFU1" s="854"/>
      <c r="SFV1" s="854"/>
      <c r="SFW1" s="854"/>
      <c r="SFX1" s="854"/>
      <c r="SFY1" s="854" t="s">
        <v>155</v>
      </c>
      <c r="SFZ1" s="854"/>
      <c r="SGA1" s="854"/>
      <c r="SGB1" s="854"/>
      <c r="SGC1" s="854"/>
      <c r="SGD1" s="854"/>
      <c r="SGE1" s="854"/>
      <c r="SGF1" s="854"/>
      <c r="SGG1" s="854"/>
      <c r="SGH1" s="854"/>
      <c r="SGI1" s="854"/>
      <c r="SGJ1" s="854"/>
      <c r="SGK1" s="854"/>
      <c r="SGL1" s="854"/>
      <c r="SGM1" s="854"/>
      <c r="SGN1" s="854"/>
      <c r="SGO1" s="854" t="s">
        <v>155</v>
      </c>
      <c r="SGP1" s="854"/>
      <c r="SGQ1" s="854"/>
      <c r="SGR1" s="854"/>
      <c r="SGS1" s="854"/>
      <c r="SGT1" s="854"/>
      <c r="SGU1" s="854"/>
      <c r="SGV1" s="854"/>
      <c r="SGW1" s="854"/>
      <c r="SGX1" s="854"/>
      <c r="SGY1" s="854"/>
      <c r="SGZ1" s="854"/>
      <c r="SHA1" s="854"/>
      <c r="SHB1" s="854"/>
      <c r="SHC1" s="854"/>
      <c r="SHD1" s="854"/>
      <c r="SHE1" s="854" t="s">
        <v>155</v>
      </c>
      <c r="SHF1" s="854"/>
      <c r="SHG1" s="854"/>
      <c r="SHH1" s="854"/>
      <c r="SHI1" s="854"/>
      <c r="SHJ1" s="854"/>
      <c r="SHK1" s="854"/>
      <c r="SHL1" s="854"/>
      <c r="SHM1" s="854"/>
      <c r="SHN1" s="854"/>
      <c r="SHO1" s="854"/>
      <c r="SHP1" s="854"/>
      <c r="SHQ1" s="854"/>
      <c r="SHR1" s="854"/>
      <c r="SHS1" s="854"/>
      <c r="SHT1" s="854"/>
      <c r="SHU1" s="854" t="s">
        <v>155</v>
      </c>
      <c r="SHV1" s="854"/>
      <c r="SHW1" s="854"/>
      <c r="SHX1" s="854"/>
      <c r="SHY1" s="854"/>
      <c r="SHZ1" s="854"/>
      <c r="SIA1" s="854"/>
      <c r="SIB1" s="854"/>
      <c r="SIC1" s="854"/>
      <c r="SID1" s="854"/>
      <c r="SIE1" s="854"/>
      <c r="SIF1" s="854"/>
      <c r="SIG1" s="854"/>
      <c r="SIH1" s="854"/>
      <c r="SII1" s="854"/>
      <c r="SIJ1" s="854"/>
      <c r="SIK1" s="854" t="s">
        <v>155</v>
      </c>
      <c r="SIL1" s="854"/>
      <c r="SIM1" s="854"/>
      <c r="SIN1" s="854"/>
      <c r="SIO1" s="854"/>
      <c r="SIP1" s="854"/>
      <c r="SIQ1" s="854"/>
      <c r="SIR1" s="854"/>
      <c r="SIS1" s="854"/>
      <c r="SIT1" s="854"/>
      <c r="SIU1" s="854"/>
      <c r="SIV1" s="854"/>
      <c r="SIW1" s="854"/>
      <c r="SIX1" s="854"/>
      <c r="SIY1" s="854"/>
      <c r="SIZ1" s="854"/>
      <c r="SJA1" s="854" t="s">
        <v>155</v>
      </c>
      <c r="SJB1" s="854"/>
      <c r="SJC1" s="854"/>
      <c r="SJD1" s="854"/>
      <c r="SJE1" s="854"/>
      <c r="SJF1" s="854"/>
      <c r="SJG1" s="854"/>
      <c r="SJH1" s="854"/>
      <c r="SJI1" s="854"/>
      <c r="SJJ1" s="854"/>
      <c r="SJK1" s="854"/>
      <c r="SJL1" s="854"/>
      <c r="SJM1" s="854"/>
      <c r="SJN1" s="854"/>
      <c r="SJO1" s="854"/>
      <c r="SJP1" s="854"/>
      <c r="SJQ1" s="854" t="s">
        <v>155</v>
      </c>
      <c r="SJR1" s="854"/>
      <c r="SJS1" s="854"/>
      <c r="SJT1" s="854"/>
      <c r="SJU1" s="854"/>
      <c r="SJV1" s="854"/>
      <c r="SJW1" s="854"/>
      <c r="SJX1" s="854"/>
      <c r="SJY1" s="854"/>
      <c r="SJZ1" s="854"/>
      <c r="SKA1" s="854"/>
      <c r="SKB1" s="854"/>
      <c r="SKC1" s="854"/>
      <c r="SKD1" s="854"/>
      <c r="SKE1" s="854"/>
      <c r="SKF1" s="854"/>
      <c r="SKG1" s="854" t="s">
        <v>155</v>
      </c>
      <c r="SKH1" s="854"/>
      <c r="SKI1" s="854"/>
      <c r="SKJ1" s="854"/>
      <c r="SKK1" s="854"/>
      <c r="SKL1" s="854"/>
      <c r="SKM1" s="854"/>
      <c r="SKN1" s="854"/>
      <c r="SKO1" s="854"/>
      <c r="SKP1" s="854"/>
      <c r="SKQ1" s="854"/>
      <c r="SKR1" s="854"/>
      <c r="SKS1" s="854"/>
      <c r="SKT1" s="854"/>
      <c r="SKU1" s="854"/>
      <c r="SKV1" s="854"/>
      <c r="SKW1" s="854" t="s">
        <v>155</v>
      </c>
      <c r="SKX1" s="854"/>
      <c r="SKY1" s="854"/>
      <c r="SKZ1" s="854"/>
      <c r="SLA1" s="854"/>
      <c r="SLB1" s="854"/>
      <c r="SLC1" s="854"/>
      <c r="SLD1" s="854"/>
      <c r="SLE1" s="854"/>
      <c r="SLF1" s="854"/>
      <c r="SLG1" s="854"/>
      <c r="SLH1" s="854"/>
      <c r="SLI1" s="854"/>
      <c r="SLJ1" s="854"/>
      <c r="SLK1" s="854"/>
      <c r="SLL1" s="854"/>
      <c r="SLM1" s="854" t="s">
        <v>155</v>
      </c>
      <c r="SLN1" s="854"/>
      <c r="SLO1" s="854"/>
      <c r="SLP1" s="854"/>
      <c r="SLQ1" s="854"/>
      <c r="SLR1" s="854"/>
      <c r="SLS1" s="854"/>
      <c r="SLT1" s="854"/>
      <c r="SLU1" s="854"/>
      <c r="SLV1" s="854"/>
      <c r="SLW1" s="854"/>
      <c r="SLX1" s="854"/>
      <c r="SLY1" s="854"/>
      <c r="SLZ1" s="854"/>
      <c r="SMA1" s="854"/>
      <c r="SMB1" s="854"/>
      <c r="SMC1" s="854" t="s">
        <v>155</v>
      </c>
      <c r="SMD1" s="854"/>
      <c r="SME1" s="854"/>
      <c r="SMF1" s="854"/>
      <c r="SMG1" s="854"/>
      <c r="SMH1" s="854"/>
      <c r="SMI1" s="854"/>
      <c r="SMJ1" s="854"/>
      <c r="SMK1" s="854"/>
      <c r="SML1" s="854"/>
      <c r="SMM1" s="854"/>
      <c r="SMN1" s="854"/>
      <c r="SMO1" s="854"/>
      <c r="SMP1" s="854"/>
      <c r="SMQ1" s="854"/>
      <c r="SMR1" s="854"/>
      <c r="SMS1" s="854" t="s">
        <v>155</v>
      </c>
      <c r="SMT1" s="854"/>
      <c r="SMU1" s="854"/>
      <c r="SMV1" s="854"/>
      <c r="SMW1" s="854"/>
      <c r="SMX1" s="854"/>
      <c r="SMY1" s="854"/>
      <c r="SMZ1" s="854"/>
      <c r="SNA1" s="854"/>
      <c r="SNB1" s="854"/>
      <c r="SNC1" s="854"/>
      <c r="SND1" s="854"/>
      <c r="SNE1" s="854"/>
      <c r="SNF1" s="854"/>
      <c r="SNG1" s="854"/>
      <c r="SNH1" s="854"/>
      <c r="SNI1" s="854" t="s">
        <v>155</v>
      </c>
      <c r="SNJ1" s="854"/>
      <c r="SNK1" s="854"/>
      <c r="SNL1" s="854"/>
      <c r="SNM1" s="854"/>
      <c r="SNN1" s="854"/>
      <c r="SNO1" s="854"/>
      <c r="SNP1" s="854"/>
      <c r="SNQ1" s="854"/>
      <c r="SNR1" s="854"/>
      <c r="SNS1" s="854"/>
      <c r="SNT1" s="854"/>
      <c r="SNU1" s="854"/>
      <c r="SNV1" s="854"/>
      <c r="SNW1" s="854"/>
      <c r="SNX1" s="854"/>
      <c r="SNY1" s="854" t="s">
        <v>155</v>
      </c>
      <c r="SNZ1" s="854"/>
      <c r="SOA1" s="854"/>
      <c r="SOB1" s="854"/>
      <c r="SOC1" s="854"/>
      <c r="SOD1" s="854"/>
      <c r="SOE1" s="854"/>
      <c r="SOF1" s="854"/>
      <c r="SOG1" s="854"/>
      <c r="SOH1" s="854"/>
      <c r="SOI1" s="854"/>
      <c r="SOJ1" s="854"/>
      <c r="SOK1" s="854"/>
      <c r="SOL1" s="854"/>
      <c r="SOM1" s="854"/>
      <c r="SON1" s="854"/>
      <c r="SOO1" s="854" t="s">
        <v>155</v>
      </c>
      <c r="SOP1" s="854"/>
      <c r="SOQ1" s="854"/>
      <c r="SOR1" s="854"/>
      <c r="SOS1" s="854"/>
      <c r="SOT1" s="854"/>
      <c r="SOU1" s="854"/>
      <c r="SOV1" s="854"/>
      <c r="SOW1" s="854"/>
      <c r="SOX1" s="854"/>
      <c r="SOY1" s="854"/>
      <c r="SOZ1" s="854"/>
      <c r="SPA1" s="854"/>
      <c r="SPB1" s="854"/>
      <c r="SPC1" s="854"/>
      <c r="SPD1" s="854"/>
      <c r="SPE1" s="854" t="s">
        <v>155</v>
      </c>
      <c r="SPF1" s="854"/>
      <c r="SPG1" s="854"/>
      <c r="SPH1" s="854"/>
      <c r="SPI1" s="854"/>
      <c r="SPJ1" s="854"/>
      <c r="SPK1" s="854"/>
      <c r="SPL1" s="854"/>
      <c r="SPM1" s="854"/>
      <c r="SPN1" s="854"/>
      <c r="SPO1" s="854"/>
      <c r="SPP1" s="854"/>
      <c r="SPQ1" s="854"/>
      <c r="SPR1" s="854"/>
      <c r="SPS1" s="854"/>
      <c r="SPT1" s="854"/>
      <c r="SPU1" s="854" t="s">
        <v>155</v>
      </c>
      <c r="SPV1" s="854"/>
      <c r="SPW1" s="854"/>
      <c r="SPX1" s="854"/>
      <c r="SPY1" s="854"/>
      <c r="SPZ1" s="854"/>
      <c r="SQA1" s="854"/>
      <c r="SQB1" s="854"/>
      <c r="SQC1" s="854"/>
      <c r="SQD1" s="854"/>
      <c r="SQE1" s="854"/>
      <c r="SQF1" s="854"/>
      <c r="SQG1" s="854"/>
      <c r="SQH1" s="854"/>
      <c r="SQI1" s="854"/>
      <c r="SQJ1" s="854"/>
      <c r="SQK1" s="854" t="s">
        <v>155</v>
      </c>
      <c r="SQL1" s="854"/>
      <c r="SQM1" s="854"/>
      <c r="SQN1" s="854"/>
      <c r="SQO1" s="854"/>
      <c r="SQP1" s="854"/>
      <c r="SQQ1" s="854"/>
      <c r="SQR1" s="854"/>
      <c r="SQS1" s="854"/>
      <c r="SQT1" s="854"/>
      <c r="SQU1" s="854"/>
      <c r="SQV1" s="854"/>
      <c r="SQW1" s="854"/>
      <c r="SQX1" s="854"/>
      <c r="SQY1" s="854"/>
      <c r="SQZ1" s="854"/>
      <c r="SRA1" s="854" t="s">
        <v>155</v>
      </c>
      <c r="SRB1" s="854"/>
      <c r="SRC1" s="854"/>
      <c r="SRD1" s="854"/>
      <c r="SRE1" s="854"/>
      <c r="SRF1" s="854"/>
      <c r="SRG1" s="854"/>
      <c r="SRH1" s="854"/>
      <c r="SRI1" s="854"/>
      <c r="SRJ1" s="854"/>
      <c r="SRK1" s="854"/>
      <c r="SRL1" s="854"/>
      <c r="SRM1" s="854"/>
      <c r="SRN1" s="854"/>
      <c r="SRO1" s="854"/>
      <c r="SRP1" s="854"/>
      <c r="SRQ1" s="854" t="s">
        <v>155</v>
      </c>
      <c r="SRR1" s="854"/>
      <c r="SRS1" s="854"/>
      <c r="SRT1" s="854"/>
      <c r="SRU1" s="854"/>
      <c r="SRV1" s="854"/>
      <c r="SRW1" s="854"/>
      <c r="SRX1" s="854"/>
      <c r="SRY1" s="854"/>
      <c r="SRZ1" s="854"/>
      <c r="SSA1" s="854"/>
      <c r="SSB1" s="854"/>
      <c r="SSC1" s="854"/>
      <c r="SSD1" s="854"/>
      <c r="SSE1" s="854"/>
      <c r="SSF1" s="854"/>
      <c r="SSG1" s="854" t="s">
        <v>155</v>
      </c>
      <c r="SSH1" s="854"/>
      <c r="SSI1" s="854"/>
      <c r="SSJ1" s="854"/>
      <c r="SSK1" s="854"/>
      <c r="SSL1" s="854"/>
      <c r="SSM1" s="854"/>
      <c r="SSN1" s="854"/>
      <c r="SSO1" s="854"/>
      <c r="SSP1" s="854"/>
      <c r="SSQ1" s="854"/>
      <c r="SSR1" s="854"/>
      <c r="SSS1" s="854"/>
      <c r="SST1" s="854"/>
      <c r="SSU1" s="854"/>
      <c r="SSV1" s="854"/>
      <c r="SSW1" s="854" t="s">
        <v>155</v>
      </c>
      <c r="SSX1" s="854"/>
      <c r="SSY1" s="854"/>
      <c r="SSZ1" s="854"/>
      <c r="STA1" s="854"/>
      <c r="STB1" s="854"/>
      <c r="STC1" s="854"/>
      <c r="STD1" s="854"/>
      <c r="STE1" s="854"/>
      <c r="STF1" s="854"/>
      <c r="STG1" s="854"/>
      <c r="STH1" s="854"/>
      <c r="STI1" s="854"/>
      <c r="STJ1" s="854"/>
      <c r="STK1" s="854"/>
      <c r="STL1" s="854"/>
      <c r="STM1" s="854" t="s">
        <v>155</v>
      </c>
      <c r="STN1" s="854"/>
      <c r="STO1" s="854"/>
      <c r="STP1" s="854"/>
      <c r="STQ1" s="854"/>
      <c r="STR1" s="854"/>
      <c r="STS1" s="854"/>
      <c r="STT1" s="854"/>
      <c r="STU1" s="854"/>
      <c r="STV1" s="854"/>
      <c r="STW1" s="854"/>
      <c r="STX1" s="854"/>
      <c r="STY1" s="854"/>
      <c r="STZ1" s="854"/>
      <c r="SUA1" s="854"/>
      <c r="SUB1" s="854"/>
      <c r="SUC1" s="854" t="s">
        <v>155</v>
      </c>
      <c r="SUD1" s="854"/>
      <c r="SUE1" s="854"/>
      <c r="SUF1" s="854"/>
      <c r="SUG1" s="854"/>
      <c r="SUH1" s="854"/>
      <c r="SUI1" s="854"/>
      <c r="SUJ1" s="854"/>
      <c r="SUK1" s="854"/>
      <c r="SUL1" s="854"/>
      <c r="SUM1" s="854"/>
      <c r="SUN1" s="854"/>
      <c r="SUO1" s="854"/>
      <c r="SUP1" s="854"/>
      <c r="SUQ1" s="854"/>
      <c r="SUR1" s="854"/>
      <c r="SUS1" s="854" t="s">
        <v>155</v>
      </c>
      <c r="SUT1" s="854"/>
      <c r="SUU1" s="854"/>
      <c r="SUV1" s="854"/>
      <c r="SUW1" s="854"/>
      <c r="SUX1" s="854"/>
      <c r="SUY1" s="854"/>
      <c r="SUZ1" s="854"/>
      <c r="SVA1" s="854"/>
      <c r="SVB1" s="854"/>
      <c r="SVC1" s="854"/>
      <c r="SVD1" s="854"/>
      <c r="SVE1" s="854"/>
      <c r="SVF1" s="854"/>
      <c r="SVG1" s="854"/>
      <c r="SVH1" s="854"/>
      <c r="SVI1" s="854" t="s">
        <v>155</v>
      </c>
      <c r="SVJ1" s="854"/>
      <c r="SVK1" s="854"/>
      <c r="SVL1" s="854"/>
      <c r="SVM1" s="854"/>
      <c r="SVN1" s="854"/>
      <c r="SVO1" s="854"/>
      <c r="SVP1" s="854"/>
      <c r="SVQ1" s="854"/>
      <c r="SVR1" s="854"/>
      <c r="SVS1" s="854"/>
      <c r="SVT1" s="854"/>
      <c r="SVU1" s="854"/>
      <c r="SVV1" s="854"/>
      <c r="SVW1" s="854"/>
      <c r="SVX1" s="854"/>
      <c r="SVY1" s="854" t="s">
        <v>155</v>
      </c>
      <c r="SVZ1" s="854"/>
      <c r="SWA1" s="854"/>
      <c r="SWB1" s="854"/>
      <c r="SWC1" s="854"/>
      <c r="SWD1" s="854"/>
      <c r="SWE1" s="854"/>
      <c r="SWF1" s="854"/>
      <c r="SWG1" s="854"/>
      <c r="SWH1" s="854"/>
      <c r="SWI1" s="854"/>
      <c r="SWJ1" s="854"/>
      <c r="SWK1" s="854"/>
      <c r="SWL1" s="854"/>
      <c r="SWM1" s="854"/>
      <c r="SWN1" s="854"/>
      <c r="SWO1" s="854" t="s">
        <v>155</v>
      </c>
      <c r="SWP1" s="854"/>
      <c r="SWQ1" s="854"/>
      <c r="SWR1" s="854"/>
      <c r="SWS1" s="854"/>
      <c r="SWT1" s="854"/>
      <c r="SWU1" s="854"/>
      <c r="SWV1" s="854"/>
      <c r="SWW1" s="854"/>
      <c r="SWX1" s="854"/>
      <c r="SWY1" s="854"/>
      <c r="SWZ1" s="854"/>
      <c r="SXA1" s="854"/>
      <c r="SXB1" s="854"/>
      <c r="SXC1" s="854"/>
      <c r="SXD1" s="854"/>
      <c r="SXE1" s="854" t="s">
        <v>155</v>
      </c>
      <c r="SXF1" s="854"/>
      <c r="SXG1" s="854"/>
      <c r="SXH1" s="854"/>
      <c r="SXI1" s="854"/>
      <c r="SXJ1" s="854"/>
      <c r="SXK1" s="854"/>
      <c r="SXL1" s="854"/>
      <c r="SXM1" s="854"/>
      <c r="SXN1" s="854"/>
      <c r="SXO1" s="854"/>
      <c r="SXP1" s="854"/>
      <c r="SXQ1" s="854"/>
      <c r="SXR1" s="854"/>
      <c r="SXS1" s="854"/>
      <c r="SXT1" s="854"/>
      <c r="SXU1" s="854" t="s">
        <v>155</v>
      </c>
      <c r="SXV1" s="854"/>
      <c r="SXW1" s="854"/>
      <c r="SXX1" s="854"/>
      <c r="SXY1" s="854"/>
      <c r="SXZ1" s="854"/>
      <c r="SYA1" s="854"/>
      <c r="SYB1" s="854"/>
      <c r="SYC1" s="854"/>
      <c r="SYD1" s="854"/>
      <c r="SYE1" s="854"/>
      <c r="SYF1" s="854"/>
      <c r="SYG1" s="854"/>
      <c r="SYH1" s="854"/>
      <c r="SYI1" s="854"/>
      <c r="SYJ1" s="854"/>
      <c r="SYK1" s="854" t="s">
        <v>155</v>
      </c>
      <c r="SYL1" s="854"/>
      <c r="SYM1" s="854"/>
      <c r="SYN1" s="854"/>
      <c r="SYO1" s="854"/>
      <c r="SYP1" s="854"/>
      <c r="SYQ1" s="854"/>
      <c r="SYR1" s="854"/>
      <c r="SYS1" s="854"/>
      <c r="SYT1" s="854"/>
      <c r="SYU1" s="854"/>
      <c r="SYV1" s="854"/>
      <c r="SYW1" s="854"/>
      <c r="SYX1" s="854"/>
      <c r="SYY1" s="854"/>
      <c r="SYZ1" s="854"/>
      <c r="SZA1" s="854" t="s">
        <v>155</v>
      </c>
      <c r="SZB1" s="854"/>
      <c r="SZC1" s="854"/>
      <c r="SZD1" s="854"/>
      <c r="SZE1" s="854"/>
      <c r="SZF1" s="854"/>
      <c r="SZG1" s="854"/>
      <c r="SZH1" s="854"/>
      <c r="SZI1" s="854"/>
      <c r="SZJ1" s="854"/>
      <c r="SZK1" s="854"/>
      <c r="SZL1" s="854"/>
      <c r="SZM1" s="854"/>
      <c r="SZN1" s="854"/>
      <c r="SZO1" s="854"/>
      <c r="SZP1" s="854"/>
      <c r="SZQ1" s="854" t="s">
        <v>155</v>
      </c>
      <c r="SZR1" s="854"/>
      <c r="SZS1" s="854"/>
      <c r="SZT1" s="854"/>
      <c r="SZU1" s="854"/>
      <c r="SZV1" s="854"/>
      <c r="SZW1" s="854"/>
      <c r="SZX1" s="854"/>
      <c r="SZY1" s="854"/>
      <c r="SZZ1" s="854"/>
      <c r="TAA1" s="854"/>
      <c r="TAB1" s="854"/>
      <c r="TAC1" s="854"/>
      <c r="TAD1" s="854"/>
      <c r="TAE1" s="854"/>
      <c r="TAF1" s="854"/>
      <c r="TAG1" s="854" t="s">
        <v>155</v>
      </c>
      <c r="TAH1" s="854"/>
      <c r="TAI1" s="854"/>
      <c r="TAJ1" s="854"/>
      <c r="TAK1" s="854"/>
      <c r="TAL1" s="854"/>
      <c r="TAM1" s="854"/>
      <c r="TAN1" s="854"/>
      <c r="TAO1" s="854"/>
      <c r="TAP1" s="854"/>
      <c r="TAQ1" s="854"/>
      <c r="TAR1" s="854"/>
      <c r="TAS1" s="854"/>
      <c r="TAT1" s="854"/>
      <c r="TAU1" s="854"/>
      <c r="TAV1" s="854"/>
      <c r="TAW1" s="854" t="s">
        <v>155</v>
      </c>
      <c r="TAX1" s="854"/>
      <c r="TAY1" s="854"/>
      <c r="TAZ1" s="854"/>
      <c r="TBA1" s="854"/>
      <c r="TBB1" s="854"/>
      <c r="TBC1" s="854"/>
      <c r="TBD1" s="854"/>
      <c r="TBE1" s="854"/>
      <c r="TBF1" s="854"/>
      <c r="TBG1" s="854"/>
      <c r="TBH1" s="854"/>
      <c r="TBI1" s="854"/>
      <c r="TBJ1" s="854"/>
      <c r="TBK1" s="854"/>
      <c r="TBL1" s="854"/>
      <c r="TBM1" s="854" t="s">
        <v>155</v>
      </c>
      <c r="TBN1" s="854"/>
      <c r="TBO1" s="854"/>
      <c r="TBP1" s="854"/>
      <c r="TBQ1" s="854"/>
      <c r="TBR1" s="854"/>
      <c r="TBS1" s="854"/>
      <c r="TBT1" s="854"/>
      <c r="TBU1" s="854"/>
      <c r="TBV1" s="854"/>
      <c r="TBW1" s="854"/>
      <c r="TBX1" s="854"/>
      <c r="TBY1" s="854"/>
      <c r="TBZ1" s="854"/>
      <c r="TCA1" s="854"/>
      <c r="TCB1" s="854"/>
      <c r="TCC1" s="854" t="s">
        <v>155</v>
      </c>
      <c r="TCD1" s="854"/>
      <c r="TCE1" s="854"/>
      <c r="TCF1" s="854"/>
      <c r="TCG1" s="854"/>
      <c r="TCH1" s="854"/>
      <c r="TCI1" s="854"/>
      <c r="TCJ1" s="854"/>
      <c r="TCK1" s="854"/>
      <c r="TCL1" s="854"/>
      <c r="TCM1" s="854"/>
      <c r="TCN1" s="854"/>
      <c r="TCO1" s="854"/>
      <c r="TCP1" s="854"/>
      <c r="TCQ1" s="854"/>
      <c r="TCR1" s="854"/>
      <c r="TCS1" s="854" t="s">
        <v>155</v>
      </c>
      <c r="TCT1" s="854"/>
      <c r="TCU1" s="854"/>
      <c r="TCV1" s="854"/>
      <c r="TCW1" s="854"/>
      <c r="TCX1" s="854"/>
      <c r="TCY1" s="854"/>
      <c r="TCZ1" s="854"/>
      <c r="TDA1" s="854"/>
      <c r="TDB1" s="854"/>
      <c r="TDC1" s="854"/>
      <c r="TDD1" s="854"/>
      <c r="TDE1" s="854"/>
      <c r="TDF1" s="854"/>
      <c r="TDG1" s="854"/>
      <c r="TDH1" s="854"/>
      <c r="TDI1" s="854" t="s">
        <v>155</v>
      </c>
      <c r="TDJ1" s="854"/>
      <c r="TDK1" s="854"/>
      <c r="TDL1" s="854"/>
      <c r="TDM1" s="854"/>
      <c r="TDN1" s="854"/>
      <c r="TDO1" s="854"/>
      <c r="TDP1" s="854"/>
      <c r="TDQ1" s="854"/>
      <c r="TDR1" s="854"/>
      <c r="TDS1" s="854"/>
      <c r="TDT1" s="854"/>
      <c r="TDU1" s="854"/>
      <c r="TDV1" s="854"/>
      <c r="TDW1" s="854"/>
      <c r="TDX1" s="854"/>
      <c r="TDY1" s="854" t="s">
        <v>155</v>
      </c>
      <c r="TDZ1" s="854"/>
      <c r="TEA1" s="854"/>
      <c r="TEB1" s="854"/>
      <c r="TEC1" s="854"/>
      <c r="TED1" s="854"/>
      <c r="TEE1" s="854"/>
      <c r="TEF1" s="854"/>
      <c r="TEG1" s="854"/>
      <c r="TEH1" s="854"/>
      <c r="TEI1" s="854"/>
      <c r="TEJ1" s="854"/>
      <c r="TEK1" s="854"/>
      <c r="TEL1" s="854"/>
      <c r="TEM1" s="854"/>
      <c r="TEN1" s="854"/>
      <c r="TEO1" s="854" t="s">
        <v>155</v>
      </c>
      <c r="TEP1" s="854"/>
      <c r="TEQ1" s="854"/>
      <c r="TER1" s="854"/>
      <c r="TES1" s="854"/>
      <c r="TET1" s="854"/>
      <c r="TEU1" s="854"/>
      <c r="TEV1" s="854"/>
      <c r="TEW1" s="854"/>
      <c r="TEX1" s="854"/>
      <c r="TEY1" s="854"/>
      <c r="TEZ1" s="854"/>
      <c r="TFA1" s="854"/>
      <c r="TFB1" s="854"/>
      <c r="TFC1" s="854"/>
      <c r="TFD1" s="854"/>
      <c r="TFE1" s="854" t="s">
        <v>155</v>
      </c>
      <c r="TFF1" s="854"/>
      <c r="TFG1" s="854"/>
      <c r="TFH1" s="854"/>
      <c r="TFI1" s="854"/>
      <c r="TFJ1" s="854"/>
      <c r="TFK1" s="854"/>
      <c r="TFL1" s="854"/>
      <c r="TFM1" s="854"/>
      <c r="TFN1" s="854"/>
      <c r="TFO1" s="854"/>
      <c r="TFP1" s="854"/>
      <c r="TFQ1" s="854"/>
      <c r="TFR1" s="854"/>
      <c r="TFS1" s="854"/>
      <c r="TFT1" s="854"/>
      <c r="TFU1" s="854" t="s">
        <v>155</v>
      </c>
      <c r="TFV1" s="854"/>
      <c r="TFW1" s="854"/>
      <c r="TFX1" s="854"/>
      <c r="TFY1" s="854"/>
      <c r="TFZ1" s="854"/>
      <c r="TGA1" s="854"/>
      <c r="TGB1" s="854"/>
      <c r="TGC1" s="854"/>
      <c r="TGD1" s="854"/>
      <c r="TGE1" s="854"/>
      <c r="TGF1" s="854"/>
      <c r="TGG1" s="854"/>
      <c r="TGH1" s="854"/>
      <c r="TGI1" s="854"/>
      <c r="TGJ1" s="854"/>
      <c r="TGK1" s="854" t="s">
        <v>155</v>
      </c>
      <c r="TGL1" s="854"/>
      <c r="TGM1" s="854"/>
      <c r="TGN1" s="854"/>
      <c r="TGO1" s="854"/>
      <c r="TGP1" s="854"/>
      <c r="TGQ1" s="854"/>
      <c r="TGR1" s="854"/>
      <c r="TGS1" s="854"/>
      <c r="TGT1" s="854"/>
      <c r="TGU1" s="854"/>
      <c r="TGV1" s="854"/>
      <c r="TGW1" s="854"/>
      <c r="TGX1" s="854"/>
      <c r="TGY1" s="854"/>
      <c r="TGZ1" s="854"/>
      <c r="THA1" s="854" t="s">
        <v>155</v>
      </c>
      <c r="THB1" s="854"/>
      <c r="THC1" s="854"/>
      <c r="THD1" s="854"/>
      <c r="THE1" s="854"/>
      <c r="THF1" s="854"/>
      <c r="THG1" s="854"/>
      <c r="THH1" s="854"/>
      <c r="THI1" s="854"/>
      <c r="THJ1" s="854"/>
      <c r="THK1" s="854"/>
      <c r="THL1" s="854"/>
      <c r="THM1" s="854"/>
      <c r="THN1" s="854"/>
      <c r="THO1" s="854"/>
      <c r="THP1" s="854"/>
      <c r="THQ1" s="854" t="s">
        <v>155</v>
      </c>
      <c r="THR1" s="854"/>
      <c r="THS1" s="854"/>
      <c r="THT1" s="854"/>
      <c r="THU1" s="854"/>
      <c r="THV1" s="854"/>
      <c r="THW1" s="854"/>
      <c r="THX1" s="854"/>
      <c r="THY1" s="854"/>
      <c r="THZ1" s="854"/>
      <c r="TIA1" s="854"/>
      <c r="TIB1" s="854"/>
      <c r="TIC1" s="854"/>
      <c r="TID1" s="854"/>
      <c r="TIE1" s="854"/>
      <c r="TIF1" s="854"/>
      <c r="TIG1" s="854" t="s">
        <v>155</v>
      </c>
      <c r="TIH1" s="854"/>
      <c r="TII1" s="854"/>
      <c r="TIJ1" s="854"/>
      <c r="TIK1" s="854"/>
      <c r="TIL1" s="854"/>
      <c r="TIM1" s="854"/>
      <c r="TIN1" s="854"/>
      <c r="TIO1" s="854"/>
      <c r="TIP1" s="854"/>
      <c r="TIQ1" s="854"/>
      <c r="TIR1" s="854"/>
      <c r="TIS1" s="854"/>
      <c r="TIT1" s="854"/>
      <c r="TIU1" s="854"/>
      <c r="TIV1" s="854"/>
      <c r="TIW1" s="854" t="s">
        <v>155</v>
      </c>
      <c r="TIX1" s="854"/>
      <c r="TIY1" s="854"/>
      <c r="TIZ1" s="854"/>
      <c r="TJA1" s="854"/>
      <c r="TJB1" s="854"/>
      <c r="TJC1" s="854"/>
      <c r="TJD1" s="854"/>
      <c r="TJE1" s="854"/>
      <c r="TJF1" s="854"/>
      <c r="TJG1" s="854"/>
      <c r="TJH1" s="854"/>
      <c r="TJI1" s="854"/>
      <c r="TJJ1" s="854"/>
      <c r="TJK1" s="854"/>
      <c r="TJL1" s="854"/>
      <c r="TJM1" s="854" t="s">
        <v>155</v>
      </c>
      <c r="TJN1" s="854"/>
      <c r="TJO1" s="854"/>
      <c r="TJP1" s="854"/>
      <c r="TJQ1" s="854"/>
      <c r="TJR1" s="854"/>
      <c r="TJS1" s="854"/>
      <c r="TJT1" s="854"/>
      <c r="TJU1" s="854"/>
      <c r="TJV1" s="854"/>
      <c r="TJW1" s="854"/>
      <c r="TJX1" s="854"/>
      <c r="TJY1" s="854"/>
      <c r="TJZ1" s="854"/>
      <c r="TKA1" s="854"/>
      <c r="TKB1" s="854"/>
      <c r="TKC1" s="854" t="s">
        <v>155</v>
      </c>
      <c r="TKD1" s="854"/>
      <c r="TKE1" s="854"/>
      <c r="TKF1" s="854"/>
      <c r="TKG1" s="854"/>
      <c r="TKH1" s="854"/>
      <c r="TKI1" s="854"/>
      <c r="TKJ1" s="854"/>
      <c r="TKK1" s="854"/>
      <c r="TKL1" s="854"/>
      <c r="TKM1" s="854"/>
      <c r="TKN1" s="854"/>
      <c r="TKO1" s="854"/>
      <c r="TKP1" s="854"/>
      <c r="TKQ1" s="854"/>
      <c r="TKR1" s="854"/>
      <c r="TKS1" s="854" t="s">
        <v>155</v>
      </c>
      <c r="TKT1" s="854"/>
      <c r="TKU1" s="854"/>
      <c r="TKV1" s="854"/>
      <c r="TKW1" s="854"/>
      <c r="TKX1" s="854"/>
      <c r="TKY1" s="854"/>
      <c r="TKZ1" s="854"/>
      <c r="TLA1" s="854"/>
      <c r="TLB1" s="854"/>
      <c r="TLC1" s="854"/>
      <c r="TLD1" s="854"/>
      <c r="TLE1" s="854"/>
      <c r="TLF1" s="854"/>
      <c r="TLG1" s="854"/>
      <c r="TLH1" s="854"/>
      <c r="TLI1" s="854" t="s">
        <v>155</v>
      </c>
      <c r="TLJ1" s="854"/>
      <c r="TLK1" s="854"/>
      <c r="TLL1" s="854"/>
      <c r="TLM1" s="854"/>
      <c r="TLN1" s="854"/>
      <c r="TLO1" s="854"/>
      <c r="TLP1" s="854"/>
      <c r="TLQ1" s="854"/>
      <c r="TLR1" s="854"/>
      <c r="TLS1" s="854"/>
      <c r="TLT1" s="854"/>
      <c r="TLU1" s="854"/>
      <c r="TLV1" s="854"/>
      <c r="TLW1" s="854"/>
      <c r="TLX1" s="854"/>
      <c r="TLY1" s="854" t="s">
        <v>155</v>
      </c>
      <c r="TLZ1" s="854"/>
      <c r="TMA1" s="854"/>
      <c r="TMB1" s="854"/>
      <c r="TMC1" s="854"/>
      <c r="TMD1" s="854"/>
      <c r="TME1" s="854"/>
      <c r="TMF1" s="854"/>
      <c r="TMG1" s="854"/>
      <c r="TMH1" s="854"/>
      <c r="TMI1" s="854"/>
      <c r="TMJ1" s="854"/>
      <c r="TMK1" s="854"/>
      <c r="TML1" s="854"/>
      <c r="TMM1" s="854"/>
      <c r="TMN1" s="854"/>
      <c r="TMO1" s="854" t="s">
        <v>155</v>
      </c>
      <c r="TMP1" s="854"/>
      <c r="TMQ1" s="854"/>
      <c r="TMR1" s="854"/>
      <c r="TMS1" s="854"/>
      <c r="TMT1" s="854"/>
      <c r="TMU1" s="854"/>
      <c r="TMV1" s="854"/>
      <c r="TMW1" s="854"/>
      <c r="TMX1" s="854"/>
      <c r="TMY1" s="854"/>
      <c r="TMZ1" s="854"/>
      <c r="TNA1" s="854"/>
      <c r="TNB1" s="854"/>
      <c r="TNC1" s="854"/>
      <c r="TND1" s="854"/>
      <c r="TNE1" s="854" t="s">
        <v>155</v>
      </c>
      <c r="TNF1" s="854"/>
      <c r="TNG1" s="854"/>
      <c r="TNH1" s="854"/>
      <c r="TNI1" s="854"/>
      <c r="TNJ1" s="854"/>
      <c r="TNK1" s="854"/>
      <c r="TNL1" s="854"/>
      <c r="TNM1" s="854"/>
      <c r="TNN1" s="854"/>
      <c r="TNO1" s="854"/>
      <c r="TNP1" s="854"/>
      <c r="TNQ1" s="854"/>
      <c r="TNR1" s="854"/>
      <c r="TNS1" s="854"/>
      <c r="TNT1" s="854"/>
      <c r="TNU1" s="854" t="s">
        <v>155</v>
      </c>
      <c r="TNV1" s="854"/>
      <c r="TNW1" s="854"/>
      <c r="TNX1" s="854"/>
      <c r="TNY1" s="854"/>
      <c r="TNZ1" s="854"/>
      <c r="TOA1" s="854"/>
      <c r="TOB1" s="854"/>
      <c r="TOC1" s="854"/>
      <c r="TOD1" s="854"/>
      <c r="TOE1" s="854"/>
      <c r="TOF1" s="854"/>
      <c r="TOG1" s="854"/>
      <c r="TOH1" s="854"/>
      <c r="TOI1" s="854"/>
      <c r="TOJ1" s="854"/>
      <c r="TOK1" s="854" t="s">
        <v>155</v>
      </c>
      <c r="TOL1" s="854"/>
      <c r="TOM1" s="854"/>
      <c r="TON1" s="854"/>
      <c r="TOO1" s="854"/>
      <c r="TOP1" s="854"/>
      <c r="TOQ1" s="854"/>
      <c r="TOR1" s="854"/>
      <c r="TOS1" s="854"/>
      <c r="TOT1" s="854"/>
      <c r="TOU1" s="854"/>
      <c r="TOV1" s="854"/>
      <c r="TOW1" s="854"/>
      <c r="TOX1" s="854"/>
      <c r="TOY1" s="854"/>
      <c r="TOZ1" s="854"/>
      <c r="TPA1" s="854" t="s">
        <v>155</v>
      </c>
      <c r="TPB1" s="854"/>
      <c r="TPC1" s="854"/>
      <c r="TPD1" s="854"/>
      <c r="TPE1" s="854"/>
      <c r="TPF1" s="854"/>
      <c r="TPG1" s="854"/>
      <c r="TPH1" s="854"/>
      <c r="TPI1" s="854"/>
      <c r="TPJ1" s="854"/>
      <c r="TPK1" s="854"/>
      <c r="TPL1" s="854"/>
      <c r="TPM1" s="854"/>
      <c r="TPN1" s="854"/>
      <c r="TPO1" s="854"/>
      <c r="TPP1" s="854"/>
      <c r="TPQ1" s="854" t="s">
        <v>155</v>
      </c>
      <c r="TPR1" s="854"/>
      <c r="TPS1" s="854"/>
      <c r="TPT1" s="854"/>
      <c r="TPU1" s="854"/>
      <c r="TPV1" s="854"/>
      <c r="TPW1" s="854"/>
      <c r="TPX1" s="854"/>
      <c r="TPY1" s="854"/>
      <c r="TPZ1" s="854"/>
      <c r="TQA1" s="854"/>
      <c r="TQB1" s="854"/>
      <c r="TQC1" s="854"/>
      <c r="TQD1" s="854"/>
      <c r="TQE1" s="854"/>
      <c r="TQF1" s="854"/>
      <c r="TQG1" s="854" t="s">
        <v>155</v>
      </c>
      <c r="TQH1" s="854"/>
      <c r="TQI1" s="854"/>
      <c r="TQJ1" s="854"/>
      <c r="TQK1" s="854"/>
      <c r="TQL1" s="854"/>
      <c r="TQM1" s="854"/>
      <c r="TQN1" s="854"/>
      <c r="TQO1" s="854"/>
      <c r="TQP1" s="854"/>
      <c r="TQQ1" s="854"/>
      <c r="TQR1" s="854"/>
      <c r="TQS1" s="854"/>
      <c r="TQT1" s="854"/>
      <c r="TQU1" s="854"/>
      <c r="TQV1" s="854"/>
      <c r="TQW1" s="854" t="s">
        <v>155</v>
      </c>
      <c r="TQX1" s="854"/>
      <c r="TQY1" s="854"/>
      <c r="TQZ1" s="854"/>
      <c r="TRA1" s="854"/>
      <c r="TRB1" s="854"/>
      <c r="TRC1" s="854"/>
      <c r="TRD1" s="854"/>
      <c r="TRE1" s="854"/>
      <c r="TRF1" s="854"/>
      <c r="TRG1" s="854"/>
      <c r="TRH1" s="854"/>
      <c r="TRI1" s="854"/>
      <c r="TRJ1" s="854"/>
      <c r="TRK1" s="854"/>
      <c r="TRL1" s="854"/>
      <c r="TRM1" s="854" t="s">
        <v>155</v>
      </c>
      <c r="TRN1" s="854"/>
      <c r="TRO1" s="854"/>
      <c r="TRP1" s="854"/>
      <c r="TRQ1" s="854"/>
      <c r="TRR1" s="854"/>
      <c r="TRS1" s="854"/>
      <c r="TRT1" s="854"/>
      <c r="TRU1" s="854"/>
      <c r="TRV1" s="854"/>
      <c r="TRW1" s="854"/>
      <c r="TRX1" s="854"/>
      <c r="TRY1" s="854"/>
      <c r="TRZ1" s="854"/>
      <c r="TSA1" s="854"/>
      <c r="TSB1" s="854"/>
      <c r="TSC1" s="854" t="s">
        <v>155</v>
      </c>
      <c r="TSD1" s="854"/>
      <c r="TSE1" s="854"/>
      <c r="TSF1" s="854"/>
      <c r="TSG1" s="854"/>
      <c r="TSH1" s="854"/>
      <c r="TSI1" s="854"/>
      <c r="TSJ1" s="854"/>
      <c r="TSK1" s="854"/>
      <c r="TSL1" s="854"/>
      <c r="TSM1" s="854"/>
      <c r="TSN1" s="854"/>
      <c r="TSO1" s="854"/>
      <c r="TSP1" s="854"/>
      <c r="TSQ1" s="854"/>
      <c r="TSR1" s="854"/>
      <c r="TSS1" s="854" t="s">
        <v>155</v>
      </c>
      <c r="TST1" s="854"/>
      <c r="TSU1" s="854"/>
      <c r="TSV1" s="854"/>
      <c r="TSW1" s="854"/>
      <c r="TSX1" s="854"/>
      <c r="TSY1" s="854"/>
      <c r="TSZ1" s="854"/>
      <c r="TTA1" s="854"/>
      <c r="TTB1" s="854"/>
      <c r="TTC1" s="854"/>
      <c r="TTD1" s="854"/>
      <c r="TTE1" s="854"/>
      <c r="TTF1" s="854"/>
      <c r="TTG1" s="854"/>
      <c r="TTH1" s="854"/>
      <c r="TTI1" s="854" t="s">
        <v>155</v>
      </c>
      <c r="TTJ1" s="854"/>
      <c r="TTK1" s="854"/>
      <c r="TTL1" s="854"/>
      <c r="TTM1" s="854"/>
      <c r="TTN1" s="854"/>
      <c r="TTO1" s="854"/>
      <c r="TTP1" s="854"/>
      <c r="TTQ1" s="854"/>
      <c r="TTR1" s="854"/>
      <c r="TTS1" s="854"/>
      <c r="TTT1" s="854"/>
      <c r="TTU1" s="854"/>
      <c r="TTV1" s="854"/>
      <c r="TTW1" s="854"/>
      <c r="TTX1" s="854"/>
      <c r="TTY1" s="854" t="s">
        <v>155</v>
      </c>
      <c r="TTZ1" s="854"/>
      <c r="TUA1" s="854"/>
      <c r="TUB1" s="854"/>
      <c r="TUC1" s="854"/>
      <c r="TUD1" s="854"/>
      <c r="TUE1" s="854"/>
      <c r="TUF1" s="854"/>
      <c r="TUG1" s="854"/>
      <c r="TUH1" s="854"/>
      <c r="TUI1" s="854"/>
      <c r="TUJ1" s="854"/>
      <c r="TUK1" s="854"/>
      <c r="TUL1" s="854"/>
      <c r="TUM1" s="854"/>
      <c r="TUN1" s="854"/>
      <c r="TUO1" s="854" t="s">
        <v>155</v>
      </c>
      <c r="TUP1" s="854"/>
      <c r="TUQ1" s="854"/>
      <c r="TUR1" s="854"/>
      <c r="TUS1" s="854"/>
      <c r="TUT1" s="854"/>
      <c r="TUU1" s="854"/>
      <c r="TUV1" s="854"/>
      <c r="TUW1" s="854"/>
      <c r="TUX1" s="854"/>
      <c r="TUY1" s="854"/>
      <c r="TUZ1" s="854"/>
      <c r="TVA1" s="854"/>
      <c r="TVB1" s="854"/>
      <c r="TVC1" s="854"/>
      <c r="TVD1" s="854"/>
      <c r="TVE1" s="854" t="s">
        <v>155</v>
      </c>
      <c r="TVF1" s="854"/>
      <c r="TVG1" s="854"/>
      <c r="TVH1" s="854"/>
      <c r="TVI1" s="854"/>
      <c r="TVJ1" s="854"/>
      <c r="TVK1" s="854"/>
      <c r="TVL1" s="854"/>
      <c r="TVM1" s="854"/>
      <c r="TVN1" s="854"/>
      <c r="TVO1" s="854"/>
      <c r="TVP1" s="854"/>
      <c r="TVQ1" s="854"/>
      <c r="TVR1" s="854"/>
      <c r="TVS1" s="854"/>
      <c r="TVT1" s="854"/>
      <c r="TVU1" s="854" t="s">
        <v>155</v>
      </c>
      <c r="TVV1" s="854"/>
      <c r="TVW1" s="854"/>
      <c r="TVX1" s="854"/>
      <c r="TVY1" s="854"/>
      <c r="TVZ1" s="854"/>
      <c r="TWA1" s="854"/>
      <c r="TWB1" s="854"/>
      <c r="TWC1" s="854"/>
      <c r="TWD1" s="854"/>
      <c r="TWE1" s="854"/>
      <c r="TWF1" s="854"/>
      <c r="TWG1" s="854"/>
      <c r="TWH1" s="854"/>
      <c r="TWI1" s="854"/>
      <c r="TWJ1" s="854"/>
      <c r="TWK1" s="854" t="s">
        <v>155</v>
      </c>
      <c r="TWL1" s="854"/>
      <c r="TWM1" s="854"/>
      <c r="TWN1" s="854"/>
      <c r="TWO1" s="854"/>
      <c r="TWP1" s="854"/>
      <c r="TWQ1" s="854"/>
      <c r="TWR1" s="854"/>
      <c r="TWS1" s="854"/>
      <c r="TWT1" s="854"/>
      <c r="TWU1" s="854"/>
      <c r="TWV1" s="854"/>
      <c r="TWW1" s="854"/>
      <c r="TWX1" s="854"/>
      <c r="TWY1" s="854"/>
      <c r="TWZ1" s="854"/>
      <c r="TXA1" s="854" t="s">
        <v>155</v>
      </c>
      <c r="TXB1" s="854"/>
      <c r="TXC1" s="854"/>
      <c r="TXD1" s="854"/>
      <c r="TXE1" s="854"/>
      <c r="TXF1" s="854"/>
      <c r="TXG1" s="854"/>
      <c r="TXH1" s="854"/>
      <c r="TXI1" s="854"/>
      <c r="TXJ1" s="854"/>
      <c r="TXK1" s="854"/>
      <c r="TXL1" s="854"/>
      <c r="TXM1" s="854"/>
      <c r="TXN1" s="854"/>
      <c r="TXO1" s="854"/>
      <c r="TXP1" s="854"/>
      <c r="TXQ1" s="854" t="s">
        <v>155</v>
      </c>
      <c r="TXR1" s="854"/>
      <c r="TXS1" s="854"/>
      <c r="TXT1" s="854"/>
      <c r="TXU1" s="854"/>
      <c r="TXV1" s="854"/>
      <c r="TXW1" s="854"/>
      <c r="TXX1" s="854"/>
      <c r="TXY1" s="854"/>
      <c r="TXZ1" s="854"/>
      <c r="TYA1" s="854"/>
      <c r="TYB1" s="854"/>
      <c r="TYC1" s="854"/>
      <c r="TYD1" s="854"/>
      <c r="TYE1" s="854"/>
      <c r="TYF1" s="854"/>
      <c r="TYG1" s="854" t="s">
        <v>155</v>
      </c>
      <c r="TYH1" s="854"/>
      <c r="TYI1" s="854"/>
      <c r="TYJ1" s="854"/>
      <c r="TYK1" s="854"/>
      <c r="TYL1" s="854"/>
      <c r="TYM1" s="854"/>
      <c r="TYN1" s="854"/>
      <c r="TYO1" s="854"/>
      <c r="TYP1" s="854"/>
      <c r="TYQ1" s="854"/>
      <c r="TYR1" s="854"/>
      <c r="TYS1" s="854"/>
      <c r="TYT1" s="854"/>
      <c r="TYU1" s="854"/>
      <c r="TYV1" s="854"/>
      <c r="TYW1" s="854" t="s">
        <v>155</v>
      </c>
      <c r="TYX1" s="854"/>
      <c r="TYY1" s="854"/>
      <c r="TYZ1" s="854"/>
      <c r="TZA1" s="854"/>
      <c r="TZB1" s="854"/>
      <c r="TZC1" s="854"/>
      <c r="TZD1" s="854"/>
      <c r="TZE1" s="854"/>
      <c r="TZF1" s="854"/>
      <c r="TZG1" s="854"/>
      <c r="TZH1" s="854"/>
      <c r="TZI1" s="854"/>
      <c r="TZJ1" s="854"/>
      <c r="TZK1" s="854"/>
      <c r="TZL1" s="854"/>
      <c r="TZM1" s="854" t="s">
        <v>155</v>
      </c>
      <c r="TZN1" s="854"/>
      <c r="TZO1" s="854"/>
      <c r="TZP1" s="854"/>
      <c r="TZQ1" s="854"/>
      <c r="TZR1" s="854"/>
      <c r="TZS1" s="854"/>
      <c r="TZT1" s="854"/>
      <c r="TZU1" s="854"/>
      <c r="TZV1" s="854"/>
      <c r="TZW1" s="854"/>
      <c r="TZX1" s="854"/>
      <c r="TZY1" s="854"/>
      <c r="TZZ1" s="854"/>
      <c r="UAA1" s="854"/>
      <c r="UAB1" s="854"/>
      <c r="UAC1" s="854" t="s">
        <v>155</v>
      </c>
      <c r="UAD1" s="854"/>
      <c r="UAE1" s="854"/>
      <c r="UAF1" s="854"/>
      <c r="UAG1" s="854"/>
      <c r="UAH1" s="854"/>
      <c r="UAI1" s="854"/>
      <c r="UAJ1" s="854"/>
      <c r="UAK1" s="854"/>
      <c r="UAL1" s="854"/>
      <c r="UAM1" s="854"/>
      <c r="UAN1" s="854"/>
      <c r="UAO1" s="854"/>
      <c r="UAP1" s="854"/>
      <c r="UAQ1" s="854"/>
      <c r="UAR1" s="854"/>
      <c r="UAS1" s="854" t="s">
        <v>155</v>
      </c>
      <c r="UAT1" s="854"/>
      <c r="UAU1" s="854"/>
      <c r="UAV1" s="854"/>
      <c r="UAW1" s="854"/>
      <c r="UAX1" s="854"/>
      <c r="UAY1" s="854"/>
      <c r="UAZ1" s="854"/>
      <c r="UBA1" s="854"/>
      <c r="UBB1" s="854"/>
      <c r="UBC1" s="854"/>
      <c r="UBD1" s="854"/>
      <c r="UBE1" s="854"/>
      <c r="UBF1" s="854"/>
      <c r="UBG1" s="854"/>
      <c r="UBH1" s="854"/>
      <c r="UBI1" s="854" t="s">
        <v>155</v>
      </c>
      <c r="UBJ1" s="854"/>
      <c r="UBK1" s="854"/>
      <c r="UBL1" s="854"/>
      <c r="UBM1" s="854"/>
      <c r="UBN1" s="854"/>
      <c r="UBO1" s="854"/>
      <c r="UBP1" s="854"/>
      <c r="UBQ1" s="854"/>
      <c r="UBR1" s="854"/>
      <c r="UBS1" s="854"/>
      <c r="UBT1" s="854"/>
      <c r="UBU1" s="854"/>
      <c r="UBV1" s="854"/>
      <c r="UBW1" s="854"/>
      <c r="UBX1" s="854"/>
      <c r="UBY1" s="854" t="s">
        <v>155</v>
      </c>
      <c r="UBZ1" s="854"/>
      <c r="UCA1" s="854"/>
      <c r="UCB1" s="854"/>
      <c r="UCC1" s="854"/>
      <c r="UCD1" s="854"/>
      <c r="UCE1" s="854"/>
      <c r="UCF1" s="854"/>
      <c r="UCG1" s="854"/>
      <c r="UCH1" s="854"/>
      <c r="UCI1" s="854"/>
      <c r="UCJ1" s="854"/>
      <c r="UCK1" s="854"/>
      <c r="UCL1" s="854"/>
      <c r="UCM1" s="854"/>
      <c r="UCN1" s="854"/>
      <c r="UCO1" s="854" t="s">
        <v>155</v>
      </c>
      <c r="UCP1" s="854"/>
      <c r="UCQ1" s="854"/>
      <c r="UCR1" s="854"/>
      <c r="UCS1" s="854"/>
      <c r="UCT1" s="854"/>
      <c r="UCU1" s="854"/>
      <c r="UCV1" s="854"/>
      <c r="UCW1" s="854"/>
      <c r="UCX1" s="854"/>
      <c r="UCY1" s="854"/>
      <c r="UCZ1" s="854"/>
      <c r="UDA1" s="854"/>
      <c r="UDB1" s="854"/>
      <c r="UDC1" s="854"/>
      <c r="UDD1" s="854"/>
      <c r="UDE1" s="854" t="s">
        <v>155</v>
      </c>
      <c r="UDF1" s="854"/>
      <c r="UDG1" s="854"/>
      <c r="UDH1" s="854"/>
      <c r="UDI1" s="854"/>
      <c r="UDJ1" s="854"/>
      <c r="UDK1" s="854"/>
      <c r="UDL1" s="854"/>
      <c r="UDM1" s="854"/>
      <c r="UDN1" s="854"/>
      <c r="UDO1" s="854"/>
      <c r="UDP1" s="854"/>
      <c r="UDQ1" s="854"/>
      <c r="UDR1" s="854"/>
      <c r="UDS1" s="854"/>
      <c r="UDT1" s="854"/>
      <c r="UDU1" s="854" t="s">
        <v>155</v>
      </c>
      <c r="UDV1" s="854"/>
      <c r="UDW1" s="854"/>
      <c r="UDX1" s="854"/>
      <c r="UDY1" s="854"/>
      <c r="UDZ1" s="854"/>
      <c r="UEA1" s="854"/>
      <c r="UEB1" s="854"/>
      <c r="UEC1" s="854"/>
      <c r="UED1" s="854"/>
      <c r="UEE1" s="854"/>
      <c r="UEF1" s="854"/>
      <c r="UEG1" s="854"/>
      <c r="UEH1" s="854"/>
      <c r="UEI1" s="854"/>
      <c r="UEJ1" s="854"/>
      <c r="UEK1" s="854" t="s">
        <v>155</v>
      </c>
      <c r="UEL1" s="854"/>
      <c r="UEM1" s="854"/>
      <c r="UEN1" s="854"/>
      <c r="UEO1" s="854"/>
      <c r="UEP1" s="854"/>
      <c r="UEQ1" s="854"/>
      <c r="UER1" s="854"/>
      <c r="UES1" s="854"/>
      <c r="UET1" s="854"/>
      <c r="UEU1" s="854"/>
      <c r="UEV1" s="854"/>
      <c r="UEW1" s="854"/>
      <c r="UEX1" s="854"/>
      <c r="UEY1" s="854"/>
      <c r="UEZ1" s="854"/>
      <c r="UFA1" s="854" t="s">
        <v>155</v>
      </c>
      <c r="UFB1" s="854"/>
      <c r="UFC1" s="854"/>
      <c r="UFD1" s="854"/>
      <c r="UFE1" s="854"/>
      <c r="UFF1" s="854"/>
      <c r="UFG1" s="854"/>
      <c r="UFH1" s="854"/>
      <c r="UFI1" s="854"/>
      <c r="UFJ1" s="854"/>
      <c r="UFK1" s="854"/>
      <c r="UFL1" s="854"/>
      <c r="UFM1" s="854"/>
      <c r="UFN1" s="854"/>
      <c r="UFO1" s="854"/>
      <c r="UFP1" s="854"/>
      <c r="UFQ1" s="854" t="s">
        <v>155</v>
      </c>
      <c r="UFR1" s="854"/>
      <c r="UFS1" s="854"/>
      <c r="UFT1" s="854"/>
      <c r="UFU1" s="854"/>
      <c r="UFV1" s="854"/>
      <c r="UFW1" s="854"/>
      <c r="UFX1" s="854"/>
      <c r="UFY1" s="854"/>
      <c r="UFZ1" s="854"/>
      <c r="UGA1" s="854"/>
      <c r="UGB1" s="854"/>
      <c r="UGC1" s="854"/>
      <c r="UGD1" s="854"/>
      <c r="UGE1" s="854"/>
      <c r="UGF1" s="854"/>
      <c r="UGG1" s="854" t="s">
        <v>155</v>
      </c>
      <c r="UGH1" s="854"/>
      <c r="UGI1" s="854"/>
      <c r="UGJ1" s="854"/>
      <c r="UGK1" s="854"/>
      <c r="UGL1" s="854"/>
      <c r="UGM1" s="854"/>
      <c r="UGN1" s="854"/>
      <c r="UGO1" s="854"/>
      <c r="UGP1" s="854"/>
      <c r="UGQ1" s="854"/>
      <c r="UGR1" s="854"/>
      <c r="UGS1" s="854"/>
      <c r="UGT1" s="854"/>
      <c r="UGU1" s="854"/>
      <c r="UGV1" s="854"/>
      <c r="UGW1" s="854" t="s">
        <v>155</v>
      </c>
      <c r="UGX1" s="854"/>
      <c r="UGY1" s="854"/>
      <c r="UGZ1" s="854"/>
      <c r="UHA1" s="854"/>
      <c r="UHB1" s="854"/>
      <c r="UHC1" s="854"/>
      <c r="UHD1" s="854"/>
      <c r="UHE1" s="854"/>
      <c r="UHF1" s="854"/>
      <c r="UHG1" s="854"/>
      <c r="UHH1" s="854"/>
      <c r="UHI1" s="854"/>
      <c r="UHJ1" s="854"/>
      <c r="UHK1" s="854"/>
      <c r="UHL1" s="854"/>
      <c r="UHM1" s="854" t="s">
        <v>155</v>
      </c>
      <c r="UHN1" s="854"/>
      <c r="UHO1" s="854"/>
      <c r="UHP1" s="854"/>
      <c r="UHQ1" s="854"/>
      <c r="UHR1" s="854"/>
      <c r="UHS1" s="854"/>
      <c r="UHT1" s="854"/>
      <c r="UHU1" s="854"/>
      <c r="UHV1" s="854"/>
      <c r="UHW1" s="854"/>
      <c r="UHX1" s="854"/>
      <c r="UHY1" s="854"/>
      <c r="UHZ1" s="854"/>
      <c r="UIA1" s="854"/>
      <c r="UIB1" s="854"/>
      <c r="UIC1" s="854" t="s">
        <v>155</v>
      </c>
      <c r="UID1" s="854"/>
      <c r="UIE1" s="854"/>
      <c r="UIF1" s="854"/>
      <c r="UIG1" s="854"/>
      <c r="UIH1" s="854"/>
      <c r="UII1" s="854"/>
      <c r="UIJ1" s="854"/>
      <c r="UIK1" s="854"/>
      <c r="UIL1" s="854"/>
      <c r="UIM1" s="854"/>
      <c r="UIN1" s="854"/>
      <c r="UIO1" s="854"/>
      <c r="UIP1" s="854"/>
      <c r="UIQ1" s="854"/>
      <c r="UIR1" s="854"/>
      <c r="UIS1" s="854" t="s">
        <v>155</v>
      </c>
      <c r="UIT1" s="854"/>
      <c r="UIU1" s="854"/>
      <c r="UIV1" s="854"/>
      <c r="UIW1" s="854"/>
      <c r="UIX1" s="854"/>
      <c r="UIY1" s="854"/>
      <c r="UIZ1" s="854"/>
      <c r="UJA1" s="854"/>
      <c r="UJB1" s="854"/>
      <c r="UJC1" s="854"/>
      <c r="UJD1" s="854"/>
      <c r="UJE1" s="854"/>
      <c r="UJF1" s="854"/>
      <c r="UJG1" s="854"/>
      <c r="UJH1" s="854"/>
      <c r="UJI1" s="854" t="s">
        <v>155</v>
      </c>
      <c r="UJJ1" s="854"/>
      <c r="UJK1" s="854"/>
      <c r="UJL1" s="854"/>
      <c r="UJM1" s="854"/>
      <c r="UJN1" s="854"/>
      <c r="UJO1" s="854"/>
      <c r="UJP1" s="854"/>
      <c r="UJQ1" s="854"/>
      <c r="UJR1" s="854"/>
      <c r="UJS1" s="854"/>
      <c r="UJT1" s="854"/>
      <c r="UJU1" s="854"/>
      <c r="UJV1" s="854"/>
      <c r="UJW1" s="854"/>
      <c r="UJX1" s="854"/>
      <c r="UJY1" s="854" t="s">
        <v>155</v>
      </c>
      <c r="UJZ1" s="854"/>
      <c r="UKA1" s="854"/>
      <c r="UKB1" s="854"/>
      <c r="UKC1" s="854"/>
      <c r="UKD1" s="854"/>
      <c r="UKE1" s="854"/>
      <c r="UKF1" s="854"/>
      <c r="UKG1" s="854"/>
      <c r="UKH1" s="854"/>
      <c r="UKI1" s="854"/>
      <c r="UKJ1" s="854"/>
      <c r="UKK1" s="854"/>
      <c r="UKL1" s="854"/>
      <c r="UKM1" s="854"/>
      <c r="UKN1" s="854"/>
      <c r="UKO1" s="854" t="s">
        <v>155</v>
      </c>
      <c r="UKP1" s="854"/>
      <c r="UKQ1" s="854"/>
      <c r="UKR1" s="854"/>
      <c r="UKS1" s="854"/>
      <c r="UKT1" s="854"/>
      <c r="UKU1" s="854"/>
      <c r="UKV1" s="854"/>
      <c r="UKW1" s="854"/>
      <c r="UKX1" s="854"/>
      <c r="UKY1" s="854"/>
      <c r="UKZ1" s="854"/>
      <c r="ULA1" s="854"/>
      <c r="ULB1" s="854"/>
      <c r="ULC1" s="854"/>
      <c r="ULD1" s="854"/>
      <c r="ULE1" s="854" t="s">
        <v>155</v>
      </c>
      <c r="ULF1" s="854"/>
      <c r="ULG1" s="854"/>
      <c r="ULH1" s="854"/>
      <c r="ULI1" s="854"/>
      <c r="ULJ1" s="854"/>
      <c r="ULK1" s="854"/>
      <c r="ULL1" s="854"/>
      <c r="ULM1" s="854"/>
      <c r="ULN1" s="854"/>
      <c r="ULO1" s="854"/>
      <c r="ULP1" s="854"/>
      <c r="ULQ1" s="854"/>
      <c r="ULR1" s="854"/>
      <c r="ULS1" s="854"/>
      <c r="ULT1" s="854"/>
      <c r="ULU1" s="854" t="s">
        <v>155</v>
      </c>
      <c r="ULV1" s="854"/>
      <c r="ULW1" s="854"/>
      <c r="ULX1" s="854"/>
      <c r="ULY1" s="854"/>
      <c r="ULZ1" s="854"/>
      <c r="UMA1" s="854"/>
      <c r="UMB1" s="854"/>
      <c r="UMC1" s="854"/>
      <c r="UMD1" s="854"/>
      <c r="UME1" s="854"/>
      <c r="UMF1" s="854"/>
      <c r="UMG1" s="854"/>
      <c r="UMH1" s="854"/>
      <c r="UMI1" s="854"/>
      <c r="UMJ1" s="854"/>
      <c r="UMK1" s="854" t="s">
        <v>155</v>
      </c>
      <c r="UML1" s="854"/>
      <c r="UMM1" s="854"/>
      <c r="UMN1" s="854"/>
      <c r="UMO1" s="854"/>
      <c r="UMP1" s="854"/>
      <c r="UMQ1" s="854"/>
      <c r="UMR1" s="854"/>
      <c r="UMS1" s="854"/>
      <c r="UMT1" s="854"/>
      <c r="UMU1" s="854"/>
      <c r="UMV1" s="854"/>
      <c r="UMW1" s="854"/>
      <c r="UMX1" s="854"/>
      <c r="UMY1" s="854"/>
      <c r="UMZ1" s="854"/>
      <c r="UNA1" s="854" t="s">
        <v>155</v>
      </c>
      <c r="UNB1" s="854"/>
      <c r="UNC1" s="854"/>
      <c r="UND1" s="854"/>
      <c r="UNE1" s="854"/>
      <c r="UNF1" s="854"/>
      <c r="UNG1" s="854"/>
      <c r="UNH1" s="854"/>
      <c r="UNI1" s="854"/>
      <c r="UNJ1" s="854"/>
      <c r="UNK1" s="854"/>
      <c r="UNL1" s="854"/>
      <c r="UNM1" s="854"/>
      <c r="UNN1" s="854"/>
      <c r="UNO1" s="854"/>
      <c r="UNP1" s="854"/>
      <c r="UNQ1" s="854" t="s">
        <v>155</v>
      </c>
      <c r="UNR1" s="854"/>
      <c r="UNS1" s="854"/>
      <c r="UNT1" s="854"/>
      <c r="UNU1" s="854"/>
      <c r="UNV1" s="854"/>
      <c r="UNW1" s="854"/>
      <c r="UNX1" s="854"/>
      <c r="UNY1" s="854"/>
      <c r="UNZ1" s="854"/>
      <c r="UOA1" s="854"/>
      <c r="UOB1" s="854"/>
      <c r="UOC1" s="854"/>
      <c r="UOD1" s="854"/>
      <c r="UOE1" s="854"/>
      <c r="UOF1" s="854"/>
      <c r="UOG1" s="854" t="s">
        <v>155</v>
      </c>
      <c r="UOH1" s="854"/>
      <c r="UOI1" s="854"/>
      <c r="UOJ1" s="854"/>
      <c r="UOK1" s="854"/>
      <c r="UOL1" s="854"/>
      <c r="UOM1" s="854"/>
      <c r="UON1" s="854"/>
      <c r="UOO1" s="854"/>
      <c r="UOP1" s="854"/>
      <c r="UOQ1" s="854"/>
      <c r="UOR1" s="854"/>
      <c r="UOS1" s="854"/>
      <c r="UOT1" s="854"/>
      <c r="UOU1" s="854"/>
      <c r="UOV1" s="854"/>
      <c r="UOW1" s="854" t="s">
        <v>155</v>
      </c>
      <c r="UOX1" s="854"/>
      <c r="UOY1" s="854"/>
      <c r="UOZ1" s="854"/>
      <c r="UPA1" s="854"/>
      <c r="UPB1" s="854"/>
      <c r="UPC1" s="854"/>
      <c r="UPD1" s="854"/>
      <c r="UPE1" s="854"/>
      <c r="UPF1" s="854"/>
      <c r="UPG1" s="854"/>
      <c r="UPH1" s="854"/>
      <c r="UPI1" s="854"/>
      <c r="UPJ1" s="854"/>
      <c r="UPK1" s="854"/>
      <c r="UPL1" s="854"/>
      <c r="UPM1" s="854" t="s">
        <v>155</v>
      </c>
      <c r="UPN1" s="854"/>
      <c r="UPO1" s="854"/>
      <c r="UPP1" s="854"/>
      <c r="UPQ1" s="854"/>
      <c r="UPR1" s="854"/>
      <c r="UPS1" s="854"/>
      <c r="UPT1" s="854"/>
      <c r="UPU1" s="854"/>
      <c r="UPV1" s="854"/>
      <c r="UPW1" s="854"/>
      <c r="UPX1" s="854"/>
      <c r="UPY1" s="854"/>
      <c r="UPZ1" s="854"/>
      <c r="UQA1" s="854"/>
      <c r="UQB1" s="854"/>
      <c r="UQC1" s="854" t="s">
        <v>155</v>
      </c>
      <c r="UQD1" s="854"/>
      <c r="UQE1" s="854"/>
      <c r="UQF1" s="854"/>
      <c r="UQG1" s="854"/>
      <c r="UQH1" s="854"/>
      <c r="UQI1" s="854"/>
      <c r="UQJ1" s="854"/>
      <c r="UQK1" s="854"/>
      <c r="UQL1" s="854"/>
      <c r="UQM1" s="854"/>
      <c r="UQN1" s="854"/>
      <c r="UQO1" s="854"/>
      <c r="UQP1" s="854"/>
      <c r="UQQ1" s="854"/>
      <c r="UQR1" s="854"/>
      <c r="UQS1" s="854" t="s">
        <v>155</v>
      </c>
      <c r="UQT1" s="854"/>
      <c r="UQU1" s="854"/>
      <c r="UQV1" s="854"/>
      <c r="UQW1" s="854"/>
      <c r="UQX1" s="854"/>
      <c r="UQY1" s="854"/>
      <c r="UQZ1" s="854"/>
      <c r="URA1" s="854"/>
      <c r="URB1" s="854"/>
      <c r="URC1" s="854"/>
      <c r="URD1" s="854"/>
      <c r="URE1" s="854"/>
      <c r="URF1" s="854"/>
      <c r="URG1" s="854"/>
      <c r="URH1" s="854"/>
      <c r="URI1" s="854" t="s">
        <v>155</v>
      </c>
      <c r="URJ1" s="854"/>
      <c r="URK1" s="854"/>
      <c r="URL1" s="854"/>
      <c r="URM1" s="854"/>
      <c r="URN1" s="854"/>
      <c r="URO1" s="854"/>
      <c r="URP1" s="854"/>
      <c r="URQ1" s="854"/>
      <c r="URR1" s="854"/>
      <c r="URS1" s="854"/>
      <c r="URT1" s="854"/>
      <c r="URU1" s="854"/>
      <c r="URV1" s="854"/>
      <c r="URW1" s="854"/>
      <c r="URX1" s="854"/>
      <c r="URY1" s="854" t="s">
        <v>155</v>
      </c>
      <c r="URZ1" s="854"/>
      <c r="USA1" s="854"/>
      <c r="USB1" s="854"/>
      <c r="USC1" s="854"/>
      <c r="USD1" s="854"/>
      <c r="USE1" s="854"/>
      <c r="USF1" s="854"/>
      <c r="USG1" s="854"/>
      <c r="USH1" s="854"/>
      <c r="USI1" s="854"/>
      <c r="USJ1" s="854"/>
      <c r="USK1" s="854"/>
      <c r="USL1" s="854"/>
      <c r="USM1" s="854"/>
      <c r="USN1" s="854"/>
      <c r="USO1" s="854" t="s">
        <v>155</v>
      </c>
      <c r="USP1" s="854"/>
      <c r="USQ1" s="854"/>
      <c r="USR1" s="854"/>
      <c r="USS1" s="854"/>
      <c r="UST1" s="854"/>
      <c r="USU1" s="854"/>
      <c r="USV1" s="854"/>
      <c r="USW1" s="854"/>
      <c r="USX1" s="854"/>
      <c r="USY1" s="854"/>
      <c r="USZ1" s="854"/>
      <c r="UTA1" s="854"/>
      <c r="UTB1" s="854"/>
      <c r="UTC1" s="854"/>
      <c r="UTD1" s="854"/>
      <c r="UTE1" s="854" t="s">
        <v>155</v>
      </c>
      <c r="UTF1" s="854"/>
      <c r="UTG1" s="854"/>
      <c r="UTH1" s="854"/>
      <c r="UTI1" s="854"/>
      <c r="UTJ1" s="854"/>
      <c r="UTK1" s="854"/>
      <c r="UTL1" s="854"/>
      <c r="UTM1" s="854"/>
      <c r="UTN1" s="854"/>
      <c r="UTO1" s="854"/>
      <c r="UTP1" s="854"/>
      <c r="UTQ1" s="854"/>
      <c r="UTR1" s="854"/>
      <c r="UTS1" s="854"/>
      <c r="UTT1" s="854"/>
      <c r="UTU1" s="854" t="s">
        <v>155</v>
      </c>
      <c r="UTV1" s="854"/>
      <c r="UTW1" s="854"/>
      <c r="UTX1" s="854"/>
      <c r="UTY1" s="854"/>
      <c r="UTZ1" s="854"/>
      <c r="UUA1" s="854"/>
      <c r="UUB1" s="854"/>
      <c r="UUC1" s="854"/>
      <c r="UUD1" s="854"/>
      <c r="UUE1" s="854"/>
      <c r="UUF1" s="854"/>
      <c r="UUG1" s="854"/>
      <c r="UUH1" s="854"/>
      <c r="UUI1" s="854"/>
      <c r="UUJ1" s="854"/>
      <c r="UUK1" s="854" t="s">
        <v>155</v>
      </c>
      <c r="UUL1" s="854"/>
      <c r="UUM1" s="854"/>
      <c r="UUN1" s="854"/>
      <c r="UUO1" s="854"/>
      <c r="UUP1" s="854"/>
      <c r="UUQ1" s="854"/>
      <c r="UUR1" s="854"/>
      <c r="UUS1" s="854"/>
      <c r="UUT1" s="854"/>
      <c r="UUU1" s="854"/>
      <c r="UUV1" s="854"/>
      <c r="UUW1" s="854"/>
      <c r="UUX1" s="854"/>
      <c r="UUY1" s="854"/>
      <c r="UUZ1" s="854"/>
      <c r="UVA1" s="854" t="s">
        <v>155</v>
      </c>
      <c r="UVB1" s="854"/>
      <c r="UVC1" s="854"/>
      <c r="UVD1" s="854"/>
      <c r="UVE1" s="854"/>
      <c r="UVF1" s="854"/>
      <c r="UVG1" s="854"/>
      <c r="UVH1" s="854"/>
      <c r="UVI1" s="854"/>
      <c r="UVJ1" s="854"/>
      <c r="UVK1" s="854"/>
      <c r="UVL1" s="854"/>
      <c r="UVM1" s="854"/>
      <c r="UVN1" s="854"/>
      <c r="UVO1" s="854"/>
      <c r="UVP1" s="854"/>
      <c r="UVQ1" s="854" t="s">
        <v>155</v>
      </c>
      <c r="UVR1" s="854"/>
      <c r="UVS1" s="854"/>
      <c r="UVT1" s="854"/>
      <c r="UVU1" s="854"/>
      <c r="UVV1" s="854"/>
      <c r="UVW1" s="854"/>
      <c r="UVX1" s="854"/>
      <c r="UVY1" s="854"/>
      <c r="UVZ1" s="854"/>
      <c r="UWA1" s="854"/>
      <c r="UWB1" s="854"/>
      <c r="UWC1" s="854"/>
      <c r="UWD1" s="854"/>
      <c r="UWE1" s="854"/>
      <c r="UWF1" s="854"/>
      <c r="UWG1" s="854" t="s">
        <v>155</v>
      </c>
      <c r="UWH1" s="854"/>
      <c r="UWI1" s="854"/>
      <c r="UWJ1" s="854"/>
      <c r="UWK1" s="854"/>
      <c r="UWL1" s="854"/>
      <c r="UWM1" s="854"/>
      <c r="UWN1" s="854"/>
      <c r="UWO1" s="854"/>
      <c r="UWP1" s="854"/>
      <c r="UWQ1" s="854"/>
      <c r="UWR1" s="854"/>
      <c r="UWS1" s="854"/>
      <c r="UWT1" s="854"/>
      <c r="UWU1" s="854"/>
      <c r="UWV1" s="854"/>
      <c r="UWW1" s="854" t="s">
        <v>155</v>
      </c>
      <c r="UWX1" s="854"/>
      <c r="UWY1" s="854"/>
      <c r="UWZ1" s="854"/>
      <c r="UXA1" s="854"/>
      <c r="UXB1" s="854"/>
      <c r="UXC1" s="854"/>
      <c r="UXD1" s="854"/>
      <c r="UXE1" s="854"/>
      <c r="UXF1" s="854"/>
      <c r="UXG1" s="854"/>
      <c r="UXH1" s="854"/>
      <c r="UXI1" s="854"/>
      <c r="UXJ1" s="854"/>
      <c r="UXK1" s="854"/>
      <c r="UXL1" s="854"/>
      <c r="UXM1" s="854" t="s">
        <v>155</v>
      </c>
      <c r="UXN1" s="854"/>
      <c r="UXO1" s="854"/>
      <c r="UXP1" s="854"/>
      <c r="UXQ1" s="854"/>
      <c r="UXR1" s="854"/>
      <c r="UXS1" s="854"/>
      <c r="UXT1" s="854"/>
      <c r="UXU1" s="854"/>
      <c r="UXV1" s="854"/>
      <c r="UXW1" s="854"/>
      <c r="UXX1" s="854"/>
      <c r="UXY1" s="854"/>
      <c r="UXZ1" s="854"/>
      <c r="UYA1" s="854"/>
      <c r="UYB1" s="854"/>
      <c r="UYC1" s="854" t="s">
        <v>155</v>
      </c>
      <c r="UYD1" s="854"/>
      <c r="UYE1" s="854"/>
      <c r="UYF1" s="854"/>
      <c r="UYG1" s="854"/>
      <c r="UYH1" s="854"/>
      <c r="UYI1" s="854"/>
      <c r="UYJ1" s="854"/>
      <c r="UYK1" s="854"/>
      <c r="UYL1" s="854"/>
      <c r="UYM1" s="854"/>
      <c r="UYN1" s="854"/>
      <c r="UYO1" s="854"/>
      <c r="UYP1" s="854"/>
      <c r="UYQ1" s="854"/>
      <c r="UYR1" s="854"/>
      <c r="UYS1" s="854" t="s">
        <v>155</v>
      </c>
      <c r="UYT1" s="854"/>
      <c r="UYU1" s="854"/>
      <c r="UYV1" s="854"/>
      <c r="UYW1" s="854"/>
      <c r="UYX1" s="854"/>
      <c r="UYY1" s="854"/>
      <c r="UYZ1" s="854"/>
      <c r="UZA1" s="854"/>
      <c r="UZB1" s="854"/>
      <c r="UZC1" s="854"/>
      <c r="UZD1" s="854"/>
      <c r="UZE1" s="854"/>
      <c r="UZF1" s="854"/>
      <c r="UZG1" s="854"/>
      <c r="UZH1" s="854"/>
      <c r="UZI1" s="854" t="s">
        <v>155</v>
      </c>
      <c r="UZJ1" s="854"/>
      <c r="UZK1" s="854"/>
      <c r="UZL1" s="854"/>
      <c r="UZM1" s="854"/>
      <c r="UZN1" s="854"/>
      <c r="UZO1" s="854"/>
      <c r="UZP1" s="854"/>
      <c r="UZQ1" s="854"/>
      <c r="UZR1" s="854"/>
      <c r="UZS1" s="854"/>
      <c r="UZT1" s="854"/>
      <c r="UZU1" s="854"/>
      <c r="UZV1" s="854"/>
      <c r="UZW1" s="854"/>
      <c r="UZX1" s="854"/>
      <c r="UZY1" s="854" t="s">
        <v>155</v>
      </c>
      <c r="UZZ1" s="854"/>
      <c r="VAA1" s="854"/>
      <c r="VAB1" s="854"/>
      <c r="VAC1" s="854"/>
      <c r="VAD1" s="854"/>
      <c r="VAE1" s="854"/>
      <c r="VAF1" s="854"/>
      <c r="VAG1" s="854"/>
      <c r="VAH1" s="854"/>
      <c r="VAI1" s="854"/>
      <c r="VAJ1" s="854"/>
      <c r="VAK1" s="854"/>
      <c r="VAL1" s="854"/>
      <c r="VAM1" s="854"/>
      <c r="VAN1" s="854"/>
      <c r="VAO1" s="854" t="s">
        <v>155</v>
      </c>
      <c r="VAP1" s="854"/>
      <c r="VAQ1" s="854"/>
      <c r="VAR1" s="854"/>
      <c r="VAS1" s="854"/>
      <c r="VAT1" s="854"/>
      <c r="VAU1" s="854"/>
      <c r="VAV1" s="854"/>
      <c r="VAW1" s="854"/>
      <c r="VAX1" s="854"/>
      <c r="VAY1" s="854"/>
      <c r="VAZ1" s="854"/>
      <c r="VBA1" s="854"/>
      <c r="VBB1" s="854"/>
      <c r="VBC1" s="854"/>
      <c r="VBD1" s="854"/>
      <c r="VBE1" s="854" t="s">
        <v>155</v>
      </c>
      <c r="VBF1" s="854"/>
      <c r="VBG1" s="854"/>
      <c r="VBH1" s="854"/>
      <c r="VBI1" s="854"/>
      <c r="VBJ1" s="854"/>
      <c r="VBK1" s="854"/>
      <c r="VBL1" s="854"/>
      <c r="VBM1" s="854"/>
      <c r="VBN1" s="854"/>
      <c r="VBO1" s="854"/>
      <c r="VBP1" s="854"/>
      <c r="VBQ1" s="854"/>
      <c r="VBR1" s="854"/>
      <c r="VBS1" s="854"/>
      <c r="VBT1" s="854"/>
      <c r="VBU1" s="854" t="s">
        <v>155</v>
      </c>
      <c r="VBV1" s="854"/>
      <c r="VBW1" s="854"/>
      <c r="VBX1" s="854"/>
      <c r="VBY1" s="854"/>
      <c r="VBZ1" s="854"/>
      <c r="VCA1" s="854"/>
      <c r="VCB1" s="854"/>
      <c r="VCC1" s="854"/>
      <c r="VCD1" s="854"/>
      <c r="VCE1" s="854"/>
      <c r="VCF1" s="854"/>
      <c r="VCG1" s="854"/>
      <c r="VCH1" s="854"/>
      <c r="VCI1" s="854"/>
      <c r="VCJ1" s="854"/>
      <c r="VCK1" s="854" t="s">
        <v>155</v>
      </c>
      <c r="VCL1" s="854"/>
      <c r="VCM1" s="854"/>
      <c r="VCN1" s="854"/>
      <c r="VCO1" s="854"/>
      <c r="VCP1" s="854"/>
      <c r="VCQ1" s="854"/>
      <c r="VCR1" s="854"/>
      <c r="VCS1" s="854"/>
      <c r="VCT1" s="854"/>
      <c r="VCU1" s="854"/>
      <c r="VCV1" s="854"/>
      <c r="VCW1" s="854"/>
      <c r="VCX1" s="854"/>
      <c r="VCY1" s="854"/>
      <c r="VCZ1" s="854"/>
      <c r="VDA1" s="854" t="s">
        <v>155</v>
      </c>
      <c r="VDB1" s="854"/>
      <c r="VDC1" s="854"/>
      <c r="VDD1" s="854"/>
      <c r="VDE1" s="854"/>
      <c r="VDF1" s="854"/>
      <c r="VDG1" s="854"/>
      <c r="VDH1" s="854"/>
      <c r="VDI1" s="854"/>
      <c r="VDJ1" s="854"/>
      <c r="VDK1" s="854"/>
      <c r="VDL1" s="854"/>
      <c r="VDM1" s="854"/>
      <c r="VDN1" s="854"/>
      <c r="VDO1" s="854"/>
      <c r="VDP1" s="854"/>
      <c r="VDQ1" s="854" t="s">
        <v>155</v>
      </c>
      <c r="VDR1" s="854"/>
      <c r="VDS1" s="854"/>
      <c r="VDT1" s="854"/>
      <c r="VDU1" s="854"/>
      <c r="VDV1" s="854"/>
      <c r="VDW1" s="854"/>
      <c r="VDX1" s="854"/>
      <c r="VDY1" s="854"/>
      <c r="VDZ1" s="854"/>
      <c r="VEA1" s="854"/>
      <c r="VEB1" s="854"/>
      <c r="VEC1" s="854"/>
      <c r="VED1" s="854"/>
      <c r="VEE1" s="854"/>
      <c r="VEF1" s="854"/>
      <c r="VEG1" s="854" t="s">
        <v>155</v>
      </c>
      <c r="VEH1" s="854"/>
      <c r="VEI1" s="854"/>
      <c r="VEJ1" s="854"/>
      <c r="VEK1" s="854"/>
      <c r="VEL1" s="854"/>
      <c r="VEM1" s="854"/>
      <c r="VEN1" s="854"/>
      <c r="VEO1" s="854"/>
      <c r="VEP1" s="854"/>
      <c r="VEQ1" s="854"/>
      <c r="VER1" s="854"/>
      <c r="VES1" s="854"/>
      <c r="VET1" s="854"/>
      <c r="VEU1" s="854"/>
      <c r="VEV1" s="854"/>
      <c r="VEW1" s="854" t="s">
        <v>155</v>
      </c>
      <c r="VEX1" s="854"/>
      <c r="VEY1" s="854"/>
      <c r="VEZ1" s="854"/>
      <c r="VFA1" s="854"/>
      <c r="VFB1" s="854"/>
      <c r="VFC1" s="854"/>
      <c r="VFD1" s="854"/>
      <c r="VFE1" s="854"/>
      <c r="VFF1" s="854"/>
      <c r="VFG1" s="854"/>
      <c r="VFH1" s="854"/>
      <c r="VFI1" s="854"/>
      <c r="VFJ1" s="854"/>
      <c r="VFK1" s="854"/>
      <c r="VFL1" s="854"/>
      <c r="VFM1" s="854" t="s">
        <v>155</v>
      </c>
      <c r="VFN1" s="854"/>
      <c r="VFO1" s="854"/>
      <c r="VFP1" s="854"/>
      <c r="VFQ1" s="854"/>
      <c r="VFR1" s="854"/>
      <c r="VFS1" s="854"/>
      <c r="VFT1" s="854"/>
      <c r="VFU1" s="854"/>
      <c r="VFV1" s="854"/>
      <c r="VFW1" s="854"/>
      <c r="VFX1" s="854"/>
      <c r="VFY1" s="854"/>
      <c r="VFZ1" s="854"/>
      <c r="VGA1" s="854"/>
      <c r="VGB1" s="854"/>
      <c r="VGC1" s="854" t="s">
        <v>155</v>
      </c>
      <c r="VGD1" s="854"/>
      <c r="VGE1" s="854"/>
      <c r="VGF1" s="854"/>
      <c r="VGG1" s="854"/>
      <c r="VGH1" s="854"/>
      <c r="VGI1" s="854"/>
      <c r="VGJ1" s="854"/>
      <c r="VGK1" s="854"/>
      <c r="VGL1" s="854"/>
      <c r="VGM1" s="854"/>
      <c r="VGN1" s="854"/>
      <c r="VGO1" s="854"/>
      <c r="VGP1" s="854"/>
      <c r="VGQ1" s="854"/>
      <c r="VGR1" s="854"/>
      <c r="VGS1" s="854" t="s">
        <v>155</v>
      </c>
      <c r="VGT1" s="854"/>
      <c r="VGU1" s="854"/>
      <c r="VGV1" s="854"/>
      <c r="VGW1" s="854"/>
      <c r="VGX1" s="854"/>
      <c r="VGY1" s="854"/>
      <c r="VGZ1" s="854"/>
      <c r="VHA1" s="854"/>
      <c r="VHB1" s="854"/>
      <c r="VHC1" s="854"/>
      <c r="VHD1" s="854"/>
      <c r="VHE1" s="854"/>
      <c r="VHF1" s="854"/>
      <c r="VHG1" s="854"/>
      <c r="VHH1" s="854"/>
      <c r="VHI1" s="854" t="s">
        <v>155</v>
      </c>
      <c r="VHJ1" s="854"/>
      <c r="VHK1" s="854"/>
      <c r="VHL1" s="854"/>
      <c r="VHM1" s="854"/>
      <c r="VHN1" s="854"/>
      <c r="VHO1" s="854"/>
      <c r="VHP1" s="854"/>
      <c r="VHQ1" s="854"/>
      <c r="VHR1" s="854"/>
      <c r="VHS1" s="854"/>
      <c r="VHT1" s="854"/>
      <c r="VHU1" s="854"/>
      <c r="VHV1" s="854"/>
      <c r="VHW1" s="854"/>
      <c r="VHX1" s="854"/>
      <c r="VHY1" s="854" t="s">
        <v>155</v>
      </c>
      <c r="VHZ1" s="854"/>
      <c r="VIA1" s="854"/>
      <c r="VIB1" s="854"/>
      <c r="VIC1" s="854"/>
      <c r="VID1" s="854"/>
      <c r="VIE1" s="854"/>
      <c r="VIF1" s="854"/>
      <c r="VIG1" s="854"/>
      <c r="VIH1" s="854"/>
      <c r="VII1" s="854"/>
      <c r="VIJ1" s="854"/>
      <c r="VIK1" s="854"/>
      <c r="VIL1" s="854"/>
      <c r="VIM1" s="854"/>
      <c r="VIN1" s="854"/>
      <c r="VIO1" s="854" t="s">
        <v>155</v>
      </c>
      <c r="VIP1" s="854"/>
      <c r="VIQ1" s="854"/>
      <c r="VIR1" s="854"/>
      <c r="VIS1" s="854"/>
      <c r="VIT1" s="854"/>
      <c r="VIU1" s="854"/>
      <c r="VIV1" s="854"/>
      <c r="VIW1" s="854"/>
      <c r="VIX1" s="854"/>
      <c r="VIY1" s="854"/>
      <c r="VIZ1" s="854"/>
      <c r="VJA1" s="854"/>
      <c r="VJB1" s="854"/>
      <c r="VJC1" s="854"/>
      <c r="VJD1" s="854"/>
      <c r="VJE1" s="854" t="s">
        <v>155</v>
      </c>
      <c r="VJF1" s="854"/>
      <c r="VJG1" s="854"/>
      <c r="VJH1" s="854"/>
      <c r="VJI1" s="854"/>
      <c r="VJJ1" s="854"/>
      <c r="VJK1" s="854"/>
      <c r="VJL1" s="854"/>
      <c r="VJM1" s="854"/>
      <c r="VJN1" s="854"/>
      <c r="VJO1" s="854"/>
      <c r="VJP1" s="854"/>
      <c r="VJQ1" s="854"/>
      <c r="VJR1" s="854"/>
      <c r="VJS1" s="854"/>
      <c r="VJT1" s="854"/>
      <c r="VJU1" s="854" t="s">
        <v>155</v>
      </c>
      <c r="VJV1" s="854"/>
      <c r="VJW1" s="854"/>
      <c r="VJX1" s="854"/>
      <c r="VJY1" s="854"/>
      <c r="VJZ1" s="854"/>
      <c r="VKA1" s="854"/>
      <c r="VKB1" s="854"/>
      <c r="VKC1" s="854"/>
      <c r="VKD1" s="854"/>
      <c r="VKE1" s="854"/>
      <c r="VKF1" s="854"/>
      <c r="VKG1" s="854"/>
      <c r="VKH1" s="854"/>
      <c r="VKI1" s="854"/>
      <c r="VKJ1" s="854"/>
      <c r="VKK1" s="854" t="s">
        <v>155</v>
      </c>
      <c r="VKL1" s="854"/>
      <c r="VKM1" s="854"/>
      <c r="VKN1" s="854"/>
      <c r="VKO1" s="854"/>
      <c r="VKP1" s="854"/>
      <c r="VKQ1" s="854"/>
      <c r="VKR1" s="854"/>
      <c r="VKS1" s="854"/>
      <c r="VKT1" s="854"/>
      <c r="VKU1" s="854"/>
      <c r="VKV1" s="854"/>
      <c r="VKW1" s="854"/>
      <c r="VKX1" s="854"/>
      <c r="VKY1" s="854"/>
      <c r="VKZ1" s="854"/>
      <c r="VLA1" s="854" t="s">
        <v>155</v>
      </c>
      <c r="VLB1" s="854"/>
      <c r="VLC1" s="854"/>
      <c r="VLD1" s="854"/>
      <c r="VLE1" s="854"/>
      <c r="VLF1" s="854"/>
      <c r="VLG1" s="854"/>
      <c r="VLH1" s="854"/>
      <c r="VLI1" s="854"/>
      <c r="VLJ1" s="854"/>
      <c r="VLK1" s="854"/>
      <c r="VLL1" s="854"/>
      <c r="VLM1" s="854"/>
      <c r="VLN1" s="854"/>
      <c r="VLO1" s="854"/>
      <c r="VLP1" s="854"/>
      <c r="VLQ1" s="854" t="s">
        <v>155</v>
      </c>
      <c r="VLR1" s="854"/>
      <c r="VLS1" s="854"/>
      <c r="VLT1" s="854"/>
      <c r="VLU1" s="854"/>
      <c r="VLV1" s="854"/>
      <c r="VLW1" s="854"/>
      <c r="VLX1" s="854"/>
      <c r="VLY1" s="854"/>
      <c r="VLZ1" s="854"/>
      <c r="VMA1" s="854"/>
      <c r="VMB1" s="854"/>
      <c r="VMC1" s="854"/>
      <c r="VMD1" s="854"/>
      <c r="VME1" s="854"/>
      <c r="VMF1" s="854"/>
      <c r="VMG1" s="854" t="s">
        <v>155</v>
      </c>
      <c r="VMH1" s="854"/>
      <c r="VMI1" s="854"/>
      <c r="VMJ1" s="854"/>
      <c r="VMK1" s="854"/>
      <c r="VML1" s="854"/>
      <c r="VMM1" s="854"/>
      <c r="VMN1" s="854"/>
      <c r="VMO1" s="854"/>
      <c r="VMP1" s="854"/>
      <c r="VMQ1" s="854"/>
      <c r="VMR1" s="854"/>
      <c r="VMS1" s="854"/>
      <c r="VMT1" s="854"/>
      <c r="VMU1" s="854"/>
      <c r="VMV1" s="854"/>
      <c r="VMW1" s="854" t="s">
        <v>155</v>
      </c>
      <c r="VMX1" s="854"/>
      <c r="VMY1" s="854"/>
      <c r="VMZ1" s="854"/>
      <c r="VNA1" s="854"/>
      <c r="VNB1" s="854"/>
      <c r="VNC1" s="854"/>
      <c r="VND1" s="854"/>
      <c r="VNE1" s="854"/>
      <c r="VNF1" s="854"/>
      <c r="VNG1" s="854"/>
      <c r="VNH1" s="854"/>
      <c r="VNI1" s="854"/>
      <c r="VNJ1" s="854"/>
      <c r="VNK1" s="854"/>
      <c r="VNL1" s="854"/>
      <c r="VNM1" s="854" t="s">
        <v>155</v>
      </c>
      <c r="VNN1" s="854"/>
      <c r="VNO1" s="854"/>
      <c r="VNP1" s="854"/>
      <c r="VNQ1" s="854"/>
      <c r="VNR1" s="854"/>
      <c r="VNS1" s="854"/>
      <c r="VNT1" s="854"/>
      <c r="VNU1" s="854"/>
      <c r="VNV1" s="854"/>
      <c r="VNW1" s="854"/>
      <c r="VNX1" s="854"/>
      <c r="VNY1" s="854"/>
      <c r="VNZ1" s="854"/>
      <c r="VOA1" s="854"/>
      <c r="VOB1" s="854"/>
      <c r="VOC1" s="854" t="s">
        <v>155</v>
      </c>
      <c r="VOD1" s="854"/>
      <c r="VOE1" s="854"/>
      <c r="VOF1" s="854"/>
      <c r="VOG1" s="854"/>
      <c r="VOH1" s="854"/>
      <c r="VOI1" s="854"/>
      <c r="VOJ1" s="854"/>
      <c r="VOK1" s="854"/>
      <c r="VOL1" s="854"/>
      <c r="VOM1" s="854"/>
      <c r="VON1" s="854"/>
      <c r="VOO1" s="854"/>
      <c r="VOP1" s="854"/>
      <c r="VOQ1" s="854"/>
      <c r="VOR1" s="854"/>
      <c r="VOS1" s="854" t="s">
        <v>155</v>
      </c>
      <c r="VOT1" s="854"/>
      <c r="VOU1" s="854"/>
      <c r="VOV1" s="854"/>
      <c r="VOW1" s="854"/>
      <c r="VOX1" s="854"/>
      <c r="VOY1" s="854"/>
      <c r="VOZ1" s="854"/>
      <c r="VPA1" s="854"/>
      <c r="VPB1" s="854"/>
      <c r="VPC1" s="854"/>
      <c r="VPD1" s="854"/>
      <c r="VPE1" s="854"/>
      <c r="VPF1" s="854"/>
      <c r="VPG1" s="854"/>
      <c r="VPH1" s="854"/>
      <c r="VPI1" s="854" t="s">
        <v>155</v>
      </c>
      <c r="VPJ1" s="854"/>
      <c r="VPK1" s="854"/>
      <c r="VPL1" s="854"/>
      <c r="VPM1" s="854"/>
      <c r="VPN1" s="854"/>
      <c r="VPO1" s="854"/>
      <c r="VPP1" s="854"/>
      <c r="VPQ1" s="854"/>
      <c r="VPR1" s="854"/>
      <c r="VPS1" s="854"/>
      <c r="VPT1" s="854"/>
      <c r="VPU1" s="854"/>
      <c r="VPV1" s="854"/>
      <c r="VPW1" s="854"/>
      <c r="VPX1" s="854"/>
      <c r="VPY1" s="854" t="s">
        <v>155</v>
      </c>
      <c r="VPZ1" s="854"/>
      <c r="VQA1" s="854"/>
      <c r="VQB1" s="854"/>
      <c r="VQC1" s="854"/>
      <c r="VQD1" s="854"/>
      <c r="VQE1" s="854"/>
      <c r="VQF1" s="854"/>
      <c r="VQG1" s="854"/>
      <c r="VQH1" s="854"/>
      <c r="VQI1" s="854"/>
      <c r="VQJ1" s="854"/>
      <c r="VQK1" s="854"/>
      <c r="VQL1" s="854"/>
      <c r="VQM1" s="854"/>
      <c r="VQN1" s="854"/>
      <c r="VQO1" s="854" t="s">
        <v>155</v>
      </c>
      <c r="VQP1" s="854"/>
      <c r="VQQ1" s="854"/>
      <c r="VQR1" s="854"/>
      <c r="VQS1" s="854"/>
      <c r="VQT1" s="854"/>
      <c r="VQU1" s="854"/>
      <c r="VQV1" s="854"/>
      <c r="VQW1" s="854"/>
      <c r="VQX1" s="854"/>
      <c r="VQY1" s="854"/>
      <c r="VQZ1" s="854"/>
      <c r="VRA1" s="854"/>
      <c r="VRB1" s="854"/>
      <c r="VRC1" s="854"/>
      <c r="VRD1" s="854"/>
      <c r="VRE1" s="854" t="s">
        <v>155</v>
      </c>
      <c r="VRF1" s="854"/>
      <c r="VRG1" s="854"/>
      <c r="VRH1" s="854"/>
      <c r="VRI1" s="854"/>
      <c r="VRJ1" s="854"/>
      <c r="VRK1" s="854"/>
      <c r="VRL1" s="854"/>
      <c r="VRM1" s="854"/>
      <c r="VRN1" s="854"/>
      <c r="VRO1" s="854"/>
      <c r="VRP1" s="854"/>
      <c r="VRQ1" s="854"/>
      <c r="VRR1" s="854"/>
      <c r="VRS1" s="854"/>
      <c r="VRT1" s="854"/>
      <c r="VRU1" s="854" t="s">
        <v>155</v>
      </c>
      <c r="VRV1" s="854"/>
      <c r="VRW1" s="854"/>
      <c r="VRX1" s="854"/>
      <c r="VRY1" s="854"/>
      <c r="VRZ1" s="854"/>
      <c r="VSA1" s="854"/>
      <c r="VSB1" s="854"/>
      <c r="VSC1" s="854"/>
      <c r="VSD1" s="854"/>
      <c r="VSE1" s="854"/>
      <c r="VSF1" s="854"/>
      <c r="VSG1" s="854"/>
      <c r="VSH1" s="854"/>
      <c r="VSI1" s="854"/>
      <c r="VSJ1" s="854"/>
      <c r="VSK1" s="854" t="s">
        <v>155</v>
      </c>
      <c r="VSL1" s="854"/>
      <c r="VSM1" s="854"/>
      <c r="VSN1" s="854"/>
      <c r="VSO1" s="854"/>
      <c r="VSP1" s="854"/>
      <c r="VSQ1" s="854"/>
      <c r="VSR1" s="854"/>
      <c r="VSS1" s="854"/>
      <c r="VST1" s="854"/>
      <c r="VSU1" s="854"/>
      <c r="VSV1" s="854"/>
      <c r="VSW1" s="854"/>
      <c r="VSX1" s="854"/>
      <c r="VSY1" s="854"/>
      <c r="VSZ1" s="854"/>
      <c r="VTA1" s="854" t="s">
        <v>155</v>
      </c>
      <c r="VTB1" s="854"/>
      <c r="VTC1" s="854"/>
      <c r="VTD1" s="854"/>
      <c r="VTE1" s="854"/>
      <c r="VTF1" s="854"/>
      <c r="VTG1" s="854"/>
      <c r="VTH1" s="854"/>
      <c r="VTI1" s="854"/>
      <c r="VTJ1" s="854"/>
      <c r="VTK1" s="854"/>
      <c r="VTL1" s="854"/>
      <c r="VTM1" s="854"/>
      <c r="VTN1" s="854"/>
      <c r="VTO1" s="854"/>
      <c r="VTP1" s="854"/>
      <c r="VTQ1" s="854" t="s">
        <v>155</v>
      </c>
      <c r="VTR1" s="854"/>
      <c r="VTS1" s="854"/>
      <c r="VTT1" s="854"/>
      <c r="VTU1" s="854"/>
      <c r="VTV1" s="854"/>
      <c r="VTW1" s="854"/>
      <c r="VTX1" s="854"/>
      <c r="VTY1" s="854"/>
      <c r="VTZ1" s="854"/>
      <c r="VUA1" s="854"/>
      <c r="VUB1" s="854"/>
      <c r="VUC1" s="854"/>
      <c r="VUD1" s="854"/>
      <c r="VUE1" s="854"/>
      <c r="VUF1" s="854"/>
      <c r="VUG1" s="854" t="s">
        <v>155</v>
      </c>
      <c r="VUH1" s="854"/>
      <c r="VUI1" s="854"/>
      <c r="VUJ1" s="854"/>
      <c r="VUK1" s="854"/>
      <c r="VUL1" s="854"/>
      <c r="VUM1" s="854"/>
      <c r="VUN1" s="854"/>
      <c r="VUO1" s="854"/>
      <c r="VUP1" s="854"/>
      <c r="VUQ1" s="854"/>
      <c r="VUR1" s="854"/>
      <c r="VUS1" s="854"/>
      <c r="VUT1" s="854"/>
      <c r="VUU1" s="854"/>
      <c r="VUV1" s="854"/>
      <c r="VUW1" s="854" t="s">
        <v>155</v>
      </c>
      <c r="VUX1" s="854"/>
      <c r="VUY1" s="854"/>
      <c r="VUZ1" s="854"/>
      <c r="VVA1" s="854"/>
      <c r="VVB1" s="854"/>
      <c r="VVC1" s="854"/>
      <c r="VVD1" s="854"/>
      <c r="VVE1" s="854"/>
      <c r="VVF1" s="854"/>
      <c r="VVG1" s="854"/>
      <c r="VVH1" s="854"/>
      <c r="VVI1" s="854"/>
      <c r="VVJ1" s="854"/>
      <c r="VVK1" s="854"/>
      <c r="VVL1" s="854"/>
      <c r="VVM1" s="854" t="s">
        <v>155</v>
      </c>
      <c r="VVN1" s="854"/>
      <c r="VVO1" s="854"/>
      <c r="VVP1" s="854"/>
      <c r="VVQ1" s="854"/>
      <c r="VVR1" s="854"/>
      <c r="VVS1" s="854"/>
      <c r="VVT1" s="854"/>
      <c r="VVU1" s="854"/>
      <c r="VVV1" s="854"/>
      <c r="VVW1" s="854"/>
      <c r="VVX1" s="854"/>
      <c r="VVY1" s="854"/>
      <c r="VVZ1" s="854"/>
      <c r="VWA1" s="854"/>
      <c r="VWB1" s="854"/>
      <c r="VWC1" s="854" t="s">
        <v>155</v>
      </c>
      <c r="VWD1" s="854"/>
      <c r="VWE1" s="854"/>
      <c r="VWF1" s="854"/>
      <c r="VWG1" s="854"/>
      <c r="VWH1" s="854"/>
      <c r="VWI1" s="854"/>
      <c r="VWJ1" s="854"/>
      <c r="VWK1" s="854"/>
      <c r="VWL1" s="854"/>
      <c r="VWM1" s="854"/>
      <c r="VWN1" s="854"/>
      <c r="VWO1" s="854"/>
      <c r="VWP1" s="854"/>
      <c r="VWQ1" s="854"/>
      <c r="VWR1" s="854"/>
      <c r="VWS1" s="854" t="s">
        <v>155</v>
      </c>
      <c r="VWT1" s="854"/>
      <c r="VWU1" s="854"/>
      <c r="VWV1" s="854"/>
      <c r="VWW1" s="854"/>
      <c r="VWX1" s="854"/>
      <c r="VWY1" s="854"/>
      <c r="VWZ1" s="854"/>
      <c r="VXA1" s="854"/>
      <c r="VXB1" s="854"/>
      <c r="VXC1" s="854"/>
      <c r="VXD1" s="854"/>
      <c r="VXE1" s="854"/>
      <c r="VXF1" s="854"/>
      <c r="VXG1" s="854"/>
      <c r="VXH1" s="854"/>
      <c r="VXI1" s="854" t="s">
        <v>155</v>
      </c>
      <c r="VXJ1" s="854"/>
      <c r="VXK1" s="854"/>
      <c r="VXL1" s="854"/>
      <c r="VXM1" s="854"/>
      <c r="VXN1" s="854"/>
      <c r="VXO1" s="854"/>
      <c r="VXP1" s="854"/>
      <c r="VXQ1" s="854"/>
      <c r="VXR1" s="854"/>
      <c r="VXS1" s="854"/>
      <c r="VXT1" s="854"/>
      <c r="VXU1" s="854"/>
      <c r="VXV1" s="854"/>
      <c r="VXW1" s="854"/>
      <c r="VXX1" s="854"/>
      <c r="VXY1" s="854" t="s">
        <v>155</v>
      </c>
      <c r="VXZ1" s="854"/>
      <c r="VYA1" s="854"/>
      <c r="VYB1" s="854"/>
      <c r="VYC1" s="854"/>
      <c r="VYD1" s="854"/>
      <c r="VYE1" s="854"/>
      <c r="VYF1" s="854"/>
      <c r="VYG1" s="854"/>
      <c r="VYH1" s="854"/>
      <c r="VYI1" s="854"/>
      <c r="VYJ1" s="854"/>
      <c r="VYK1" s="854"/>
      <c r="VYL1" s="854"/>
      <c r="VYM1" s="854"/>
      <c r="VYN1" s="854"/>
      <c r="VYO1" s="854" t="s">
        <v>155</v>
      </c>
      <c r="VYP1" s="854"/>
      <c r="VYQ1" s="854"/>
      <c r="VYR1" s="854"/>
      <c r="VYS1" s="854"/>
      <c r="VYT1" s="854"/>
      <c r="VYU1" s="854"/>
      <c r="VYV1" s="854"/>
      <c r="VYW1" s="854"/>
      <c r="VYX1" s="854"/>
      <c r="VYY1" s="854"/>
      <c r="VYZ1" s="854"/>
      <c r="VZA1" s="854"/>
      <c r="VZB1" s="854"/>
      <c r="VZC1" s="854"/>
      <c r="VZD1" s="854"/>
      <c r="VZE1" s="854" t="s">
        <v>155</v>
      </c>
      <c r="VZF1" s="854"/>
      <c r="VZG1" s="854"/>
      <c r="VZH1" s="854"/>
      <c r="VZI1" s="854"/>
      <c r="VZJ1" s="854"/>
      <c r="VZK1" s="854"/>
      <c r="VZL1" s="854"/>
      <c r="VZM1" s="854"/>
      <c r="VZN1" s="854"/>
      <c r="VZO1" s="854"/>
      <c r="VZP1" s="854"/>
      <c r="VZQ1" s="854"/>
      <c r="VZR1" s="854"/>
      <c r="VZS1" s="854"/>
      <c r="VZT1" s="854"/>
      <c r="VZU1" s="854" t="s">
        <v>155</v>
      </c>
      <c r="VZV1" s="854"/>
      <c r="VZW1" s="854"/>
      <c r="VZX1" s="854"/>
      <c r="VZY1" s="854"/>
      <c r="VZZ1" s="854"/>
      <c r="WAA1" s="854"/>
      <c r="WAB1" s="854"/>
      <c r="WAC1" s="854"/>
      <c r="WAD1" s="854"/>
      <c r="WAE1" s="854"/>
      <c r="WAF1" s="854"/>
      <c r="WAG1" s="854"/>
      <c r="WAH1" s="854"/>
      <c r="WAI1" s="854"/>
      <c r="WAJ1" s="854"/>
      <c r="WAK1" s="854" t="s">
        <v>155</v>
      </c>
      <c r="WAL1" s="854"/>
      <c r="WAM1" s="854"/>
      <c r="WAN1" s="854"/>
      <c r="WAO1" s="854"/>
      <c r="WAP1" s="854"/>
      <c r="WAQ1" s="854"/>
      <c r="WAR1" s="854"/>
      <c r="WAS1" s="854"/>
      <c r="WAT1" s="854"/>
      <c r="WAU1" s="854"/>
      <c r="WAV1" s="854"/>
      <c r="WAW1" s="854"/>
      <c r="WAX1" s="854"/>
      <c r="WAY1" s="854"/>
      <c r="WAZ1" s="854"/>
      <c r="WBA1" s="854" t="s">
        <v>155</v>
      </c>
      <c r="WBB1" s="854"/>
      <c r="WBC1" s="854"/>
      <c r="WBD1" s="854"/>
      <c r="WBE1" s="854"/>
      <c r="WBF1" s="854"/>
      <c r="WBG1" s="854"/>
      <c r="WBH1" s="854"/>
      <c r="WBI1" s="854"/>
      <c r="WBJ1" s="854"/>
      <c r="WBK1" s="854"/>
      <c r="WBL1" s="854"/>
      <c r="WBM1" s="854"/>
      <c r="WBN1" s="854"/>
      <c r="WBO1" s="854"/>
      <c r="WBP1" s="854"/>
      <c r="WBQ1" s="854" t="s">
        <v>155</v>
      </c>
      <c r="WBR1" s="854"/>
      <c r="WBS1" s="854"/>
      <c r="WBT1" s="854"/>
      <c r="WBU1" s="854"/>
      <c r="WBV1" s="854"/>
      <c r="WBW1" s="854"/>
      <c r="WBX1" s="854"/>
      <c r="WBY1" s="854"/>
      <c r="WBZ1" s="854"/>
      <c r="WCA1" s="854"/>
      <c r="WCB1" s="854"/>
      <c r="WCC1" s="854"/>
      <c r="WCD1" s="854"/>
      <c r="WCE1" s="854"/>
      <c r="WCF1" s="854"/>
      <c r="WCG1" s="854" t="s">
        <v>155</v>
      </c>
      <c r="WCH1" s="854"/>
      <c r="WCI1" s="854"/>
      <c r="WCJ1" s="854"/>
      <c r="WCK1" s="854"/>
      <c r="WCL1" s="854"/>
      <c r="WCM1" s="854"/>
      <c r="WCN1" s="854"/>
      <c r="WCO1" s="854"/>
      <c r="WCP1" s="854"/>
      <c r="WCQ1" s="854"/>
      <c r="WCR1" s="854"/>
      <c r="WCS1" s="854"/>
      <c r="WCT1" s="854"/>
      <c r="WCU1" s="854"/>
      <c r="WCV1" s="854"/>
      <c r="WCW1" s="854" t="s">
        <v>155</v>
      </c>
      <c r="WCX1" s="854"/>
      <c r="WCY1" s="854"/>
      <c r="WCZ1" s="854"/>
      <c r="WDA1" s="854"/>
      <c r="WDB1" s="854"/>
      <c r="WDC1" s="854"/>
      <c r="WDD1" s="854"/>
      <c r="WDE1" s="854"/>
      <c r="WDF1" s="854"/>
      <c r="WDG1" s="854"/>
      <c r="WDH1" s="854"/>
      <c r="WDI1" s="854"/>
      <c r="WDJ1" s="854"/>
      <c r="WDK1" s="854"/>
      <c r="WDL1" s="854"/>
      <c r="WDM1" s="854" t="s">
        <v>155</v>
      </c>
      <c r="WDN1" s="854"/>
      <c r="WDO1" s="854"/>
      <c r="WDP1" s="854"/>
      <c r="WDQ1" s="854"/>
      <c r="WDR1" s="854"/>
      <c r="WDS1" s="854"/>
      <c r="WDT1" s="854"/>
      <c r="WDU1" s="854"/>
      <c r="WDV1" s="854"/>
      <c r="WDW1" s="854"/>
      <c r="WDX1" s="854"/>
      <c r="WDY1" s="854"/>
      <c r="WDZ1" s="854"/>
      <c r="WEA1" s="854"/>
      <c r="WEB1" s="854"/>
      <c r="WEC1" s="854" t="s">
        <v>155</v>
      </c>
      <c r="WED1" s="854"/>
      <c r="WEE1" s="854"/>
      <c r="WEF1" s="854"/>
      <c r="WEG1" s="854"/>
      <c r="WEH1" s="854"/>
      <c r="WEI1" s="854"/>
      <c r="WEJ1" s="854"/>
      <c r="WEK1" s="854"/>
      <c r="WEL1" s="854"/>
      <c r="WEM1" s="854"/>
      <c r="WEN1" s="854"/>
      <c r="WEO1" s="854"/>
      <c r="WEP1" s="854"/>
      <c r="WEQ1" s="854"/>
      <c r="WER1" s="854"/>
      <c r="WES1" s="854" t="s">
        <v>155</v>
      </c>
      <c r="WET1" s="854"/>
      <c r="WEU1" s="854"/>
      <c r="WEV1" s="854"/>
      <c r="WEW1" s="854"/>
      <c r="WEX1" s="854"/>
      <c r="WEY1" s="854"/>
      <c r="WEZ1" s="854"/>
      <c r="WFA1" s="854"/>
      <c r="WFB1" s="854"/>
      <c r="WFC1" s="854"/>
      <c r="WFD1" s="854"/>
      <c r="WFE1" s="854"/>
      <c r="WFF1" s="854"/>
      <c r="WFG1" s="854"/>
      <c r="WFH1" s="854"/>
      <c r="WFI1" s="854" t="s">
        <v>155</v>
      </c>
      <c r="WFJ1" s="854"/>
      <c r="WFK1" s="854"/>
      <c r="WFL1" s="854"/>
      <c r="WFM1" s="854"/>
      <c r="WFN1" s="854"/>
      <c r="WFO1" s="854"/>
      <c r="WFP1" s="854"/>
      <c r="WFQ1" s="854"/>
      <c r="WFR1" s="854"/>
      <c r="WFS1" s="854"/>
      <c r="WFT1" s="854"/>
      <c r="WFU1" s="854"/>
      <c r="WFV1" s="854"/>
      <c r="WFW1" s="854"/>
      <c r="WFX1" s="854"/>
      <c r="WFY1" s="854" t="s">
        <v>155</v>
      </c>
      <c r="WFZ1" s="854"/>
      <c r="WGA1" s="854"/>
      <c r="WGB1" s="854"/>
      <c r="WGC1" s="854"/>
      <c r="WGD1" s="854"/>
      <c r="WGE1" s="854"/>
      <c r="WGF1" s="854"/>
      <c r="WGG1" s="854"/>
      <c r="WGH1" s="854"/>
      <c r="WGI1" s="854"/>
      <c r="WGJ1" s="854"/>
      <c r="WGK1" s="854"/>
      <c r="WGL1" s="854"/>
      <c r="WGM1" s="854"/>
      <c r="WGN1" s="854"/>
      <c r="WGO1" s="854" t="s">
        <v>155</v>
      </c>
      <c r="WGP1" s="854"/>
      <c r="WGQ1" s="854"/>
      <c r="WGR1" s="854"/>
      <c r="WGS1" s="854"/>
      <c r="WGT1" s="854"/>
      <c r="WGU1" s="854"/>
      <c r="WGV1" s="854"/>
      <c r="WGW1" s="854"/>
      <c r="WGX1" s="854"/>
      <c r="WGY1" s="854"/>
      <c r="WGZ1" s="854"/>
      <c r="WHA1" s="854"/>
      <c r="WHB1" s="854"/>
      <c r="WHC1" s="854"/>
      <c r="WHD1" s="854"/>
      <c r="WHE1" s="854" t="s">
        <v>155</v>
      </c>
      <c r="WHF1" s="854"/>
      <c r="WHG1" s="854"/>
      <c r="WHH1" s="854"/>
      <c r="WHI1" s="854"/>
      <c r="WHJ1" s="854"/>
      <c r="WHK1" s="854"/>
      <c r="WHL1" s="854"/>
      <c r="WHM1" s="854"/>
      <c r="WHN1" s="854"/>
      <c r="WHO1" s="854"/>
      <c r="WHP1" s="854"/>
      <c r="WHQ1" s="854"/>
      <c r="WHR1" s="854"/>
      <c r="WHS1" s="854"/>
      <c r="WHT1" s="854"/>
      <c r="WHU1" s="854" t="s">
        <v>155</v>
      </c>
      <c r="WHV1" s="854"/>
      <c r="WHW1" s="854"/>
      <c r="WHX1" s="854"/>
      <c r="WHY1" s="854"/>
      <c r="WHZ1" s="854"/>
      <c r="WIA1" s="854"/>
      <c r="WIB1" s="854"/>
      <c r="WIC1" s="854"/>
      <c r="WID1" s="854"/>
      <c r="WIE1" s="854"/>
      <c r="WIF1" s="854"/>
      <c r="WIG1" s="854"/>
      <c r="WIH1" s="854"/>
      <c r="WII1" s="854"/>
      <c r="WIJ1" s="854"/>
      <c r="WIK1" s="854" t="s">
        <v>155</v>
      </c>
      <c r="WIL1" s="854"/>
      <c r="WIM1" s="854"/>
      <c r="WIN1" s="854"/>
      <c r="WIO1" s="854"/>
      <c r="WIP1" s="854"/>
      <c r="WIQ1" s="854"/>
      <c r="WIR1" s="854"/>
      <c r="WIS1" s="854"/>
      <c r="WIT1" s="854"/>
      <c r="WIU1" s="854"/>
      <c r="WIV1" s="854"/>
      <c r="WIW1" s="854"/>
      <c r="WIX1" s="854"/>
      <c r="WIY1" s="854"/>
      <c r="WIZ1" s="854"/>
      <c r="WJA1" s="854" t="s">
        <v>155</v>
      </c>
      <c r="WJB1" s="854"/>
      <c r="WJC1" s="854"/>
      <c r="WJD1" s="854"/>
      <c r="WJE1" s="854"/>
      <c r="WJF1" s="854"/>
      <c r="WJG1" s="854"/>
      <c r="WJH1" s="854"/>
      <c r="WJI1" s="854"/>
      <c r="WJJ1" s="854"/>
      <c r="WJK1" s="854"/>
      <c r="WJL1" s="854"/>
      <c r="WJM1" s="854"/>
      <c r="WJN1" s="854"/>
      <c r="WJO1" s="854"/>
      <c r="WJP1" s="854"/>
      <c r="WJQ1" s="854" t="s">
        <v>155</v>
      </c>
      <c r="WJR1" s="854"/>
      <c r="WJS1" s="854"/>
      <c r="WJT1" s="854"/>
      <c r="WJU1" s="854"/>
      <c r="WJV1" s="854"/>
      <c r="WJW1" s="854"/>
      <c r="WJX1" s="854"/>
      <c r="WJY1" s="854"/>
      <c r="WJZ1" s="854"/>
      <c r="WKA1" s="854"/>
      <c r="WKB1" s="854"/>
      <c r="WKC1" s="854"/>
      <c r="WKD1" s="854"/>
      <c r="WKE1" s="854"/>
      <c r="WKF1" s="854"/>
      <c r="WKG1" s="854" t="s">
        <v>155</v>
      </c>
      <c r="WKH1" s="854"/>
      <c r="WKI1" s="854"/>
      <c r="WKJ1" s="854"/>
      <c r="WKK1" s="854"/>
      <c r="WKL1" s="854"/>
      <c r="WKM1" s="854"/>
      <c r="WKN1" s="854"/>
      <c r="WKO1" s="854"/>
      <c r="WKP1" s="854"/>
      <c r="WKQ1" s="854"/>
      <c r="WKR1" s="854"/>
      <c r="WKS1" s="854"/>
      <c r="WKT1" s="854"/>
      <c r="WKU1" s="854"/>
      <c r="WKV1" s="854"/>
      <c r="WKW1" s="854" t="s">
        <v>155</v>
      </c>
      <c r="WKX1" s="854"/>
      <c r="WKY1" s="854"/>
      <c r="WKZ1" s="854"/>
      <c r="WLA1" s="854"/>
      <c r="WLB1" s="854"/>
      <c r="WLC1" s="854"/>
      <c r="WLD1" s="854"/>
      <c r="WLE1" s="854"/>
      <c r="WLF1" s="854"/>
      <c r="WLG1" s="854"/>
      <c r="WLH1" s="854"/>
      <c r="WLI1" s="854"/>
      <c r="WLJ1" s="854"/>
      <c r="WLK1" s="854"/>
      <c r="WLL1" s="854"/>
      <c r="WLM1" s="854" t="s">
        <v>155</v>
      </c>
      <c r="WLN1" s="854"/>
      <c r="WLO1" s="854"/>
      <c r="WLP1" s="854"/>
      <c r="WLQ1" s="854"/>
      <c r="WLR1" s="854"/>
      <c r="WLS1" s="854"/>
      <c r="WLT1" s="854"/>
      <c r="WLU1" s="854"/>
      <c r="WLV1" s="854"/>
      <c r="WLW1" s="854"/>
      <c r="WLX1" s="854"/>
      <c r="WLY1" s="854"/>
      <c r="WLZ1" s="854"/>
      <c r="WMA1" s="854"/>
      <c r="WMB1" s="854"/>
      <c r="WMC1" s="854" t="s">
        <v>155</v>
      </c>
      <c r="WMD1" s="854"/>
      <c r="WME1" s="854"/>
      <c r="WMF1" s="854"/>
      <c r="WMG1" s="854"/>
      <c r="WMH1" s="854"/>
      <c r="WMI1" s="854"/>
      <c r="WMJ1" s="854"/>
      <c r="WMK1" s="854"/>
      <c r="WML1" s="854"/>
      <c r="WMM1" s="854"/>
      <c r="WMN1" s="854"/>
      <c r="WMO1" s="854"/>
      <c r="WMP1" s="854"/>
      <c r="WMQ1" s="854"/>
      <c r="WMR1" s="854"/>
      <c r="WMS1" s="854" t="s">
        <v>155</v>
      </c>
      <c r="WMT1" s="854"/>
      <c r="WMU1" s="854"/>
      <c r="WMV1" s="854"/>
      <c r="WMW1" s="854"/>
      <c r="WMX1" s="854"/>
      <c r="WMY1" s="854"/>
      <c r="WMZ1" s="854"/>
      <c r="WNA1" s="854"/>
      <c r="WNB1" s="854"/>
      <c r="WNC1" s="854"/>
      <c r="WND1" s="854"/>
      <c r="WNE1" s="854"/>
      <c r="WNF1" s="854"/>
      <c r="WNG1" s="854"/>
      <c r="WNH1" s="854"/>
      <c r="WNI1" s="854" t="s">
        <v>155</v>
      </c>
      <c r="WNJ1" s="854"/>
      <c r="WNK1" s="854"/>
      <c r="WNL1" s="854"/>
      <c r="WNM1" s="854"/>
      <c r="WNN1" s="854"/>
      <c r="WNO1" s="854"/>
      <c r="WNP1" s="854"/>
      <c r="WNQ1" s="854"/>
      <c r="WNR1" s="854"/>
      <c r="WNS1" s="854"/>
      <c r="WNT1" s="854"/>
      <c r="WNU1" s="854"/>
      <c r="WNV1" s="854"/>
      <c r="WNW1" s="854"/>
      <c r="WNX1" s="854"/>
      <c r="WNY1" s="854" t="s">
        <v>155</v>
      </c>
      <c r="WNZ1" s="854"/>
      <c r="WOA1" s="854"/>
      <c r="WOB1" s="854"/>
      <c r="WOC1" s="854"/>
      <c r="WOD1" s="854"/>
      <c r="WOE1" s="854"/>
      <c r="WOF1" s="854"/>
      <c r="WOG1" s="854"/>
      <c r="WOH1" s="854"/>
      <c r="WOI1" s="854"/>
      <c r="WOJ1" s="854"/>
      <c r="WOK1" s="854"/>
      <c r="WOL1" s="854"/>
      <c r="WOM1" s="854"/>
      <c r="WON1" s="854"/>
      <c r="WOO1" s="854" t="s">
        <v>155</v>
      </c>
      <c r="WOP1" s="854"/>
      <c r="WOQ1" s="854"/>
      <c r="WOR1" s="854"/>
      <c r="WOS1" s="854"/>
      <c r="WOT1" s="854"/>
      <c r="WOU1" s="854"/>
      <c r="WOV1" s="854"/>
      <c r="WOW1" s="854"/>
      <c r="WOX1" s="854"/>
      <c r="WOY1" s="854"/>
      <c r="WOZ1" s="854"/>
      <c r="WPA1" s="854"/>
      <c r="WPB1" s="854"/>
      <c r="WPC1" s="854"/>
      <c r="WPD1" s="854"/>
      <c r="WPE1" s="854" t="s">
        <v>155</v>
      </c>
      <c r="WPF1" s="854"/>
      <c r="WPG1" s="854"/>
      <c r="WPH1" s="854"/>
      <c r="WPI1" s="854"/>
      <c r="WPJ1" s="854"/>
      <c r="WPK1" s="854"/>
      <c r="WPL1" s="854"/>
      <c r="WPM1" s="854"/>
      <c r="WPN1" s="854"/>
      <c r="WPO1" s="854"/>
      <c r="WPP1" s="854"/>
      <c r="WPQ1" s="854"/>
      <c r="WPR1" s="854"/>
      <c r="WPS1" s="854"/>
      <c r="WPT1" s="854"/>
      <c r="WPU1" s="854" t="s">
        <v>155</v>
      </c>
      <c r="WPV1" s="854"/>
      <c r="WPW1" s="854"/>
      <c r="WPX1" s="854"/>
      <c r="WPY1" s="854"/>
      <c r="WPZ1" s="854"/>
      <c r="WQA1" s="854"/>
      <c r="WQB1" s="854"/>
      <c r="WQC1" s="854"/>
      <c r="WQD1" s="854"/>
      <c r="WQE1" s="854"/>
      <c r="WQF1" s="854"/>
      <c r="WQG1" s="854"/>
      <c r="WQH1" s="854"/>
      <c r="WQI1" s="854"/>
      <c r="WQJ1" s="854"/>
      <c r="WQK1" s="854" t="s">
        <v>155</v>
      </c>
      <c r="WQL1" s="854"/>
      <c r="WQM1" s="854"/>
      <c r="WQN1" s="854"/>
      <c r="WQO1" s="854"/>
      <c r="WQP1" s="854"/>
      <c r="WQQ1" s="854"/>
      <c r="WQR1" s="854"/>
      <c r="WQS1" s="854"/>
      <c r="WQT1" s="854"/>
      <c r="WQU1" s="854"/>
      <c r="WQV1" s="854"/>
      <c r="WQW1" s="854"/>
      <c r="WQX1" s="854"/>
      <c r="WQY1" s="854"/>
      <c r="WQZ1" s="854"/>
      <c r="WRA1" s="854" t="s">
        <v>155</v>
      </c>
      <c r="WRB1" s="854"/>
      <c r="WRC1" s="854"/>
      <c r="WRD1" s="854"/>
      <c r="WRE1" s="854"/>
      <c r="WRF1" s="854"/>
      <c r="WRG1" s="854"/>
      <c r="WRH1" s="854"/>
      <c r="WRI1" s="854"/>
      <c r="WRJ1" s="854"/>
      <c r="WRK1" s="854"/>
      <c r="WRL1" s="854"/>
      <c r="WRM1" s="854"/>
      <c r="WRN1" s="854"/>
      <c r="WRO1" s="854"/>
      <c r="WRP1" s="854"/>
      <c r="WRQ1" s="854" t="s">
        <v>155</v>
      </c>
      <c r="WRR1" s="854"/>
      <c r="WRS1" s="854"/>
      <c r="WRT1" s="854"/>
      <c r="WRU1" s="854"/>
      <c r="WRV1" s="854"/>
      <c r="WRW1" s="854"/>
      <c r="WRX1" s="854"/>
      <c r="WRY1" s="854"/>
      <c r="WRZ1" s="854"/>
      <c r="WSA1" s="854"/>
      <c r="WSB1" s="854"/>
      <c r="WSC1" s="854"/>
      <c r="WSD1" s="854"/>
      <c r="WSE1" s="854"/>
      <c r="WSF1" s="854"/>
      <c r="WSG1" s="854" t="s">
        <v>155</v>
      </c>
      <c r="WSH1" s="854"/>
      <c r="WSI1" s="854"/>
      <c r="WSJ1" s="854"/>
      <c r="WSK1" s="854"/>
      <c r="WSL1" s="854"/>
      <c r="WSM1" s="854"/>
      <c r="WSN1" s="854"/>
      <c r="WSO1" s="854"/>
      <c r="WSP1" s="854"/>
      <c r="WSQ1" s="854"/>
      <c r="WSR1" s="854"/>
      <c r="WSS1" s="854"/>
      <c r="WST1" s="854"/>
      <c r="WSU1" s="854"/>
      <c r="WSV1" s="854"/>
      <c r="WSW1" s="854" t="s">
        <v>155</v>
      </c>
      <c r="WSX1" s="854"/>
      <c r="WSY1" s="854"/>
      <c r="WSZ1" s="854"/>
      <c r="WTA1" s="854"/>
      <c r="WTB1" s="854"/>
      <c r="WTC1" s="854"/>
      <c r="WTD1" s="854"/>
      <c r="WTE1" s="854"/>
      <c r="WTF1" s="854"/>
      <c r="WTG1" s="854"/>
      <c r="WTH1" s="854"/>
      <c r="WTI1" s="854"/>
      <c r="WTJ1" s="854"/>
      <c r="WTK1" s="854"/>
      <c r="WTL1" s="854"/>
      <c r="WTM1" s="854" t="s">
        <v>155</v>
      </c>
      <c r="WTN1" s="854"/>
      <c r="WTO1" s="854"/>
      <c r="WTP1" s="854"/>
      <c r="WTQ1" s="854"/>
      <c r="WTR1" s="854"/>
      <c r="WTS1" s="854"/>
      <c r="WTT1" s="854"/>
      <c r="WTU1" s="854"/>
      <c r="WTV1" s="854"/>
      <c r="WTW1" s="854"/>
      <c r="WTX1" s="854"/>
      <c r="WTY1" s="854"/>
      <c r="WTZ1" s="854"/>
      <c r="WUA1" s="854"/>
      <c r="WUB1" s="854"/>
      <c r="WUC1" s="854" t="s">
        <v>155</v>
      </c>
      <c r="WUD1" s="854"/>
      <c r="WUE1" s="854"/>
      <c r="WUF1" s="854"/>
      <c r="WUG1" s="854"/>
      <c r="WUH1" s="854"/>
      <c r="WUI1" s="854"/>
      <c r="WUJ1" s="854"/>
      <c r="WUK1" s="854"/>
      <c r="WUL1" s="854"/>
      <c r="WUM1" s="854"/>
      <c r="WUN1" s="854"/>
      <c r="WUO1" s="854"/>
      <c r="WUP1" s="854"/>
      <c r="WUQ1" s="854"/>
      <c r="WUR1" s="854"/>
      <c r="WUS1" s="854" t="s">
        <v>155</v>
      </c>
      <c r="WUT1" s="854"/>
      <c r="WUU1" s="854"/>
      <c r="WUV1" s="854"/>
      <c r="WUW1" s="854"/>
      <c r="WUX1" s="854"/>
      <c r="WUY1" s="854"/>
      <c r="WUZ1" s="854"/>
      <c r="WVA1" s="854"/>
      <c r="WVB1" s="854"/>
      <c r="WVC1" s="854"/>
      <c r="WVD1" s="854"/>
      <c r="WVE1" s="854"/>
      <c r="WVF1" s="854"/>
      <c r="WVG1" s="854"/>
      <c r="WVH1" s="854"/>
      <c r="WVI1" s="854" t="s">
        <v>155</v>
      </c>
      <c r="WVJ1" s="854"/>
      <c r="WVK1" s="854"/>
      <c r="WVL1" s="854"/>
      <c r="WVM1" s="854"/>
      <c r="WVN1" s="854"/>
      <c r="WVO1" s="854"/>
      <c r="WVP1" s="854"/>
      <c r="WVQ1" s="854"/>
      <c r="WVR1" s="854"/>
      <c r="WVS1" s="854"/>
      <c r="WVT1" s="854"/>
      <c r="WVU1" s="854"/>
      <c r="WVV1" s="854"/>
      <c r="WVW1" s="854"/>
      <c r="WVX1" s="854"/>
      <c r="WVY1" s="854" t="s">
        <v>155</v>
      </c>
      <c r="WVZ1" s="854"/>
      <c r="WWA1" s="854"/>
      <c r="WWB1" s="854"/>
      <c r="WWC1" s="854"/>
      <c r="WWD1" s="854"/>
      <c r="WWE1" s="854"/>
      <c r="WWF1" s="854"/>
      <c r="WWG1" s="854"/>
      <c r="WWH1" s="854"/>
      <c r="WWI1" s="854"/>
      <c r="WWJ1" s="854"/>
      <c r="WWK1" s="854"/>
      <c r="WWL1" s="854"/>
      <c r="WWM1" s="854"/>
      <c r="WWN1" s="854"/>
      <c r="WWO1" s="854" t="s">
        <v>155</v>
      </c>
      <c r="WWP1" s="854"/>
      <c r="WWQ1" s="854"/>
      <c r="WWR1" s="854"/>
      <c r="WWS1" s="854"/>
      <c r="WWT1" s="854"/>
      <c r="WWU1" s="854"/>
      <c r="WWV1" s="854"/>
      <c r="WWW1" s="854"/>
      <c r="WWX1" s="854"/>
      <c r="WWY1" s="854"/>
      <c r="WWZ1" s="854"/>
      <c r="WXA1" s="854"/>
      <c r="WXB1" s="854"/>
      <c r="WXC1" s="854"/>
      <c r="WXD1" s="854"/>
      <c r="WXE1" s="854" t="s">
        <v>155</v>
      </c>
      <c r="WXF1" s="854"/>
      <c r="WXG1" s="854"/>
      <c r="WXH1" s="854"/>
      <c r="WXI1" s="854"/>
      <c r="WXJ1" s="854"/>
      <c r="WXK1" s="854"/>
      <c r="WXL1" s="854"/>
      <c r="WXM1" s="854"/>
      <c r="WXN1" s="854"/>
      <c r="WXO1" s="854"/>
      <c r="WXP1" s="854"/>
      <c r="WXQ1" s="854"/>
      <c r="WXR1" s="854"/>
      <c r="WXS1" s="854"/>
      <c r="WXT1" s="854"/>
      <c r="WXU1" s="854" t="s">
        <v>155</v>
      </c>
      <c r="WXV1" s="854"/>
      <c r="WXW1" s="854"/>
      <c r="WXX1" s="854"/>
      <c r="WXY1" s="854"/>
      <c r="WXZ1" s="854"/>
      <c r="WYA1" s="854"/>
      <c r="WYB1" s="854"/>
      <c r="WYC1" s="854"/>
      <c r="WYD1" s="854"/>
      <c r="WYE1" s="854"/>
      <c r="WYF1" s="854"/>
      <c r="WYG1" s="854"/>
      <c r="WYH1" s="854"/>
      <c r="WYI1" s="854"/>
      <c r="WYJ1" s="854"/>
      <c r="WYK1" s="854" t="s">
        <v>155</v>
      </c>
      <c r="WYL1" s="854"/>
      <c r="WYM1" s="854"/>
      <c r="WYN1" s="854"/>
      <c r="WYO1" s="854"/>
      <c r="WYP1" s="854"/>
      <c r="WYQ1" s="854"/>
      <c r="WYR1" s="854"/>
      <c r="WYS1" s="854"/>
      <c r="WYT1" s="854"/>
      <c r="WYU1" s="854"/>
      <c r="WYV1" s="854"/>
      <c r="WYW1" s="854"/>
      <c r="WYX1" s="854"/>
      <c r="WYY1" s="854"/>
      <c r="WYZ1" s="854"/>
      <c r="WZA1" s="854" t="s">
        <v>155</v>
      </c>
      <c r="WZB1" s="854"/>
      <c r="WZC1" s="854"/>
      <c r="WZD1" s="854"/>
      <c r="WZE1" s="854"/>
      <c r="WZF1" s="854"/>
      <c r="WZG1" s="854"/>
      <c r="WZH1" s="854"/>
      <c r="WZI1" s="854"/>
      <c r="WZJ1" s="854"/>
      <c r="WZK1" s="854"/>
      <c r="WZL1" s="854"/>
      <c r="WZM1" s="854"/>
      <c r="WZN1" s="854"/>
      <c r="WZO1" s="854"/>
      <c r="WZP1" s="854"/>
      <c r="WZQ1" s="854" t="s">
        <v>155</v>
      </c>
      <c r="WZR1" s="854"/>
      <c r="WZS1" s="854"/>
      <c r="WZT1" s="854"/>
      <c r="WZU1" s="854"/>
      <c r="WZV1" s="854"/>
      <c r="WZW1" s="854"/>
      <c r="WZX1" s="854"/>
      <c r="WZY1" s="854"/>
      <c r="WZZ1" s="854"/>
      <c r="XAA1" s="854"/>
      <c r="XAB1" s="854"/>
      <c r="XAC1" s="854"/>
      <c r="XAD1" s="854"/>
      <c r="XAE1" s="854"/>
      <c r="XAF1" s="854"/>
      <c r="XAG1" s="854" t="s">
        <v>155</v>
      </c>
      <c r="XAH1" s="854"/>
      <c r="XAI1" s="854"/>
      <c r="XAJ1" s="854"/>
      <c r="XAK1" s="854"/>
      <c r="XAL1" s="854"/>
      <c r="XAM1" s="854"/>
      <c r="XAN1" s="854"/>
      <c r="XAO1" s="854"/>
      <c r="XAP1" s="854"/>
      <c r="XAQ1" s="854"/>
      <c r="XAR1" s="854"/>
      <c r="XAS1" s="854"/>
      <c r="XAT1" s="854"/>
      <c r="XAU1" s="854"/>
      <c r="XAV1" s="854"/>
      <c r="XAW1" s="854" t="s">
        <v>155</v>
      </c>
      <c r="XAX1" s="854"/>
      <c r="XAY1" s="854"/>
      <c r="XAZ1" s="854"/>
      <c r="XBA1" s="854"/>
      <c r="XBB1" s="854"/>
      <c r="XBC1" s="854"/>
      <c r="XBD1" s="854"/>
      <c r="XBE1" s="854"/>
      <c r="XBF1" s="854"/>
      <c r="XBG1" s="854"/>
      <c r="XBH1" s="854"/>
      <c r="XBI1" s="854"/>
      <c r="XBJ1" s="854"/>
      <c r="XBK1" s="854"/>
      <c r="XBL1" s="854"/>
      <c r="XBM1" s="854" t="s">
        <v>155</v>
      </c>
      <c r="XBN1" s="854"/>
      <c r="XBO1" s="854"/>
      <c r="XBP1" s="854"/>
      <c r="XBQ1" s="854"/>
      <c r="XBR1" s="854"/>
      <c r="XBS1" s="854"/>
      <c r="XBT1" s="854"/>
      <c r="XBU1" s="854"/>
      <c r="XBV1" s="854"/>
      <c r="XBW1" s="854"/>
      <c r="XBX1" s="854"/>
      <c r="XBY1" s="854"/>
      <c r="XBZ1" s="854"/>
      <c r="XCA1" s="854"/>
      <c r="XCB1" s="854"/>
      <c r="XCC1" s="854" t="s">
        <v>155</v>
      </c>
      <c r="XCD1" s="854"/>
      <c r="XCE1" s="854"/>
      <c r="XCF1" s="854"/>
      <c r="XCG1" s="854"/>
      <c r="XCH1" s="854"/>
      <c r="XCI1" s="854"/>
      <c r="XCJ1" s="854"/>
      <c r="XCK1" s="854"/>
      <c r="XCL1" s="854"/>
      <c r="XCM1" s="854"/>
      <c r="XCN1" s="854"/>
      <c r="XCO1" s="854"/>
      <c r="XCP1" s="854"/>
      <c r="XCQ1" s="854"/>
      <c r="XCR1" s="854"/>
      <c r="XCS1" s="854" t="s">
        <v>155</v>
      </c>
      <c r="XCT1" s="854"/>
      <c r="XCU1" s="854"/>
      <c r="XCV1" s="854"/>
      <c r="XCW1" s="854"/>
      <c r="XCX1" s="854"/>
      <c r="XCY1" s="854"/>
      <c r="XCZ1" s="854"/>
      <c r="XDA1" s="854"/>
      <c r="XDB1" s="854"/>
      <c r="XDC1" s="854"/>
      <c r="XDD1" s="854"/>
      <c r="XDE1" s="854"/>
      <c r="XDF1" s="854"/>
      <c r="XDG1" s="854"/>
      <c r="XDH1" s="854"/>
      <c r="XDI1" s="854" t="s">
        <v>155</v>
      </c>
      <c r="XDJ1" s="854"/>
      <c r="XDK1" s="854"/>
      <c r="XDL1" s="854"/>
      <c r="XDM1" s="854"/>
      <c r="XDN1" s="854"/>
      <c r="XDO1" s="854"/>
      <c r="XDP1" s="854"/>
      <c r="XDQ1" s="854"/>
      <c r="XDR1" s="854"/>
      <c r="XDS1" s="854"/>
      <c r="XDT1" s="854"/>
      <c r="XDU1" s="854"/>
      <c r="XDV1" s="854"/>
      <c r="XDW1" s="854"/>
      <c r="XDX1" s="854"/>
      <c r="XDY1" s="854" t="s">
        <v>155</v>
      </c>
      <c r="XDZ1" s="854"/>
      <c r="XEA1" s="854"/>
      <c r="XEB1" s="854"/>
      <c r="XEC1" s="854"/>
      <c r="XED1" s="854"/>
      <c r="XEE1" s="854"/>
      <c r="XEF1" s="854"/>
      <c r="XEG1" s="854"/>
      <c r="XEH1" s="854"/>
      <c r="XEI1" s="854"/>
      <c r="XEJ1" s="854"/>
      <c r="XEK1" s="854"/>
      <c r="XEL1" s="854"/>
      <c r="XEM1" s="854"/>
      <c r="XEN1" s="854"/>
      <c r="XEO1" s="854" t="s">
        <v>155</v>
      </c>
      <c r="XEP1" s="854"/>
      <c r="XEQ1" s="854"/>
      <c r="XER1" s="854"/>
      <c r="XES1" s="854"/>
      <c r="XET1" s="854"/>
      <c r="XEU1" s="854"/>
      <c r="XEV1" s="854"/>
      <c r="XEW1" s="854"/>
      <c r="XEX1" s="854"/>
      <c r="XEY1" s="854"/>
      <c r="XEZ1" s="854"/>
      <c r="XFA1" s="854"/>
      <c r="XFB1" s="854"/>
      <c r="XFC1" s="854"/>
      <c r="XFD1" s="854"/>
    </row>
    <row r="2" spans="1:16384" s="371" customFormat="1" ht="21" customHeight="1" x14ac:dyDescent="0.3">
      <c r="A2" s="866" t="str">
        <f>'DADOS DA OBRA'!A2:H2</f>
        <v>ESTADO DO PARÁ</v>
      </c>
      <c r="B2" s="867"/>
      <c r="C2" s="867"/>
      <c r="D2" s="867"/>
      <c r="E2" s="867"/>
      <c r="F2" s="867"/>
      <c r="G2" s="867"/>
      <c r="H2" s="867"/>
      <c r="I2" s="867"/>
      <c r="J2" s="867"/>
      <c r="K2" s="867"/>
      <c r="L2" s="867"/>
      <c r="M2" s="867"/>
      <c r="N2" s="867"/>
      <c r="O2" s="867"/>
      <c r="P2" s="868"/>
      <c r="Q2" s="854"/>
      <c r="R2" s="854"/>
      <c r="S2" s="854"/>
      <c r="T2" s="854"/>
      <c r="U2" s="854"/>
      <c r="V2" s="854"/>
      <c r="W2" s="854"/>
      <c r="X2" s="854"/>
      <c r="Y2" s="854"/>
      <c r="Z2" s="854"/>
      <c r="AA2" s="854"/>
      <c r="AB2" s="854"/>
      <c r="AC2" s="854"/>
      <c r="AD2" s="854"/>
      <c r="AE2" s="854"/>
      <c r="AF2" s="854"/>
      <c r="AG2" s="854"/>
      <c r="AH2" s="854"/>
      <c r="AI2" s="854"/>
      <c r="AJ2" s="854"/>
      <c r="AK2" s="854"/>
      <c r="AL2" s="854"/>
      <c r="AM2" s="854"/>
      <c r="AN2" s="854"/>
      <c r="AO2" s="854"/>
      <c r="AP2" s="854"/>
      <c r="AQ2" s="854"/>
      <c r="AR2" s="854"/>
      <c r="AS2" s="854"/>
      <c r="AT2" s="854"/>
      <c r="AU2" s="854"/>
      <c r="AV2" s="854"/>
      <c r="AW2" s="854"/>
      <c r="AX2" s="854"/>
      <c r="AY2" s="854"/>
      <c r="AZ2" s="854"/>
      <c r="BA2" s="854"/>
      <c r="BB2" s="854"/>
      <c r="BC2" s="854"/>
      <c r="BD2" s="854"/>
      <c r="BE2" s="854"/>
      <c r="BF2" s="854"/>
      <c r="BG2" s="854"/>
      <c r="BH2" s="854"/>
      <c r="BI2" s="854"/>
      <c r="BJ2" s="854"/>
      <c r="BK2" s="854"/>
      <c r="BL2" s="854"/>
      <c r="BM2" s="854"/>
      <c r="BN2" s="854"/>
      <c r="BO2" s="854"/>
      <c r="BP2" s="854"/>
      <c r="BQ2" s="854"/>
      <c r="BR2" s="854"/>
      <c r="BS2" s="854"/>
      <c r="BT2" s="854"/>
      <c r="BU2" s="854"/>
      <c r="BV2" s="854"/>
      <c r="BW2" s="854"/>
      <c r="BX2" s="854"/>
      <c r="BY2" s="854"/>
      <c r="BZ2" s="854"/>
      <c r="CA2" s="854"/>
      <c r="CB2" s="854"/>
      <c r="CC2" s="854"/>
      <c r="CD2" s="854"/>
      <c r="CE2" s="854"/>
      <c r="CF2" s="854"/>
      <c r="CG2" s="854"/>
      <c r="CH2" s="854"/>
      <c r="CI2" s="854"/>
      <c r="CJ2" s="854"/>
      <c r="CK2" s="854"/>
      <c r="CL2" s="854"/>
      <c r="CM2" s="854"/>
      <c r="CN2" s="854"/>
      <c r="CO2" s="854"/>
      <c r="CP2" s="854"/>
      <c r="CQ2" s="854"/>
      <c r="CR2" s="854"/>
      <c r="CS2" s="854"/>
      <c r="CT2" s="854"/>
      <c r="CU2" s="854"/>
      <c r="CV2" s="854"/>
      <c r="CW2" s="854"/>
      <c r="CX2" s="854"/>
      <c r="CY2" s="854"/>
      <c r="CZ2" s="854"/>
      <c r="DA2" s="854"/>
      <c r="DB2" s="854"/>
      <c r="DC2" s="854"/>
      <c r="DD2" s="854"/>
      <c r="DE2" s="854"/>
      <c r="DF2" s="854"/>
      <c r="DG2" s="854"/>
      <c r="DH2" s="854"/>
      <c r="DI2" s="854"/>
      <c r="DJ2" s="854"/>
      <c r="DK2" s="854"/>
      <c r="DL2" s="854"/>
      <c r="DM2" s="854"/>
      <c r="DN2" s="854"/>
      <c r="DO2" s="854"/>
      <c r="DP2" s="854"/>
      <c r="DQ2" s="854"/>
      <c r="DR2" s="854"/>
      <c r="DS2" s="854"/>
      <c r="DT2" s="854"/>
      <c r="DU2" s="854"/>
      <c r="DV2" s="854"/>
      <c r="DW2" s="854"/>
      <c r="DX2" s="854"/>
      <c r="DY2" s="854"/>
      <c r="DZ2" s="854"/>
      <c r="EA2" s="854"/>
      <c r="EB2" s="854"/>
      <c r="EC2" s="854"/>
      <c r="ED2" s="854"/>
      <c r="EE2" s="854"/>
      <c r="EF2" s="854"/>
      <c r="EG2" s="854"/>
      <c r="EH2" s="854"/>
      <c r="EI2" s="854"/>
      <c r="EJ2" s="854"/>
      <c r="EK2" s="854"/>
      <c r="EL2" s="854"/>
      <c r="EM2" s="854"/>
      <c r="EN2" s="854"/>
      <c r="EO2" s="854"/>
      <c r="EP2" s="854"/>
      <c r="EQ2" s="854"/>
      <c r="ER2" s="854"/>
      <c r="ES2" s="854"/>
      <c r="ET2" s="854"/>
      <c r="EU2" s="854"/>
      <c r="EV2" s="854"/>
      <c r="EW2" s="854"/>
      <c r="EX2" s="854"/>
      <c r="EY2" s="854"/>
      <c r="EZ2" s="854"/>
      <c r="FA2" s="854"/>
      <c r="FB2" s="854"/>
      <c r="FC2" s="854"/>
      <c r="FD2" s="854"/>
      <c r="FE2" s="854"/>
      <c r="FF2" s="854"/>
      <c r="FG2" s="854"/>
      <c r="FH2" s="854"/>
      <c r="FI2" s="854"/>
      <c r="FJ2" s="854"/>
      <c r="FK2" s="854"/>
      <c r="FL2" s="854"/>
      <c r="FM2" s="854"/>
      <c r="FN2" s="854"/>
      <c r="FO2" s="854"/>
      <c r="FP2" s="854"/>
      <c r="FQ2" s="854"/>
      <c r="FR2" s="854"/>
      <c r="FS2" s="854"/>
      <c r="FT2" s="854"/>
      <c r="FU2" s="854"/>
      <c r="FV2" s="854"/>
      <c r="FW2" s="854"/>
      <c r="FX2" s="854"/>
      <c r="FY2" s="854"/>
      <c r="FZ2" s="854"/>
      <c r="GA2" s="854"/>
      <c r="GB2" s="854"/>
      <c r="GC2" s="854"/>
      <c r="GD2" s="854"/>
      <c r="GE2" s="854"/>
      <c r="GF2" s="854"/>
      <c r="GG2" s="854"/>
      <c r="GH2" s="854"/>
      <c r="GI2" s="854"/>
      <c r="GJ2" s="854"/>
      <c r="GK2" s="854"/>
      <c r="GL2" s="854"/>
      <c r="GM2" s="854"/>
      <c r="GN2" s="854"/>
      <c r="GO2" s="854"/>
      <c r="GP2" s="854"/>
      <c r="GQ2" s="854"/>
      <c r="GR2" s="854"/>
      <c r="GS2" s="854"/>
      <c r="GT2" s="854"/>
      <c r="GU2" s="854"/>
      <c r="GV2" s="854"/>
      <c r="GW2" s="854"/>
      <c r="GX2" s="854"/>
      <c r="GY2" s="854"/>
      <c r="GZ2" s="854"/>
      <c r="HA2" s="854"/>
      <c r="HB2" s="854"/>
      <c r="HC2" s="854"/>
      <c r="HD2" s="854"/>
      <c r="HE2" s="854"/>
      <c r="HF2" s="854"/>
      <c r="HG2" s="854"/>
      <c r="HH2" s="854"/>
      <c r="HI2" s="854"/>
      <c r="HJ2" s="854"/>
      <c r="HK2" s="854"/>
      <c r="HL2" s="854"/>
      <c r="HM2" s="854"/>
      <c r="HN2" s="854"/>
      <c r="HO2" s="854"/>
      <c r="HP2" s="854"/>
      <c r="HQ2" s="854"/>
      <c r="HR2" s="854"/>
      <c r="HS2" s="854"/>
      <c r="HT2" s="854"/>
      <c r="HU2" s="854"/>
      <c r="HV2" s="854"/>
      <c r="HW2" s="854"/>
      <c r="HX2" s="854"/>
      <c r="HY2" s="854"/>
      <c r="HZ2" s="854"/>
      <c r="IA2" s="854"/>
      <c r="IB2" s="854"/>
      <c r="IC2" s="854"/>
      <c r="ID2" s="854"/>
      <c r="IE2" s="854"/>
      <c r="IF2" s="854"/>
      <c r="IG2" s="854"/>
      <c r="IH2" s="854"/>
      <c r="II2" s="854"/>
      <c r="IJ2" s="854"/>
      <c r="IK2" s="854"/>
      <c r="IL2" s="854"/>
      <c r="IM2" s="854"/>
      <c r="IN2" s="854"/>
      <c r="IO2" s="854"/>
      <c r="IP2" s="854"/>
      <c r="IQ2" s="854"/>
      <c r="IR2" s="854"/>
      <c r="IS2" s="854"/>
      <c r="IT2" s="854"/>
      <c r="IU2" s="854"/>
      <c r="IV2" s="854"/>
      <c r="IW2" s="854"/>
      <c r="IX2" s="854"/>
      <c r="IY2" s="854"/>
      <c r="IZ2" s="854"/>
      <c r="JA2" s="854"/>
      <c r="JB2" s="854"/>
      <c r="JC2" s="854"/>
      <c r="JD2" s="854"/>
      <c r="JE2" s="854"/>
      <c r="JF2" s="854"/>
      <c r="JG2" s="854"/>
      <c r="JH2" s="854"/>
      <c r="JI2" s="854"/>
      <c r="JJ2" s="854"/>
      <c r="JK2" s="854"/>
      <c r="JL2" s="854"/>
      <c r="JM2" s="854"/>
      <c r="JN2" s="854"/>
      <c r="JO2" s="854"/>
      <c r="JP2" s="854"/>
      <c r="JQ2" s="854"/>
      <c r="JR2" s="854"/>
      <c r="JS2" s="854"/>
      <c r="JT2" s="854"/>
      <c r="JU2" s="854"/>
      <c r="JV2" s="854"/>
      <c r="JW2" s="854"/>
      <c r="JX2" s="854"/>
      <c r="JY2" s="854"/>
      <c r="JZ2" s="854"/>
      <c r="KA2" s="854"/>
      <c r="KB2" s="854"/>
      <c r="KC2" s="854"/>
      <c r="KD2" s="854"/>
      <c r="KE2" s="854"/>
      <c r="KF2" s="854"/>
      <c r="KG2" s="854"/>
      <c r="KH2" s="854"/>
      <c r="KI2" s="854"/>
      <c r="KJ2" s="854"/>
      <c r="KK2" s="854"/>
      <c r="KL2" s="854"/>
      <c r="KM2" s="854"/>
      <c r="KN2" s="854"/>
      <c r="KO2" s="854"/>
      <c r="KP2" s="854"/>
      <c r="KQ2" s="854"/>
      <c r="KR2" s="854"/>
      <c r="KS2" s="854"/>
      <c r="KT2" s="854"/>
      <c r="KU2" s="854"/>
      <c r="KV2" s="854"/>
      <c r="KW2" s="854"/>
      <c r="KX2" s="854"/>
      <c r="KY2" s="854"/>
      <c r="KZ2" s="854"/>
      <c r="LA2" s="854"/>
      <c r="LB2" s="854"/>
      <c r="LC2" s="854"/>
      <c r="LD2" s="854"/>
      <c r="LE2" s="854"/>
      <c r="LF2" s="854"/>
      <c r="LG2" s="854"/>
      <c r="LH2" s="854"/>
      <c r="LI2" s="854"/>
      <c r="LJ2" s="854"/>
      <c r="LK2" s="854"/>
      <c r="LL2" s="854"/>
      <c r="LM2" s="854"/>
      <c r="LN2" s="854"/>
      <c r="LO2" s="854"/>
      <c r="LP2" s="854"/>
      <c r="LQ2" s="854"/>
      <c r="LR2" s="854"/>
      <c r="LS2" s="854"/>
      <c r="LT2" s="854"/>
      <c r="LU2" s="854"/>
      <c r="LV2" s="854"/>
      <c r="LW2" s="854"/>
      <c r="LX2" s="854"/>
      <c r="LY2" s="854"/>
      <c r="LZ2" s="854"/>
      <c r="MA2" s="854"/>
      <c r="MB2" s="854"/>
      <c r="MC2" s="854"/>
      <c r="MD2" s="854"/>
      <c r="ME2" s="854"/>
      <c r="MF2" s="854"/>
      <c r="MG2" s="854"/>
      <c r="MH2" s="854"/>
      <c r="MI2" s="854"/>
      <c r="MJ2" s="854"/>
      <c r="MK2" s="854"/>
      <c r="ML2" s="854"/>
      <c r="MM2" s="854"/>
      <c r="MN2" s="854"/>
      <c r="MO2" s="854"/>
      <c r="MP2" s="854"/>
      <c r="MQ2" s="854"/>
      <c r="MR2" s="854"/>
      <c r="MS2" s="854"/>
      <c r="MT2" s="854"/>
      <c r="MU2" s="854"/>
      <c r="MV2" s="854"/>
      <c r="MW2" s="854"/>
      <c r="MX2" s="854"/>
      <c r="MY2" s="854"/>
      <c r="MZ2" s="854"/>
      <c r="NA2" s="854"/>
      <c r="NB2" s="854"/>
      <c r="NC2" s="854"/>
      <c r="ND2" s="854"/>
      <c r="NE2" s="854"/>
      <c r="NF2" s="854"/>
      <c r="NG2" s="854"/>
      <c r="NH2" s="854"/>
      <c r="NI2" s="854"/>
      <c r="NJ2" s="854"/>
      <c r="NK2" s="854"/>
      <c r="NL2" s="854"/>
      <c r="NM2" s="854"/>
      <c r="NN2" s="854"/>
      <c r="NO2" s="854"/>
      <c r="NP2" s="854"/>
      <c r="NQ2" s="854"/>
      <c r="NR2" s="854"/>
      <c r="NS2" s="854"/>
      <c r="NT2" s="854"/>
      <c r="NU2" s="854"/>
      <c r="NV2" s="854"/>
      <c r="NW2" s="854"/>
      <c r="NX2" s="854"/>
      <c r="NY2" s="854"/>
      <c r="NZ2" s="854"/>
      <c r="OA2" s="854"/>
      <c r="OB2" s="854"/>
      <c r="OC2" s="854"/>
      <c r="OD2" s="854"/>
      <c r="OE2" s="854"/>
      <c r="OF2" s="854"/>
      <c r="OG2" s="854"/>
      <c r="OH2" s="854"/>
      <c r="OI2" s="854"/>
      <c r="OJ2" s="854"/>
      <c r="OK2" s="854"/>
      <c r="OL2" s="854"/>
      <c r="OM2" s="854"/>
      <c r="ON2" s="854"/>
      <c r="OO2" s="854"/>
      <c r="OP2" s="854"/>
      <c r="OQ2" s="854"/>
      <c r="OR2" s="854"/>
      <c r="OS2" s="854"/>
      <c r="OT2" s="854"/>
      <c r="OU2" s="854"/>
      <c r="OV2" s="854"/>
      <c r="OW2" s="854"/>
      <c r="OX2" s="854"/>
      <c r="OY2" s="854"/>
      <c r="OZ2" s="854"/>
      <c r="PA2" s="854"/>
      <c r="PB2" s="854"/>
      <c r="PC2" s="854"/>
      <c r="PD2" s="854"/>
      <c r="PE2" s="854"/>
      <c r="PF2" s="854"/>
      <c r="PG2" s="854"/>
      <c r="PH2" s="854"/>
      <c r="PI2" s="854"/>
      <c r="PJ2" s="854"/>
      <c r="PK2" s="854"/>
      <c r="PL2" s="854"/>
      <c r="PM2" s="854"/>
      <c r="PN2" s="854"/>
      <c r="PO2" s="854"/>
      <c r="PP2" s="854"/>
      <c r="PQ2" s="854"/>
      <c r="PR2" s="854"/>
      <c r="PS2" s="854"/>
      <c r="PT2" s="854"/>
      <c r="PU2" s="854"/>
      <c r="PV2" s="854"/>
      <c r="PW2" s="854"/>
      <c r="PX2" s="854"/>
      <c r="PY2" s="854"/>
      <c r="PZ2" s="854"/>
      <c r="QA2" s="854"/>
      <c r="QB2" s="854"/>
      <c r="QC2" s="854"/>
      <c r="QD2" s="854"/>
      <c r="QE2" s="854"/>
      <c r="QF2" s="854"/>
      <c r="QG2" s="854"/>
      <c r="QH2" s="854"/>
      <c r="QI2" s="854"/>
      <c r="QJ2" s="854"/>
      <c r="QK2" s="854"/>
      <c r="QL2" s="854"/>
      <c r="QM2" s="854"/>
      <c r="QN2" s="854"/>
      <c r="QO2" s="854"/>
      <c r="QP2" s="854"/>
      <c r="QQ2" s="854"/>
      <c r="QR2" s="854"/>
      <c r="QS2" s="854"/>
      <c r="QT2" s="854"/>
      <c r="QU2" s="854"/>
      <c r="QV2" s="854"/>
      <c r="QW2" s="854"/>
      <c r="QX2" s="854"/>
      <c r="QY2" s="854"/>
      <c r="QZ2" s="854"/>
      <c r="RA2" s="854"/>
      <c r="RB2" s="854"/>
      <c r="RC2" s="854"/>
      <c r="RD2" s="854"/>
      <c r="RE2" s="854"/>
      <c r="RF2" s="854"/>
      <c r="RG2" s="854"/>
      <c r="RH2" s="854"/>
      <c r="RI2" s="854"/>
      <c r="RJ2" s="854"/>
      <c r="RK2" s="854"/>
      <c r="RL2" s="854"/>
      <c r="RM2" s="854"/>
      <c r="RN2" s="854"/>
      <c r="RO2" s="854"/>
      <c r="RP2" s="854"/>
      <c r="RQ2" s="854"/>
      <c r="RR2" s="854"/>
      <c r="RS2" s="854"/>
      <c r="RT2" s="854"/>
      <c r="RU2" s="854"/>
      <c r="RV2" s="854"/>
      <c r="RW2" s="854"/>
      <c r="RX2" s="854"/>
      <c r="RY2" s="854"/>
      <c r="RZ2" s="854"/>
      <c r="SA2" s="854"/>
      <c r="SB2" s="854"/>
      <c r="SC2" s="854"/>
      <c r="SD2" s="854"/>
      <c r="SE2" s="854"/>
      <c r="SF2" s="854"/>
      <c r="SG2" s="854"/>
      <c r="SH2" s="854"/>
      <c r="SI2" s="854"/>
      <c r="SJ2" s="854"/>
      <c r="SK2" s="854"/>
      <c r="SL2" s="854"/>
      <c r="SM2" s="854"/>
      <c r="SN2" s="854"/>
      <c r="SO2" s="854"/>
      <c r="SP2" s="854"/>
      <c r="SQ2" s="854"/>
      <c r="SR2" s="854"/>
      <c r="SS2" s="854"/>
      <c r="ST2" s="854"/>
      <c r="SU2" s="854"/>
      <c r="SV2" s="854"/>
      <c r="SW2" s="854"/>
      <c r="SX2" s="854"/>
      <c r="SY2" s="854"/>
      <c r="SZ2" s="854"/>
      <c r="TA2" s="854"/>
      <c r="TB2" s="854"/>
      <c r="TC2" s="854"/>
      <c r="TD2" s="854"/>
      <c r="TE2" s="854"/>
      <c r="TF2" s="854"/>
      <c r="TG2" s="854"/>
      <c r="TH2" s="854"/>
      <c r="TI2" s="854"/>
      <c r="TJ2" s="854"/>
      <c r="TK2" s="854"/>
      <c r="TL2" s="854"/>
      <c r="TM2" s="854"/>
      <c r="TN2" s="854"/>
      <c r="TO2" s="854"/>
      <c r="TP2" s="854"/>
      <c r="TQ2" s="854"/>
      <c r="TR2" s="854"/>
      <c r="TS2" s="854"/>
      <c r="TT2" s="854"/>
      <c r="TU2" s="854"/>
      <c r="TV2" s="854"/>
      <c r="TW2" s="854"/>
      <c r="TX2" s="854"/>
      <c r="TY2" s="854"/>
      <c r="TZ2" s="854"/>
      <c r="UA2" s="854"/>
      <c r="UB2" s="854"/>
      <c r="UC2" s="854"/>
      <c r="UD2" s="854"/>
      <c r="UE2" s="854"/>
      <c r="UF2" s="854"/>
      <c r="UG2" s="854"/>
      <c r="UH2" s="854"/>
      <c r="UI2" s="854"/>
      <c r="UJ2" s="854"/>
      <c r="UK2" s="854"/>
      <c r="UL2" s="854"/>
      <c r="UM2" s="854"/>
      <c r="UN2" s="854"/>
      <c r="UO2" s="854"/>
      <c r="UP2" s="854"/>
      <c r="UQ2" s="854"/>
      <c r="UR2" s="854"/>
      <c r="US2" s="854"/>
      <c r="UT2" s="854"/>
      <c r="UU2" s="854"/>
      <c r="UV2" s="854"/>
      <c r="UW2" s="854"/>
      <c r="UX2" s="854"/>
      <c r="UY2" s="854"/>
      <c r="UZ2" s="854"/>
      <c r="VA2" s="854"/>
      <c r="VB2" s="854"/>
      <c r="VC2" s="854"/>
      <c r="VD2" s="854"/>
      <c r="VE2" s="854"/>
      <c r="VF2" s="854"/>
      <c r="VG2" s="854"/>
      <c r="VH2" s="854"/>
      <c r="VI2" s="854"/>
      <c r="VJ2" s="854"/>
      <c r="VK2" s="854"/>
      <c r="VL2" s="854"/>
      <c r="VM2" s="854"/>
      <c r="VN2" s="854"/>
      <c r="VO2" s="854"/>
      <c r="VP2" s="854"/>
      <c r="VQ2" s="854"/>
      <c r="VR2" s="854"/>
      <c r="VS2" s="854"/>
      <c r="VT2" s="854"/>
      <c r="VU2" s="854"/>
      <c r="VV2" s="854"/>
      <c r="VW2" s="854"/>
      <c r="VX2" s="854"/>
      <c r="VY2" s="854"/>
      <c r="VZ2" s="854"/>
      <c r="WA2" s="854"/>
      <c r="WB2" s="854"/>
      <c r="WC2" s="854"/>
      <c r="WD2" s="854"/>
      <c r="WE2" s="854"/>
      <c r="WF2" s="854"/>
      <c r="WG2" s="854"/>
      <c r="WH2" s="854"/>
      <c r="WI2" s="854"/>
      <c r="WJ2" s="854"/>
      <c r="WK2" s="854"/>
      <c r="WL2" s="854"/>
      <c r="WM2" s="854"/>
      <c r="WN2" s="854"/>
      <c r="WO2" s="854"/>
      <c r="WP2" s="854"/>
      <c r="WQ2" s="854"/>
      <c r="WR2" s="854"/>
      <c r="WS2" s="854"/>
      <c r="WT2" s="854"/>
      <c r="WU2" s="854"/>
      <c r="WV2" s="854"/>
      <c r="WW2" s="854"/>
      <c r="WX2" s="854"/>
      <c r="WY2" s="854"/>
      <c r="WZ2" s="854"/>
      <c r="XA2" s="854"/>
      <c r="XB2" s="854"/>
      <c r="XC2" s="854"/>
      <c r="XD2" s="854"/>
      <c r="XE2" s="854"/>
      <c r="XF2" s="854"/>
      <c r="XG2" s="854"/>
      <c r="XH2" s="854"/>
      <c r="XI2" s="854"/>
      <c r="XJ2" s="854"/>
      <c r="XK2" s="854"/>
      <c r="XL2" s="854"/>
      <c r="XM2" s="854"/>
      <c r="XN2" s="854"/>
      <c r="XO2" s="854"/>
      <c r="XP2" s="854"/>
      <c r="XQ2" s="854"/>
      <c r="XR2" s="854"/>
      <c r="XS2" s="854"/>
      <c r="XT2" s="854"/>
      <c r="XU2" s="854"/>
      <c r="XV2" s="854"/>
      <c r="XW2" s="854"/>
      <c r="XX2" s="854"/>
      <c r="XY2" s="854"/>
      <c r="XZ2" s="854"/>
      <c r="YA2" s="854"/>
      <c r="YB2" s="854"/>
      <c r="YC2" s="854"/>
      <c r="YD2" s="854"/>
      <c r="YE2" s="854"/>
      <c r="YF2" s="854"/>
      <c r="YG2" s="854"/>
      <c r="YH2" s="854"/>
      <c r="YI2" s="854"/>
      <c r="YJ2" s="854"/>
      <c r="YK2" s="854"/>
      <c r="YL2" s="854"/>
      <c r="YM2" s="854"/>
      <c r="YN2" s="854"/>
      <c r="YO2" s="854"/>
      <c r="YP2" s="854"/>
      <c r="YQ2" s="854"/>
      <c r="YR2" s="854"/>
      <c r="YS2" s="854"/>
      <c r="YT2" s="854"/>
      <c r="YU2" s="854"/>
      <c r="YV2" s="854"/>
      <c r="YW2" s="854"/>
      <c r="YX2" s="854"/>
      <c r="YY2" s="854"/>
      <c r="YZ2" s="854"/>
      <c r="ZA2" s="854"/>
      <c r="ZB2" s="854"/>
      <c r="ZC2" s="854"/>
      <c r="ZD2" s="854"/>
      <c r="ZE2" s="854"/>
      <c r="ZF2" s="854"/>
      <c r="ZG2" s="854"/>
      <c r="ZH2" s="854"/>
      <c r="ZI2" s="854"/>
      <c r="ZJ2" s="854"/>
      <c r="ZK2" s="854"/>
      <c r="ZL2" s="854"/>
      <c r="ZM2" s="854"/>
      <c r="ZN2" s="854"/>
      <c r="ZO2" s="854"/>
      <c r="ZP2" s="854"/>
      <c r="ZQ2" s="854"/>
      <c r="ZR2" s="854"/>
      <c r="ZS2" s="854"/>
      <c r="ZT2" s="854"/>
      <c r="ZU2" s="854"/>
      <c r="ZV2" s="854"/>
      <c r="ZW2" s="854"/>
      <c r="ZX2" s="854"/>
      <c r="ZY2" s="854"/>
      <c r="ZZ2" s="854"/>
      <c r="AAA2" s="854"/>
      <c r="AAB2" s="854"/>
      <c r="AAC2" s="854"/>
      <c r="AAD2" s="854"/>
      <c r="AAE2" s="854"/>
      <c r="AAF2" s="854"/>
      <c r="AAG2" s="854"/>
      <c r="AAH2" s="854"/>
      <c r="AAI2" s="854"/>
      <c r="AAJ2" s="854"/>
      <c r="AAK2" s="854"/>
      <c r="AAL2" s="854"/>
      <c r="AAM2" s="854"/>
      <c r="AAN2" s="854"/>
      <c r="AAO2" s="854"/>
      <c r="AAP2" s="854"/>
      <c r="AAQ2" s="854"/>
      <c r="AAR2" s="854"/>
      <c r="AAS2" s="854"/>
      <c r="AAT2" s="854"/>
      <c r="AAU2" s="854"/>
      <c r="AAV2" s="854"/>
      <c r="AAW2" s="854"/>
      <c r="AAX2" s="854"/>
      <c r="AAY2" s="854"/>
      <c r="AAZ2" s="854"/>
      <c r="ABA2" s="854"/>
      <c r="ABB2" s="854"/>
      <c r="ABC2" s="854"/>
      <c r="ABD2" s="854"/>
      <c r="ABE2" s="854"/>
      <c r="ABF2" s="854"/>
      <c r="ABG2" s="854"/>
      <c r="ABH2" s="854"/>
      <c r="ABI2" s="854"/>
      <c r="ABJ2" s="854"/>
      <c r="ABK2" s="854"/>
      <c r="ABL2" s="854"/>
      <c r="ABM2" s="854"/>
      <c r="ABN2" s="854"/>
      <c r="ABO2" s="854"/>
      <c r="ABP2" s="854"/>
      <c r="ABQ2" s="854"/>
      <c r="ABR2" s="854"/>
      <c r="ABS2" s="854"/>
      <c r="ABT2" s="854"/>
      <c r="ABU2" s="854"/>
      <c r="ABV2" s="854"/>
      <c r="ABW2" s="854"/>
      <c r="ABX2" s="854"/>
      <c r="ABY2" s="854"/>
      <c r="ABZ2" s="854"/>
      <c r="ACA2" s="854"/>
      <c r="ACB2" s="854"/>
      <c r="ACC2" s="854"/>
      <c r="ACD2" s="854"/>
      <c r="ACE2" s="854"/>
      <c r="ACF2" s="854"/>
      <c r="ACG2" s="854"/>
      <c r="ACH2" s="854"/>
      <c r="ACI2" s="854"/>
      <c r="ACJ2" s="854"/>
      <c r="ACK2" s="854"/>
      <c r="ACL2" s="854"/>
      <c r="ACM2" s="854"/>
      <c r="ACN2" s="854"/>
      <c r="ACO2" s="854"/>
      <c r="ACP2" s="854"/>
      <c r="ACQ2" s="854"/>
      <c r="ACR2" s="854"/>
      <c r="ACS2" s="854"/>
      <c r="ACT2" s="854"/>
      <c r="ACU2" s="854"/>
      <c r="ACV2" s="854"/>
      <c r="ACW2" s="854"/>
      <c r="ACX2" s="854"/>
      <c r="ACY2" s="854"/>
      <c r="ACZ2" s="854"/>
      <c r="ADA2" s="854"/>
      <c r="ADB2" s="854"/>
      <c r="ADC2" s="854"/>
      <c r="ADD2" s="854"/>
      <c r="ADE2" s="854"/>
      <c r="ADF2" s="854"/>
      <c r="ADG2" s="854"/>
      <c r="ADH2" s="854"/>
      <c r="ADI2" s="854"/>
      <c r="ADJ2" s="854"/>
      <c r="ADK2" s="854"/>
      <c r="ADL2" s="854"/>
      <c r="ADM2" s="854"/>
      <c r="ADN2" s="854"/>
      <c r="ADO2" s="854"/>
      <c r="ADP2" s="854"/>
      <c r="ADQ2" s="854"/>
      <c r="ADR2" s="854"/>
      <c r="ADS2" s="854"/>
      <c r="ADT2" s="854"/>
      <c r="ADU2" s="854"/>
      <c r="ADV2" s="854"/>
      <c r="ADW2" s="854"/>
      <c r="ADX2" s="854"/>
      <c r="ADY2" s="854"/>
      <c r="ADZ2" s="854"/>
      <c r="AEA2" s="854"/>
      <c r="AEB2" s="854"/>
      <c r="AEC2" s="854"/>
      <c r="AED2" s="854"/>
      <c r="AEE2" s="854"/>
      <c r="AEF2" s="854"/>
      <c r="AEG2" s="854"/>
      <c r="AEH2" s="854"/>
      <c r="AEI2" s="854"/>
      <c r="AEJ2" s="854"/>
      <c r="AEK2" s="854"/>
      <c r="AEL2" s="854"/>
      <c r="AEM2" s="854"/>
      <c r="AEN2" s="854"/>
      <c r="AEO2" s="854"/>
      <c r="AEP2" s="854"/>
      <c r="AEQ2" s="854"/>
      <c r="AER2" s="854"/>
      <c r="AES2" s="854"/>
      <c r="AET2" s="854"/>
      <c r="AEU2" s="854"/>
      <c r="AEV2" s="854"/>
      <c r="AEW2" s="854"/>
      <c r="AEX2" s="854"/>
      <c r="AEY2" s="854"/>
      <c r="AEZ2" s="854"/>
      <c r="AFA2" s="854" t="s">
        <v>156</v>
      </c>
      <c r="AFB2" s="854"/>
      <c r="AFC2" s="854"/>
      <c r="AFD2" s="854"/>
      <c r="AFE2" s="854"/>
      <c r="AFF2" s="854"/>
      <c r="AFG2" s="854"/>
      <c r="AFH2" s="854"/>
      <c r="AFI2" s="854"/>
      <c r="AFJ2" s="854"/>
      <c r="AFK2" s="854"/>
      <c r="AFL2" s="854"/>
      <c r="AFM2" s="854"/>
      <c r="AFN2" s="854"/>
      <c r="AFO2" s="854"/>
      <c r="AFP2" s="854"/>
      <c r="AFQ2" s="854" t="s">
        <v>156</v>
      </c>
      <c r="AFR2" s="854"/>
      <c r="AFS2" s="854"/>
      <c r="AFT2" s="854"/>
      <c r="AFU2" s="854"/>
      <c r="AFV2" s="854"/>
      <c r="AFW2" s="854"/>
      <c r="AFX2" s="854"/>
      <c r="AFY2" s="854"/>
      <c r="AFZ2" s="854"/>
      <c r="AGA2" s="854"/>
      <c r="AGB2" s="854"/>
      <c r="AGC2" s="854"/>
      <c r="AGD2" s="854"/>
      <c r="AGE2" s="854"/>
      <c r="AGF2" s="854"/>
      <c r="AGG2" s="854" t="s">
        <v>156</v>
      </c>
      <c r="AGH2" s="854"/>
      <c r="AGI2" s="854"/>
      <c r="AGJ2" s="854"/>
      <c r="AGK2" s="854"/>
      <c r="AGL2" s="854"/>
      <c r="AGM2" s="854"/>
      <c r="AGN2" s="854"/>
      <c r="AGO2" s="854"/>
      <c r="AGP2" s="854"/>
      <c r="AGQ2" s="854"/>
      <c r="AGR2" s="854"/>
      <c r="AGS2" s="854"/>
      <c r="AGT2" s="854"/>
      <c r="AGU2" s="854"/>
      <c r="AGV2" s="854"/>
      <c r="AGW2" s="854" t="s">
        <v>156</v>
      </c>
      <c r="AGX2" s="854"/>
      <c r="AGY2" s="854"/>
      <c r="AGZ2" s="854"/>
      <c r="AHA2" s="854"/>
      <c r="AHB2" s="854"/>
      <c r="AHC2" s="854"/>
      <c r="AHD2" s="854"/>
      <c r="AHE2" s="854"/>
      <c r="AHF2" s="854"/>
      <c r="AHG2" s="854"/>
      <c r="AHH2" s="854"/>
      <c r="AHI2" s="854"/>
      <c r="AHJ2" s="854"/>
      <c r="AHK2" s="854"/>
      <c r="AHL2" s="854"/>
      <c r="AHM2" s="854" t="s">
        <v>156</v>
      </c>
      <c r="AHN2" s="854"/>
      <c r="AHO2" s="854"/>
      <c r="AHP2" s="854"/>
      <c r="AHQ2" s="854"/>
      <c r="AHR2" s="854"/>
      <c r="AHS2" s="854"/>
      <c r="AHT2" s="854"/>
      <c r="AHU2" s="854"/>
      <c r="AHV2" s="854"/>
      <c r="AHW2" s="854"/>
      <c r="AHX2" s="854"/>
      <c r="AHY2" s="854"/>
      <c r="AHZ2" s="854"/>
      <c r="AIA2" s="854"/>
      <c r="AIB2" s="854"/>
      <c r="AIC2" s="854" t="s">
        <v>156</v>
      </c>
      <c r="AID2" s="854"/>
      <c r="AIE2" s="854"/>
      <c r="AIF2" s="854"/>
      <c r="AIG2" s="854"/>
      <c r="AIH2" s="854"/>
      <c r="AII2" s="854"/>
      <c r="AIJ2" s="854"/>
      <c r="AIK2" s="854"/>
      <c r="AIL2" s="854"/>
      <c r="AIM2" s="854"/>
      <c r="AIN2" s="854"/>
      <c r="AIO2" s="854"/>
      <c r="AIP2" s="854"/>
      <c r="AIQ2" s="854"/>
      <c r="AIR2" s="854"/>
      <c r="AIS2" s="854" t="s">
        <v>156</v>
      </c>
      <c r="AIT2" s="854"/>
      <c r="AIU2" s="854"/>
      <c r="AIV2" s="854"/>
      <c r="AIW2" s="854"/>
      <c r="AIX2" s="854"/>
      <c r="AIY2" s="854"/>
      <c r="AIZ2" s="854"/>
      <c r="AJA2" s="854"/>
      <c r="AJB2" s="854"/>
      <c r="AJC2" s="854"/>
      <c r="AJD2" s="854"/>
      <c r="AJE2" s="854"/>
      <c r="AJF2" s="854"/>
      <c r="AJG2" s="854"/>
      <c r="AJH2" s="854"/>
      <c r="AJI2" s="854" t="s">
        <v>156</v>
      </c>
      <c r="AJJ2" s="854"/>
      <c r="AJK2" s="854"/>
      <c r="AJL2" s="854"/>
      <c r="AJM2" s="854"/>
      <c r="AJN2" s="854"/>
      <c r="AJO2" s="854"/>
      <c r="AJP2" s="854"/>
      <c r="AJQ2" s="854"/>
      <c r="AJR2" s="854"/>
      <c r="AJS2" s="854"/>
      <c r="AJT2" s="854"/>
      <c r="AJU2" s="854"/>
      <c r="AJV2" s="854"/>
      <c r="AJW2" s="854"/>
      <c r="AJX2" s="854"/>
      <c r="AJY2" s="854" t="s">
        <v>156</v>
      </c>
      <c r="AJZ2" s="854"/>
      <c r="AKA2" s="854"/>
      <c r="AKB2" s="854"/>
      <c r="AKC2" s="854"/>
      <c r="AKD2" s="854"/>
      <c r="AKE2" s="854"/>
      <c r="AKF2" s="854"/>
      <c r="AKG2" s="854"/>
      <c r="AKH2" s="854"/>
      <c r="AKI2" s="854"/>
      <c r="AKJ2" s="854"/>
      <c r="AKK2" s="854"/>
      <c r="AKL2" s="854"/>
      <c r="AKM2" s="854"/>
      <c r="AKN2" s="854"/>
      <c r="AKO2" s="854" t="s">
        <v>156</v>
      </c>
      <c r="AKP2" s="854"/>
      <c r="AKQ2" s="854"/>
      <c r="AKR2" s="854"/>
      <c r="AKS2" s="854"/>
      <c r="AKT2" s="854"/>
      <c r="AKU2" s="854"/>
      <c r="AKV2" s="854"/>
      <c r="AKW2" s="854"/>
      <c r="AKX2" s="854"/>
      <c r="AKY2" s="854"/>
      <c r="AKZ2" s="854"/>
      <c r="ALA2" s="854"/>
      <c r="ALB2" s="854"/>
      <c r="ALC2" s="854"/>
      <c r="ALD2" s="854"/>
      <c r="ALE2" s="854" t="s">
        <v>156</v>
      </c>
      <c r="ALF2" s="854"/>
      <c r="ALG2" s="854"/>
      <c r="ALH2" s="854"/>
      <c r="ALI2" s="854"/>
      <c r="ALJ2" s="854"/>
      <c r="ALK2" s="854"/>
      <c r="ALL2" s="854"/>
      <c r="ALM2" s="854"/>
      <c r="ALN2" s="854"/>
      <c r="ALO2" s="854"/>
      <c r="ALP2" s="854"/>
      <c r="ALQ2" s="854"/>
      <c r="ALR2" s="854"/>
      <c r="ALS2" s="854"/>
      <c r="ALT2" s="854"/>
      <c r="ALU2" s="854" t="s">
        <v>156</v>
      </c>
      <c r="ALV2" s="854"/>
      <c r="ALW2" s="854"/>
      <c r="ALX2" s="854"/>
      <c r="ALY2" s="854"/>
      <c r="ALZ2" s="854"/>
      <c r="AMA2" s="854"/>
      <c r="AMB2" s="854"/>
      <c r="AMC2" s="854"/>
      <c r="AMD2" s="854"/>
      <c r="AME2" s="854"/>
      <c r="AMF2" s="854"/>
      <c r="AMG2" s="854"/>
      <c r="AMH2" s="854"/>
      <c r="AMI2" s="854"/>
      <c r="AMJ2" s="854"/>
      <c r="AMK2" s="854" t="s">
        <v>156</v>
      </c>
      <c r="AML2" s="854"/>
      <c r="AMM2" s="854"/>
      <c r="AMN2" s="854"/>
      <c r="AMO2" s="854"/>
      <c r="AMP2" s="854"/>
      <c r="AMQ2" s="854"/>
      <c r="AMR2" s="854"/>
      <c r="AMS2" s="854"/>
      <c r="AMT2" s="854"/>
      <c r="AMU2" s="854"/>
      <c r="AMV2" s="854"/>
      <c r="AMW2" s="854"/>
      <c r="AMX2" s="854"/>
      <c r="AMY2" s="854"/>
      <c r="AMZ2" s="854"/>
      <c r="ANA2" s="854" t="s">
        <v>156</v>
      </c>
      <c r="ANB2" s="854"/>
      <c r="ANC2" s="854"/>
      <c r="AND2" s="854"/>
      <c r="ANE2" s="854"/>
      <c r="ANF2" s="854"/>
      <c r="ANG2" s="854"/>
      <c r="ANH2" s="854"/>
      <c r="ANI2" s="854"/>
      <c r="ANJ2" s="854"/>
      <c r="ANK2" s="854"/>
      <c r="ANL2" s="854"/>
      <c r="ANM2" s="854"/>
      <c r="ANN2" s="854"/>
      <c r="ANO2" s="854"/>
      <c r="ANP2" s="854"/>
      <c r="ANQ2" s="854" t="s">
        <v>156</v>
      </c>
      <c r="ANR2" s="854"/>
      <c r="ANS2" s="854"/>
      <c r="ANT2" s="854"/>
      <c r="ANU2" s="854"/>
      <c r="ANV2" s="854"/>
      <c r="ANW2" s="854"/>
      <c r="ANX2" s="854"/>
      <c r="ANY2" s="854"/>
      <c r="ANZ2" s="854"/>
      <c r="AOA2" s="854"/>
      <c r="AOB2" s="854"/>
      <c r="AOC2" s="854"/>
      <c r="AOD2" s="854"/>
      <c r="AOE2" s="854"/>
      <c r="AOF2" s="854"/>
      <c r="AOG2" s="854" t="s">
        <v>156</v>
      </c>
      <c r="AOH2" s="854"/>
      <c r="AOI2" s="854"/>
      <c r="AOJ2" s="854"/>
      <c r="AOK2" s="854"/>
      <c r="AOL2" s="854"/>
      <c r="AOM2" s="854"/>
      <c r="AON2" s="854"/>
      <c r="AOO2" s="854"/>
      <c r="AOP2" s="854"/>
      <c r="AOQ2" s="854"/>
      <c r="AOR2" s="854"/>
      <c r="AOS2" s="854"/>
      <c r="AOT2" s="854"/>
      <c r="AOU2" s="854"/>
      <c r="AOV2" s="854"/>
      <c r="AOW2" s="854" t="s">
        <v>156</v>
      </c>
      <c r="AOX2" s="854"/>
      <c r="AOY2" s="854"/>
      <c r="AOZ2" s="854"/>
      <c r="APA2" s="854"/>
      <c r="APB2" s="854"/>
      <c r="APC2" s="854"/>
      <c r="APD2" s="854"/>
      <c r="APE2" s="854"/>
      <c r="APF2" s="854"/>
      <c r="APG2" s="854"/>
      <c r="APH2" s="854"/>
      <c r="API2" s="854"/>
      <c r="APJ2" s="854"/>
      <c r="APK2" s="854"/>
      <c r="APL2" s="854"/>
      <c r="APM2" s="854" t="s">
        <v>156</v>
      </c>
      <c r="APN2" s="854"/>
      <c r="APO2" s="854"/>
      <c r="APP2" s="854"/>
      <c r="APQ2" s="854"/>
      <c r="APR2" s="854"/>
      <c r="APS2" s="854"/>
      <c r="APT2" s="854"/>
      <c r="APU2" s="854"/>
      <c r="APV2" s="854"/>
      <c r="APW2" s="854"/>
      <c r="APX2" s="854"/>
      <c r="APY2" s="854"/>
      <c r="APZ2" s="854"/>
      <c r="AQA2" s="854"/>
      <c r="AQB2" s="854"/>
      <c r="AQC2" s="854" t="s">
        <v>156</v>
      </c>
      <c r="AQD2" s="854"/>
      <c r="AQE2" s="854"/>
      <c r="AQF2" s="854"/>
      <c r="AQG2" s="854"/>
      <c r="AQH2" s="854"/>
      <c r="AQI2" s="854"/>
      <c r="AQJ2" s="854"/>
      <c r="AQK2" s="854"/>
      <c r="AQL2" s="854"/>
      <c r="AQM2" s="854"/>
      <c r="AQN2" s="854"/>
      <c r="AQO2" s="854"/>
      <c r="AQP2" s="854"/>
      <c r="AQQ2" s="854"/>
      <c r="AQR2" s="854"/>
      <c r="AQS2" s="854" t="s">
        <v>156</v>
      </c>
      <c r="AQT2" s="854"/>
      <c r="AQU2" s="854"/>
      <c r="AQV2" s="854"/>
      <c r="AQW2" s="854"/>
      <c r="AQX2" s="854"/>
      <c r="AQY2" s="854"/>
      <c r="AQZ2" s="854"/>
      <c r="ARA2" s="854"/>
      <c r="ARB2" s="854"/>
      <c r="ARC2" s="854"/>
      <c r="ARD2" s="854"/>
      <c r="ARE2" s="854"/>
      <c r="ARF2" s="854"/>
      <c r="ARG2" s="854"/>
      <c r="ARH2" s="854"/>
      <c r="ARI2" s="854" t="s">
        <v>156</v>
      </c>
      <c r="ARJ2" s="854"/>
      <c r="ARK2" s="854"/>
      <c r="ARL2" s="854"/>
      <c r="ARM2" s="854"/>
      <c r="ARN2" s="854"/>
      <c r="ARO2" s="854"/>
      <c r="ARP2" s="854"/>
      <c r="ARQ2" s="854"/>
      <c r="ARR2" s="854"/>
      <c r="ARS2" s="854"/>
      <c r="ART2" s="854"/>
      <c r="ARU2" s="854"/>
      <c r="ARV2" s="854"/>
      <c r="ARW2" s="854"/>
      <c r="ARX2" s="854"/>
      <c r="ARY2" s="854" t="s">
        <v>156</v>
      </c>
      <c r="ARZ2" s="854"/>
      <c r="ASA2" s="854"/>
      <c r="ASB2" s="854"/>
      <c r="ASC2" s="854"/>
      <c r="ASD2" s="854"/>
      <c r="ASE2" s="854"/>
      <c r="ASF2" s="854"/>
      <c r="ASG2" s="854"/>
      <c r="ASH2" s="854"/>
      <c r="ASI2" s="854"/>
      <c r="ASJ2" s="854"/>
      <c r="ASK2" s="854"/>
      <c r="ASL2" s="854"/>
      <c r="ASM2" s="854"/>
      <c r="ASN2" s="854"/>
      <c r="ASO2" s="854" t="s">
        <v>156</v>
      </c>
      <c r="ASP2" s="854"/>
      <c r="ASQ2" s="854"/>
      <c r="ASR2" s="854"/>
      <c r="ASS2" s="854"/>
      <c r="AST2" s="854"/>
      <c r="ASU2" s="854"/>
      <c r="ASV2" s="854"/>
      <c r="ASW2" s="854"/>
      <c r="ASX2" s="854"/>
      <c r="ASY2" s="854"/>
      <c r="ASZ2" s="854"/>
      <c r="ATA2" s="854"/>
      <c r="ATB2" s="854"/>
      <c r="ATC2" s="854"/>
      <c r="ATD2" s="854"/>
      <c r="ATE2" s="854" t="s">
        <v>156</v>
      </c>
      <c r="ATF2" s="854"/>
      <c r="ATG2" s="854"/>
      <c r="ATH2" s="854"/>
      <c r="ATI2" s="854"/>
      <c r="ATJ2" s="854"/>
      <c r="ATK2" s="854"/>
      <c r="ATL2" s="854"/>
      <c r="ATM2" s="854"/>
      <c r="ATN2" s="854"/>
      <c r="ATO2" s="854"/>
      <c r="ATP2" s="854"/>
      <c r="ATQ2" s="854"/>
      <c r="ATR2" s="854"/>
      <c r="ATS2" s="854"/>
      <c r="ATT2" s="854"/>
      <c r="ATU2" s="854" t="s">
        <v>156</v>
      </c>
      <c r="ATV2" s="854"/>
      <c r="ATW2" s="854"/>
      <c r="ATX2" s="854"/>
      <c r="ATY2" s="854"/>
      <c r="ATZ2" s="854"/>
      <c r="AUA2" s="854"/>
      <c r="AUB2" s="854"/>
      <c r="AUC2" s="854"/>
      <c r="AUD2" s="854"/>
      <c r="AUE2" s="854"/>
      <c r="AUF2" s="854"/>
      <c r="AUG2" s="854"/>
      <c r="AUH2" s="854"/>
      <c r="AUI2" s="854"/>
      <c r="AUJ2" s="854"/>
      <c r="AUK2" s="854" t="s">
        <v>156</v>
      </c>
      <c r="AUL2" s="854"/>
      <c r="AUM2" s="854"/>
      <c r="AUN2" s="854"/>
      <c r="AUO2" s="854"/>
      <c r="AUP2" s="854"/>
      <c r="AUQ2" s="854"/>
      <c r="AUR2" s="854"/>
      <c r="AUS2" s="854"/>
      <c r="AUT2" s="854"/>
      <c r="AUU2" s="854"/>
      <c r="AUV2" s="854"/>
      <c r="AUW2" s="854"/>
      <c r="AUX2" s="854"/>
      <c r="AUY2" s="854"/>
      <c r="AUZ2" s="854"/>
      <c r="AVA2" s="854" t="s">
        <v>156</v>
      </c>
      <c r="AVB2" s="854"/>
      <c r="AVC2" s="854"/>
      <c r="AVD2" s="854"/>
      <c r="AVE2" s="854"/>
      <c r="AVF2" s="854"/>
      <c r="AVG2" s="854"/>
      <c r="AVH2" s="854"/>
      <c r="AVI2" s="854"/>
      <c r="AVJ2" s="854"/>
      <c r="AVK2" s="854"/>
      <c r="AVL2" s="854"/>
      <c r="AVM2" s="854"/>
      <c r="AVN2" s="854"/>
      <c r="AVO2" s="854"/>
      <c r="AVP2" s="854"/>
      <c r="AVQ2" s="854" t="s">
        <v>156</v>
      </c>
      <c r="AVR2" s="854"/>
      <c r="AVS2" s="854"/>
      <c r="AVT2" s="854"/>
      <c r="AVU2" s="854"/>
      <c r="AVV2" s="854"/>
      <c r="AVW2" s="854"/>
      <c r="AVX2" s="854"/>
      <c r="AVY2" s="854"/>
      <c r="AVZ2" s="854"/>
      <c r="AWA2" s="854"/>
      <c r="AWB2" s="854"/>
      <c r="AWC2" s="854"/>
      <c r="AWD2" s="854"/>
      <c r="AWE2" s="854"/>
      <c r="AWF2" s="854"/>
      <c r="AWG2" s="854" t="s">
        <v>156</v>
      </c>
      <c r="AWH2" s="854"/>
      <c r="AWI2" s="854"/>
      <c r="AWJ2" s="854"/>
      <c r="AWK2" s="854"/>
      <c r="AWL2" s="854"/>
      <c r="AWM2" s="854"/>
      <c r="AWN2" s="854"/>
      <c r="AWO2" s="854"/>
      <c r="AWP2" s="854"/>
      <c r="AWQ2" s="854"/>
      <c r="AWR2" s="854"/>
      <c r="AWS2" s="854"/>
      <c r="AWT2" s="854"/>
      <c r="AWU2" s="854"/>
      <c r="AWV2" s="854"/>
      <c r="AWW2" s="854" t="s">
        <v>156</v>
      </c>
      <c r="AWX2" s="854"/>
      <c r="AWY2" s="854"/>
      <c r="AWZ2" s="854"/>
      <c r="AXA2" s="854"/>
      <c r="AXB2" s="854"/>
      <c r="AXC2" s="854"/>
      <c r="AXD2" s="854"/>
      <c r="AXE2" s="854"/>
      <c r="AXF2" s="854"/>
      <c r="AXG2" s="854"/>
      <c r="AXH2" s="854"/>
      <c r="AXI2" s="854"/>
      <c r="AXJ2" s="854"/>
      <c r="AXK2" s="854"/>
      <c r="AXL2" s="854"/>
      <c r="AXM2" s="854" t="s">
        <v>156</v>
      </c>
      <c r="AXN2" s="854"/>
      <c r="AXO2" s="854"/>
      <c r="AXP2" s="854"/>
      <c r="AXQ2" s="854"/>
      <c r="AXR2" s="854"/>
      <c r="AXS2" s="854"/>
      <c r="AXT2" s="854"/>
      <c r="AXU2" s="854"/>
      <c r="AXV2" s="854"/>
      <c r="AXW2" s="854"/>
      <c r="AXX2" s="854"/>
      <c r="AXY2" s="854"/>
      <c r="AXZ2" s="854"/>
      <c r="AYA2" s="854"/>
      <c r="AYB2" s="854"/>
      <c r="AYC2" s="854" t="s">
        <v>156</v>
      </c>
      <c r="AYD2" s="854"/>
      <c r="AYE2" s="854"/>
      <c r="AYF2" s="854"/>
      <c r="AYG2" s="854"/>
      <c r="AYH2" s="854"/>
      <c r="AYI2" s="854"/>
      <c r="AYJ2" s="854"/>
      <c r="AYK2" s="854"/>
      <c r="AYL2" s="854"/>
      <c r="AYM2" s="854"/>
      <c r="AYN2" s="854"/>
      <c r="AYO2" s="854"/>
      <c r="AYP2" s="854"/>
      <c r="AYQ2" s="854"/>
      <c r="AYR2" s="854"/>
      <c r="AYS2" s="854" t="s">
        <v>156</v>
      </c>
      <c r="AYT2" s="854"/>
      <c r="AYU2" s="854"/>
      <c r="AYV2" s="854"/>
      <c r="AYW2" s="854"/>
      <c r="AYX2" s="854"/>
      <c r="AYY2" s="854"/>
      <c r="AYZ2" s="854"/>
      <c r="AZA2" s="854"/>
      <c r="AZB2" s="854"/>
      <c r="AZC2" s="854"/>
      <c r="AZD2" s="854"/>
      <c r="AZE2" s="854"/>
      <c r="AZF2" s="854"/>
      <c r="AZG2" s="854"/>
      <c r="AZH2" s="854"/>
      <c r="AZI2" s="854" t="s">
        <v>156</v>
      </c>
      <c r="AZJ2" s="854"/>
      <c r="AZK2" s="854"/>
      <c r="AZL2" s="854"/>
      <c r="AZM2" s="854"/>
      <c r="AZN2" s="854"/>
      <c r="AZO2" s="854"/>
      <c r="AZP2" s="854"/>
      <c r="AZQ2" s="854"/>
      <c r="AZR2" s="854"/>
      <c r="AZS2" s="854"/>
      <c r="AZT2" s="854"/>
      <c r="AZU2" s="854"/>
      <c r="AZV2" s="854"/>
      <c r="AZW2" s="854"/>
      <c r="AZX2" s="854"/>
      <c r="AZY2" s="854" t="s">
        <v>156</v>
      </c>
      <c r="AZZ2" s="854"/>
      <c r="BAA2" s="854"/>
      <c r="BAB2" s="854"/>
      <c r="BAC2" s="854"/>
      <c r="BAD2" s="854"/>
      <c r="BAE2" s="854"/>
      <c r="BAF2" s="854"/>
      <c r="BAG2" s="854"/>
      <c r="BAH2" s="854"/>
      <c r="BAI2" s="854"/>
      <c r="BAJ2" s="854"/>
      <c r="BAK2" s="854"/>
      <c r="BAL2" s="854"/>
      <c r="BAM2" s="854"/>
      <c r="BAN2" s="854"/>
      <c r="BAO2" s="854" t="s">
        <v>156</v>
      </c>
      <c r="BAP2" s="854"/>
      <c r="BAQ2" s="854"/>
      <c r="BAR2" s="854"/>
      <c r="BAS2" s="854"/>
      <c r="BAT2" s="854"/>
      <c r="BAU2" s="854"/>
      <c r="BAV2" s="854"/>
      <c r="BAW2" s="854"/>
      <c r="BAX2" s="854"/>
      <c r="BAY2" s="854"/>
      <c r="BAZ2" s="854"/>
      <c r="BBA2" s="854"/>
      <c r="BBB2" s="854"/>
      <c r="BBC2" s="854"/>
      <c r="BBD2" s="854"/>
      <c r="BBE2" s="854" t="s">
        <v>156</v>
      </c>
      <c r="BBF2" s="854"/>
      <c r="BBG2" s="854"/>
      <c r="BBH2" s="854"/>
      <c r="BBI2" s="854"/>
      <c r="BBJ2" s="854"/>
      <c r="BBK2" s="854"/>
      <c r="BBL2" s="854"/>
      <c r="BBM2" s="854"/>
      <c r="BBN2" s="854"/>
      <c r="BBO2" s="854"/>
      <c r="BBP2" s="854"/>
      <c r="BBQ2" s="854"/>
      <c r="BBR2" s="854"/>
      <c r="BBS2" s="854"/>
      <c r="BBT2" s="854"/>
      <c r="BBU2" s="854" t="s">
        <v>156</v>
      </c>
      <c r="BBV2" s="854"/>
      <c r="BBW2" s="854"/>
      <c r="BBX2" s="854"/>
      <c r="BBY2" s="854"/>
      <c r="BBZ2" s="854"/>
      <c r="BCA2" s="854"/>
      <c r="BCB2" s="854"/>
      <c r="BCC2" s="854"/>
      <c r="BCD2" s="854"/>
      <c r="BCE2" s="854"/>
      <c r="BCF2" s="854"/>
      <c r="BCG2" s="854"/>
      <c r="BCH2" s="854"/>
      <c r="BCI2" s="854"/>
      <c r="BCJ2" s="854"/>
      <c r="BCK2" s="854" t="s">
        <v>156</v>
      </c>
      <c r="BCL2" s="854"/>
      <c r="BCM2" s="854"/>
      <c r="BCN2" s="854"/>
      <c r="BCO2" s="854"/>
      <c r="BCP2" s="854"/>
      <c r="BCQ2" s="854"/>
      <c r="BCR2" s="854"/>
      <c r="BCS2" s="854"/>
      <c r="BCT2" s="854"/>
      <c r="BCU2" s="854"/>
      <c r="BCV2" s="854"/>
      <c r="BCW2" s="854"/>
      <c r="BCX2" s="854"/>
      <c r="BCY2" s="854"/>
      <c r="BCZ2" s="854"/>
      <c r="BDA2" s="854" t="s">
        <v>156</v>
      </c>
      <c r="BDB2" s="854"/>
      <c r="BDC2" s="854"/>
      <c r="BDD2" s="854"/>
      <c r="BDE2" s="854"/>
      <c r="BDF2" s="854"/>
      <c r="BDG2" s="854"/>
      <c r="BDH2" s="854"/>
      <c r="BDI2" s="854"/>
      <c r="BDJ2" s="854"/>
      <c r="BDK2" s="854"/>
      <c r="BDL2" s="854"/>
      <c r="BDM2" s="854"/>
      <c r="BDN2" s="854"/>
      <c r="BDO2" s="854"/>
      <c r="BDP2" s="854"/>
      <c r="BDQ2" s="854" t="s">
        <v>156</v>
      </c>
      <c r="BDR2" s="854"/>
      <c r="BDS2" s="854"/>
      <c r="BDT2" s="854"/>
      <c r="BDU2" s="854"/>
      <c r="BDV2" s="854"/>
      <c r="BDW2" s="854"/>
      <c r="BDX2" s="854"/>
      <c r="BDY2" s="854"/>
      <c r="BDZ2" s="854"/>
      <c r="BEA2" s="854"/>
      <c r="BEB2" s="854"/>
      <c r="BEC2" s="854"/>
      <c r="BED2" s="854"/>
      <c r="BEE2" s="854"/>
      <c r="BEF2" s="854"/>
      <c r="BEG2" s="854" t="s">
        <v>156</v>
      </c>
      <c r="BEH2" s="854"/>
      <c r="BEI2" s="854"/>
      <c r="BEJ2" s="854"/>
      <c r="BEK2" s="854"/>
      <c r="BEL2" s="854"/>
      <c r="BEM2" s="854"/>
      <c r="BEN2" s="854"/>
      <c r="BEO2" s="854"/>
      <c r="BEP2" s="854"/>
      <c r="BEQ2" s="854"/>
      <c r="BER2" s="854"/>
      <c r="BES2" s="854"/>
      <c r="BET2" s="854"/>
      <c r="BEU2" s="854"/>
      <c r="BEV2" s="854"/>
      <c r="BEW2" s="854" t="s">
        <v>156</v>
      </c>
      <c r="BEX2" s="854"/>
      <c r="BEY2" s="854"/>
      <c r="BEZ2" s="854"/>
      <c r="BFA2" s="854"/>
      <c r="BFB2" s="854"/>
      <c r="BFC2" s="854"/>
      <c r="BFD2" s="854"/>
      <c r="BFE2" s="854"/>
      <c r="BFF2" s="854"/>
      <c r="BFG2" s="854"/>
      <c r="BFH2" s="854"/>
      <c r="BFI2" s="854"/>
      <c r="BFJ2" s="854"/>
      <c r="BFK2" s="854"/>
      <c r="BFL2" s="854"/>
      <c r="BFM2" s="854" t="s">
        <v>156</v>
      </c>
      <c r="BFN2" s="854"/>
      <c r="BFO2" s="854"/>
      <c r="BFP2" s="854"/>
      <c r="BFQ2" s="854"/>
      <c r="BFR2" s="854"/>
      <c r="BFS2" s="854"/>
      <c r="BFT2" s="854"/>
      <c r="BFU2" s="854"/>
      <c r="BFV2" s="854"/>
      <c r="BFW2" s="854"/>
      <c r="BFX2" s="854"/>
      <c r="BFY2" s="854"/>
      <c r="BFZ2" s="854"/>
      <c r="BGA2" s="854"/>
      <c r="BGB2" s="854"/>
      <c r="BGC2" s="854" t="s">
        <v>156</v>
      </c>
      <c r="BGD2" s="854"/>
      <c r="BGE2" s="854"/>
      <c r="BGF2" s="854"/>
      <c r="BGG2" s="854"/>
      <c r="BGH2" s="854"/>
      <c r="BGI2" s="854"/>
      <c r="BGJ2" s="854"/>
      <c r="BGK2" s="854"/>
      <c r="BGL2" s="854"/>
      <c r="BGM2" s="854"/>
      <c r="BGN2" s="854"/>
      <c r="BGO2" s="854"/>
      <c r="BGP2" s="854"/>
      <c r="BGQ2" s="854"/>
      <c r="BGR2" s="854"/>
      <c r="BGS2" s="854" t="s">
        <v>156</v>
      </c>
      <c r="BGT2" s="854"/>
      <c r="BGU2" s="854"/>
      <c r="BGV2" s="854"/>
      <c r="BGW2" s="854"/>
      <c r="BGX2" s="854"/>
      <c r="BGY2" s="854"/>
      <c r="BGZ2" s="854"/>
      <c r="BHA2" s="854"/>
      <c r="BHB2" s="854"/>
      <c r="BHC2" s="854"/>
      <c r="BHD2" s="854"/>
      <c r="BHE2" s="854"/>
      <c r="BHF2" s="854"/>
      <c r="BHG2" s="854"/>
      <c r="BHH2" s="854"/>
      <c r="BHI2" s="854" t="s">
        <v>156</v>
      </c>
      <c r="BHJ2" s="854"/>
      <c r="BHK2" s="854"/>
      <c r="BHL2" s="854"/>
      <c r="BHM2" s="854"/>
      <c r="BHN2" s="854"/>
      <c r="BHO2" s="854"/>
      <c r="BHP2" s="854"/>
      <c r="BHQ2" s="854"/>
      <c r="BHR2" s="854"/>
      <c r="BHS2" s="854"/>
      <c r="BHT2" s="854"/>
      <c r="BHU2" s="854"/>
      <c r="BHV2" s="854"/>
      <c r="BHW2" s="854"/>
      <c r="BHX2" s="854"/>
      <c r="BHY2" s="854" t="s">
        <v>156</v>
      </c>
      <c r="BHZ2" s="854"/>
      <c r="BIA2" s="854"/>
      <c r="BIB2" s="854"/>
      <c r="BIC2" s="854"/>
      <c r="BID2" s="854"/>
      <c r="BIE2" s="854"/>
      <c r="BIF2" s="854"/>
      <c r="BIG2" s="854"/>
      <c r="BIH2" s="854"/>
      <c r="BII2" s="854"/>
      <c r="BIJ2" s="854"/>
      <c r="BIK2" s="854"/>
      <c r="BIL2" s="854"/>
      <c r="BIM2" s="854"/>
      <c r="BIN2" s="854"/>
      <c r="BIO2" s="854" t="s">
        <v>156</v>
      </c>
      <c r="BIP2" s="854"/>
      <c r="BIQ2" s="854"/>
      <c r="BIR2" s="854"/>
      <c r="BIS2" s="854"/>
      <c r="BIT2" s="854"/>
      <c r="BIU2" s="854"/>
      <c r="BIV2" s="854"/>
      <c r="BIW2" s="854"/>
      <c r="BIX2" s="854"/>
      <c r="BIY2" s="854"/>
      <c r="BIZ2" s="854"/>
      <c r="BJA2" s="854"/>
      <c r="BJB2" s="854"/>
      <c r="BJC2" s="854"/>
      <c r="BJD2" s="854"/>
      <c r="BJE2" s="854" t="s">
        <v>156</v>
      </c>
      <c r="BJF2" s="854"/>
      <c r="BJG2" s="854"/>
      <c r="BJH2" s="854"/>
      <c r="BJI2" s="854"/>
      <c r="BJJ2" s="854"/>
      <c r="BJK2" s="854"/>
      <c r="BJL2" s="854"/>
      <c r="BJM2" s="854"/>
      <c r="BJN2" s="854"/>
      <c r="BJO2" s="854"/>
      <c r="BJP2" s="854"/>
      <c r="BJQ2" s="854"/>
      <c r="BJR2" s="854"/>
      <c r="BJS2" s="854"/>
      <c r="BJT2" s="854"/>
      <c r="BJU2" s="854" t="s">
        <v>156</v>
      </c>
      <c r="BJV2" s="854"/>
      <c r="BJW2" s="854"/>
      <c r="BJX2" s="854"/>
      <c r="BJY2" s="854"/>
      <c r="BJZ2" s="854"/>
      <c r="BKA2" s="854"/>
      <c r="BKB2" s="854"/>
      <c r="BKC2" s="854"/>
      <c r="BKD2" s="854"/>
      <c r="BKE2" s="854"/>
      <c r="BKF2" s="854"/>
      <c r="BKG2" s="854"/>
      <c r="BKH2" s="854"/>
      <c r="BKI2" s="854"/>
      <c r="BKJ2" s="854"/>
      <c r="BKK2" s="854" t="s">
        <v>156</v>
      </c>
      <c r="BKL2" s="854"/>
      <c r="BKM2" s="854"/>
      <c r="BKN2" s="854"/>
      <c r="BKO2" s="854"/>
      <c r="BKP2" s="854"/>
      <c r="BKQ2" s="854"/>
      <c r="BKR2" s="854"/>
      <c r="BKS2" s="854"/>
      <c r="BKT2" s="854"/>
      <c r="BKU2" s="854"/>
      <c r="BKV2" s="854"/>
      <c r="BKW2" s="854"/>
      <c r="BKX2" s="854"/>
      <c r="BKY2" s="854"/>
      <c r="BKZ2" s="854"/>
      <c r="BLA2" s="854" t="s">
        <v>156</v>
      </c>
      <c r="BLB2" s="854"/>
      <c r="BLC2" s="854"/>
      <c r="BLD2" s="854"/>
      <c r="BLE2" s="854"/>
      <c r="BLF2" s="854"/>
      <c r="BLG2" s="854"/>
      <c r="BLH2" s="854"/>
      <c r="BLI2" s="854"/>
      <c r="BLJ2" s="854"/>
      <c r="BLK2" s="854"/>
      <c r="BLL2" s="854"/>
      <c r="BLM2" s="854"/>
      <c r="BLN2" s="854"/>
      <c r="BLO2" s="854"/>
      <c r="BLP2" s="854"/>
      <c r="BLQ2" s="854" t="s">
        <v>156</v>
      </c>
      <c r="BLR2" s="854"/>
      <c r="BLS2" s="854"/>
      <c r="BLT2" s="854"/>
      <c r="BLU2" s="854"/>
      <c r="BLV2" s="854"/>
      <c r="BLW2" s="854"/>
      <c r="BLX2" s="854"/>
      <c r="BLY2" s="854"/>
      <c r="BLZ2" s="854"/>
      <c r="BMA2" s="854"/>
      <c r="BMB2" s="854"/>
      <c r="BMC2" s="854"/>
      <c r="BMD2" s="854"/>
      <c r="BME2" s="854"/>
      <c r="BMF2" s="854"/>
      <c r="BMG2" s="854" t="s">
        <v>156</v>
      </c>
      <c r="BMH2" s="854"/>
      <c r="BMI2" s="854"/>
      <c r="BMJ2" s="854"/>
      <c r="BMK2" s="854"/>
      <c r="BML2" s="854"/>
      <c r="BMM2" s="854"/>
      <c r="BMN2" s="854"/>
      <c r="BMO2" s="854"/>
      <c r="BMP2" s="854"/>
      <c r="BMQ2" s="854"/>
      <c r="BMR2" s="854"/>
      <c r="BMS2" s="854"/>
      <c r="BMT2" s="854"/>
      <c r="BMU2" s="854"/>
      <c r="BMV2" s="854"/>
      <c r="BMW2" s="854" t="s">
        <v>156</v>
      </c>
      <c r="BMX2" s="854"/>
      <c r="BMY2" s="854"/>
      <c r="BMZ2" s="854"/>
      <c r="BNA2" s="854"/>
      <c r="BNB2" s="854"/>
      <c r="BNC2" s="854"/>
      <c r="BND2" s="854"/>
      <c r="BNE2" s="854"/>
      <c r="BNF2" s="854"/>
      <c r="BNG2" s="854"/>
      <c r="BNH2" s="854"/>
      <c r="BNI2" s="854"/>
      <c r="BNJ2" s="854"/>
      <c r="BNK2" s="854"/>
      <c r="BNL2" s="854"/>
      <c r="BNM2" s="854" t="s">
        <v>156</v>
      </c>
      <c r="BNN2" s="854"/>
      <c r="BNO2" s="854"/>
      <c r="BNP2" s="854"/>
      <c r="BNQ2" s="854"/>
      <c r="BNR2" s="854"/>
      <c r="BNS2" s="854"/>
      <c r="BNT2" s="854"/>
      <c r="BNU2" s="854"/>
      <c r="BNV2" s="854"/>
      <c r="BNW2" s="854"/>
      <c r="BNX2" s="854"/>
      <c r="BNY2" s="854"/>
      <c r="BNZ2" s="854"/>
      <c r="BOA2" s="854"/>
      <c r="BOB2" s="854"/>
      <c r="BOC2" s="854" t="s">
        <v>156</v>
      </c>
      <c r="BOD2" s="854"/>
      <c r="BOE2" s="854"/>
      <c r="BOF2" s="854"/>
      <c r="BOG2" s="854"/>
      <c r="BOH2" s="854"/>
      <c r="BOI2" s="854"/>
      <c r="BOJ2" s="854"/>
      <c r="BOK2" s="854"/>
      <c r="BOL2" s="854"/>
      <c r="BOM2" s="854"/>
      <c r="BON2" s="854"/>
      <c r="BOO2" s="854"/>
      <c r="BOP2" s="854"/>
      <c r="BOQ2" s="854"/>
      <c r="BOR2" s="854"/>
      <c r="BOS2" s="854" t="s">
        <v>156</v>
      </c>
      <c r="BOT2" s="854"/>
      <c r="BOU2" s="854"/>
      <c r="BOV2" s="854"/>
      <c r="BOW2" s="854"/>
      <c r="BOX2" s="854"/>
      <c r="BOY2" s="854"/>
      <c r="BOZ2" s="854"/>
      <c r="BPA2" s="854"/>
      <c r="BPB2" s="854"/>
      <c r="BPC2" s="854"/>
      <c r="BPD2" s="854"/>
      <c r="BPE2" s="854"/>
      <c r="BPF2" s="854"/>
      <c r="BPG2" s="854"/>
      <c r="BPH2" s="854"/>
      <c r="BPI2" s="854" t="s">
        <v>156</v>
      </c>
      <c r="BPJ2" s="854"/>
      <c r="BPK2" s="854"/>
      <c r="BPL2" s="854"/>
      <c r="BPM2" s="854"/>
      <c r="BPN2" s="854"/>
      <c r="BPO2" s="854"/>
      <c r="BPP2" s="854"/>
      <c r="BPQ2" s="854"/>
      <c r="BPR2" s="854"/>
      <c r="BPS2" s="854"/>
      <c r="BPT2" s="854"/>
      <c r="BPU2" s="854"/>
      <c r="BPV2" s="854"/>
      <c r="BPW2" s="854"/>
      <c r="BPX2" s="854"/>
      <c r="BPY2" s="854" t="s">
        <v>156</v>
      </c>
      <c r="BPZ2" s="854"/>
      <c r="BQA2" s="854"/>
      <c r="BQB2" s="854"/>
      <c r="BQC2" s="854"/>
      <c r="BQD2" s="854"/>
      <c r="BQE2" s="854"/>
      <c r="BQF2" s="854"/>
      <c r="BQG2" s="854"/>
      <c r="BQH2" s="854"/>
      <c r="BQI2" s="854"/>
      <c r="BQJ2" s="854"/>
      <c r="BQK2" s="854"/>
      <c r="BQL2" s="854"/>
      <c r="BQM2" s="854"/>
      <c r="BQN2" s="854"/>
      <c r="BQO2" s="854" t="s">
        <v>156</v>
      </c>
      <c r="BQP2" s="854"/>
      <c r="BQQ2" s="854"/>
      <c r="BQR2" s="854"/>
      <c r="BQS2" s="854"/>
      <c r="BQT2" s="854"/>
      <c r="BQU2" s="854"/>
      <c r="BQV2" s="854"/>
      <c r="BQW2" s="854"/>
      <c r="BQX2" s="854"/>
      <c r="BQY2" s="854"/>
      <c r="BQZ2" s="854"/>
      <c r="BRA2" s="854"/>
      <c r="BRB2" s="854"/>
      <c r="BRC2" s="854"/>
      <c r="BRD2" s="854"/>
      <c r="BRE2" s="854" t="s">
        <v>156</v>
      </c>
      <c r="BRF2" s="854"/>
      <c r="BRG2" s="854"/>
      <c r="BRH2" s="854"/>
      <c r="BRI2" s="854"/>
      <c r="BRJ2" s="854"/>
      <c r="BRK2" s="854"/>
      <c r="BRL2" s="854"/>
      <c r="BRM2" s="854"/>
      <c r="BRN2" s="854"/>
      <c r="BRO2" s="854"/>
      <c r="BRP2" s="854"/>
      <c r="BRQ2" s="854"/>
      <c r="BRR2" s="854"/>
      <c r="BRS2" s="854"/>
      <c r="BRT2" s="854"/>
      <c r="BRU2" s="854" t="s">
        <v>156</v>
      </c>
      <c r="BRV2" s="854"/>
      <c r="BRW2" s="854"/>
      <c r="BRX2" s="854"/>
      <c r="BRY2" s="854"/>
      <c r="BRZ2" s="854"/>
      <c r="BSA2" s="854"/>
      <c r="BSB2" s="854"/>
      <c r="BSC2" s="854"/>
      <c r="BSD2" s="854"/>
      <c r="BSE2" s="854"/>
      <c r="BSF2" s="854"/>
      <c r="BSG2" s="854"/>
      <c r="BSH2" s="854"/>
      <c r="BSI2" s="854"/>
      <c r="BSJ2" s="854"/>
      <c r="BSK2" s="854" t="s">
        <v>156</v>
      </c>
      <c r="BSL2" s="854"/>
      <c r="BSM2" s="854"/>
      <c r="BSN2" s="854"/>
      <c r="BSO2" s="854"/>
      <c r="BSP2" s="854"/>
      <c r="BSQ2" s="854"/>
      <c r="BSR2" s="854"/>
      <c r="BSS2" s="854"/>
      <c r="BST2" s="854"/>
      <c r="BSU2" s="854"/>
      <c r="BSV2" s="854"/>
      <c r="BSW2" s="854"/>
      <c r="BSX2" s="854"/>
      <c r="BSY2" s="854"/>
      <c r="BSZ2" s="854"/>
      <c r="BTA2" s="854" t="s">
        <v>156</v>
      </c>
      <c r="BTB2" s="854"/>
      <c r="BTC2" s="854"/>
      <c r="BTD2" s="854"/>
      <c r="BTE2" s="854"/>
      <c r="BTF2" s="854"/>
      <c r="BTG2" s="854"/>
      <c r="BTH2" s="854"/>
      <c r="BTI2" s="854"/>
      <c r="BTJ2" s="854"/>
      <c r="BTK2" s="854"/>
      <c r="BTL2" s="854"/>
      <c r="BTM2" s="854"/>
      <c r="BTN2" s="854"/>
      <c r="BTO2" s="854"/>
      <c r="BTP2" s="854"/>
      <c r="BTQ2" s="854" t="s">
        <v>156</v>
      </c>
      <c r="BTR2" s="854"/>
      <c r="BTS2" s="854"/>
      <c r="BTT2" s="854"/>
      <c r="BTU2" s="854"/>
      <c r="BTV2" s="854"/>
      <c r="BTW2" s="854"/>
      <c r="BTX2" s="854"/>
      <c r="BTY2" s="854"/>
      <c r="BTZ2" s="854"/>
      <c r="BUA2" s="854"/>
      <c r="BUB2" s="854"/>
      <c r="BUC2" s="854"/>
      <c r="BUD2" s="854"/>
      <c r="BUE2" s="854"/>
      <c r="BUF2" s="854"/>
      <c r="BUG2" s="854" t="s">
        <v>156</v>
      </c>
      <c r="BUH2" s="854"/>
      <c r="BUI2" s="854"/>
      <c r="BUJ2" s="854"/>
      <c r="BUK2" s="854"/>
      <c r="BUL2" s="854"/>
      <c r="BUM2" s="854"/>
      <c r="BUN2" s="854"/>
      <c r="BUO2" s="854"/>
      <c r="BUP2" s="854"/>
      <c r="BUQ2" s="854"/>
      <c r="BUR2" s="854"/>
      <c r="BUS2" s="854"/>
      <c r="BUT2" s="854"/>
      <c r="BUU2" s="854"/>
      <c r="BUV2" s="854"/>
      <c r="BUW2" s="854" t="s">
        <v>156</v>
      </c>
      <c r="BUX2" s="854"/>
      <c r="BUY2" s="854"/>
      <c r="BUZ2" s="854"/>
      <c r="BVA2" s="854"/>
      <c r="BVB2" s="854"/>
      <c r="BVC2" s="854"/>
      <c r="BVD2" s="854"/>
      <c r="BVE2" s="854"/>
      <c r="BVF2" s="854"/>
      <c r="BVG2" s="854"/>
      <c r="BVH2" s="854"/>
      <c r="BVI2" s="854"/>
      <c r="BVJ2" s="854"/>
      <c r="BVK2" s="854"/>
      <c r="BVL2" s="854"/>
      <c r="BVM2" s="854" t="s">
        <v>156</v>
      </c>
      <c r="BVN2" s="854"/>
      <c r="BVO2" s="854"/>
      <c r="BVP2" s="854"/>
      <c r="BVQ2" s="854"/>
      <c r="BVR2" s="854"/>
      <c r="BVS2" s="854"/>
      <c r="BVT2" s="854"/>
      <c r="BVU2" s="854"/>
      <c r="BVV2" s="854"/>
      <c r="BVW2" s="854"/>
      <c r="BVX2" s="854"/>
      <c r="BVY2" s="854"/>
      <c r="BVZ2" s="854"/>
      <c r="BWA2" s="854"/>
      <c r="BWB2" s="854"/>
      <c r="BWC2" s="854" t="s">
        <v>156</v>
      </c>
      <c r="BWD2" s="854"/>
      <c r="BWE2" s="854"/>
      <c r="BWF2" s="854"/>
      <c r="BWG2" s="854"/>
      <c r="BWH2" s="854"/>
      <c r="BWI2" s="854"/>
      <c r="BWJ2" s="854"/>
      <c r="BWK2" s="854"/>
      <c r="BWL2" s="854"/>
      <c r="BWM2" s="854"/>
      <c r="BWN2" s="854"/>
      <c r="BWO2" s="854"/>
      <c r="BWP2" s="854"/>
      <c r="BWQ2" s="854"/>
      <c r="BWR2" s="854"/>
      <c r="BWS2" s="854" t="s">
        <v>156</v>
      </c>
      <c r="BWT2" s="854"/>
      <c r="BWU2" s="854"/>
      <c r="BWV2" s="854"/>
      <c r="BWW2" s="854"/>
      <c r="BWX2" s="854"/>
      <c r="BWY2" s="854"/>
      <c r="BWZ2" s="854"/>
      <c r="BXA2" s="854"/>
      <c r="BXB2" s="854"/>
      <c r="BXC2" s="854"/>
      <c r="BXD2" s="854"/>
      <c r="BXE2" s="854"/>
      <c r="BXF2" s="854"/>
      <c r="BXG2" s="854"/>
      <c r="BXH2" s="854"/>
      <c r="BXI2" s="854" t="s">
        <v>156</v>
      </c>
      <c r="BXJ2" s="854"/>
      <c r="BXK2" s="854"/>
      <c r="BXL2" s="854"/>
      <c r="BXM2" s="854"/>
      <c r="BXN2" s="854"/>
      <c r="BXO2" s="854"/>
      <c r="BXP2" s="854"/>
      <c r="BXQ2" s="854"/>
      <c r="BXR2" s="854"/>
      <c r="BXS2" s="854"/>
      <c r="BXT2" s="854"/>
      <c r="BXU2" s="854"/>
      <c r="BXV2" s="854"/>
      <c r="BXW2" s="854"/>
      <c r="BXX2" s="854"/>
      <c r="BXY2" s="854" t="s">
        <v>156</v>
      </c>
      <c r="BXZ2" s="854"/>
      <c r="BYA2" s="854"/>
      <c r="BYB2" s="854"/>
      <c r="BYC2" s="854"/>
      <c r="BYD2" s="854"/>
      <c r="BYE2" s="854"/>
      <c r="BYF2" s="854"/>
      <c r="BYG2" s="854"/>
      <c r="BYH2" s="854"/>
      <c r="BYI2" s="854"/>
      <c r="BYJ2" s="854"/>
      <c r="BYK2" s="854"/>
      <c r="BYL2" s="854"/>
      <c r="BYM2" s="854"/>
      <c r="BYN2" s="854"/>
      <c r="BYO2" s="854" t="s">
        <v>156</v>
      </c>
      <c r="BYP2" s="854"/>
      <c r="BYQ2" s="854"/>
      <c r="BYR2" s="854"/>
      <c r="BYS2" s="854"/>
      <c r="BYT2" s="854"/>
      <c r="BYU2" s="854"/>
      <c r="BYV2" s="854"/>
      <c r="BYW2" s="854"/>
      <c r="BYX2" s="854"/>
      <c r="BYY2" s="854"/>
      <c r="BYZ2" s="854"/>
      <c r="BZA2" s="854"/>
      <c r="BZB2" s="854"/>
      <c r="BZC2" s="854"/>
      <c r="BZD2" s="854"/>
      <c r="BZE2" s="854" t="s">
        <v>156</v>
      </c>
      <c r="BZF2" s="854"/>
      <c r="BZG2" s="854"/>
      <c r="BZH2" s="854"/>
      <c r="BZI2" s="854"/>
      <c r="BZJ2" s="854"/>
      <c r="BZK2" s="854"/>
      <c r="BZL2" s="854"/>
      <c r="BZM2" s="854"/>
      <c r="BZN2" s="854"/>
      <c r="BZO2" s="854"/>
      <c r="BZP2" s="854"/>
      <c r="BZQ2" s="854"/>
      <c r="BZR2" s="854"/>
      <c r="BZS2" s="854"/>
      <c r="BZT2" s="854"/>
      <c r="BZU2" s="854" t="s">
        <v>156</v>
      </c>
      <c r="BZV2" s="854"/>
      <c r="BZW2" s="854"/>
      <c r="BZX2" s="854"/>
      <c r="BZY2" s="854"/>
      <c r="BZZ2" s="854"/>
      <c r="CAA2" s="854"/>
      <c r="CAB2" s="854"/>
      <c r="CAC2" s="854"/>
      <c r="CAD2" s="854"/>
      <c r="CAE2" s="854"/>
      <c r="CAF2" s="854"/>
      <c r="CAG2" s="854"/>
      <c r="CAH2" s="854"/>
      <c r="CAI2" s="854"/>
      <c r="CAJ2" s="854"/>
      <c r="CAK2" s="854" t="s">
        <v>156</v>
      </c>
      <c r="CAL2" s="854"/>
      <c r="CAM2" s="854"/>
      <c r="CAN2" s="854"/>
      <c r="CAO2" s="854"/>
      <c r="CAP2" s="854"/>
      <c r="CAQ2" s="854"/>
      <c r="CAR2" s="854"/>
      <c r="CAS2" s="854"/>
      <c r="CAT2" s="854"/>
      <c r="CAU2" s="854"/>
      <c r="CAV2" s="854"/>
      <c r="CAW2" s="854"/>
      <c r="CAX2" s="854"/>
      <c r="CAY2" s="854"/>
      <c r="CAZ2" s="854"/>
      <c r="CBA2" s="854" t="s">
        <v>156</v>
      </c>
      <c r="CBB2" s="854"/>
      <c r="CBC2" s="854"/>
      <c r="CBD2" s="854"/>
      <c r="CBE2" s="854"/>
      <c r="CBF2" s="854"/>
      <c r="CBG2" s="854"/>
      <c r="CBH2" s="854"/>
      <c r="CBI2" s="854"/>
      <c r="CBJ2" s="854"/>
      <c r="CBK2" s="854"/>
      <c r="CBL2" s="854"/>
      <c r="CBM2" s="854"/>
      <c r="CBN2" s="854"/>
      <c r="CBO2" s="854"/>
      <c r="CBP2" s="854"/>
      <c r="CBQ2" s="854" t="s">
        <v>156</v>
      </c>
      <c r="CBR2" s="854"/>
      <c r="CBS2" s="854"/>
      <c r="CBT2" s="854"/>
      <c r="CBU2" s="854"/>
      <c r="CBV2" s="854"/>
      <c r="CBW2" s="854"/>
      <c r="CBX2" s="854"/>
      <c r="CBY2" s="854"/>
      <c r="CBZ2" s="854"/>
      <c r="CCA2" s="854"/>
      <c r="CCB2" s="854"/>
      <c r="CCC2" s="854"/>
      <c r="CCD2" s="854"/>
      <c r="CCE2" s="854"/>
      <c r="CCF2" s="854"/>
      <c r="CCG2" s="854" t="s">
        <v>156</v>
      </c>
      <c r="CCH2" s="854"/>
      <c r="CCI2" s="854"/>
      <c r="CCJ2" s="854"/>
      <c r="CCK2" s="854"/>
      <c r="CCL2" s="854"/>
      <c r="CCM2" s="854"/>
      <c r="CCN2" s="854"/>
      <c r="CCO2" s="854"/>
      <c r="CCP2" s="854"/>
      <c r="CCQ2" s="854"/>
      <c r="CCR2" s="854"/>
      <c r="CCS2" s="854"/>
      <c r="CCT2" s="854"/>
      <c r="CCU2" s="854"/>
      <c r="CCV2" s="854"/>
      <c r="CCW2" s="854" t="s">
        <v>156</v>
      </c>
      <c r="CCX2" s="854"/>
      <c r="CCY2" s="854"/>
      <c r="CCZ2" s="854"/>
      <c r="CDA2" s="854"/>
      <c r="CDB2" s="854"/>
      <c r="CDC2" s="854"/>
      <c r="CDD2" s="854"/>
      <c r="CDE2" s="854"/>
      <c r="CDF2" s="854"/>
      <c r="CDG2" s="854"/>
      <c r="CDH2" s="854"/>
      <c r="CDI2" s="854"/>
      <c r="CDJ2" s="854"/>
      <c r="CDK2" s="854"/>
      <c r="CDL2" s="854"/>
      <c r="CDM2" s="854" t="s">
        <v>156</v>
      </c>
      <c r="CDN2" s="854"/>
      <c r="CDO2" s="854"/>
      <c r="CDP2" s="854"/>
      <c r="CDQ2" s="854"/>
      <c r="CDR2" s="854"/>
      <c r="CDS2" s="854"/>
      <c r="CDT2" s="854"/>
      <c r="CDU2" s="854"/>
      <c r="CDV2" s="854"/>
      <c r="CDW2" s="854"/>
      <c r="CDX2" s="854"/>
      <c r="CDY2" s="854"/>
      <c r="CDZ2" s="854"/>
      <c r="CEA2" s="854"/>
      <c r="CEB2" s="854"/>
      <c r="CEC2" s="854" t="s">
        <v>156</v>
      </c>
      <c r="CED2" s="854"/>
      <c r="CEE2" s="854"/>
      <c r="CEF2" s="854"/>
      <c r="CEG2" s="854"/>
      <c r="CEH2" s="854"/>
      <c r="CEI2" s="854"/>
      <c r="CEJ2" s="854"/>
      <c r="CEK2" s="854"/>
      <c r="CEL2" s="854"/>
      <c r="CEM2" s="854"/>
      <c r="CEN2" s="854"/>
      <c r="CEO2" s="854"/>
      <c r="CEP2" s="854"/>
      <c r="CEQ2" s="854"/>
      <c r="CER2" s="854"/>
      <c r="CES2" s="854" t="s">
        <v>156</v>
      </c>
      <c r="CET2" s="854"/>
      <c r="CEU2" s="854"/>
      <c r="CEV2" s="854"/>
      <c r="CEW2" s="854"/>
      <c r="CEX2" s="854"/>
      <c r="CEY2" s="854"/>
      <c r="CEZ2" s="854"/>
      <c r="CFA2" s="854"/>
      <c r="CFB2" s="854"/>
      <c r="CFC2" s="854"/>
      <c r="CFD2" s="854"/>
      <c r="CFE2" s="854"/>
      <c r="CFF2" s="854"/>
      <c r="CFG2" s="854"/>
      <c r="CFH2" s="854"/>
      <c r="CFI2" s="854" t="s">
        <v>156</v>
      </c>
      <c r="CFJ2" s="854"/>
      <c r="CFK2" s="854"/>
      <c r="CFL2" s="854"/>
      <c r="CFM2" s="854"/>
      <c r="CFN2" s="854"/>
      <c r="CFO2" s="854"/>
      <c r="CFP2" s="854"/>
      <c r="CFQ2" s="854"/>
      <c r="CFR2" s="854"/>
      <c r="CFS2" s="854"/>
      <c r="CFT2" s="854"/>
      <c r="CFU2" s="854"/>
      <c r="CFV2" s="854"/>
      <c r="CFW2" s="854"/>
      <c r="CFX2" s="854"/>
      <c r="CFY2" s="854" t="s">
        <v>156</v>
      </c>
      <c r="CFZ2" s="854"/>
      <c r="CGA2" s="854"/>
      <c r="CGB2" s="854"/>
      <c r="CGC2" s="854"/>
      <c r="CGD2" s="854"/>
      <c r="CGE2" s="854"/>
      <c r="CGF2" s="854"/>
      <c r="CGG2" s="854"/>
      <c r="CGH2" s="854"/>
      <c r="CGI2" s="854"/>
      <c r="CGJ2" s="854"/>
      <c r="CGK2" s="854"/>
      <c r="CGL2" s="854"/>
      <c r="CGM2" s="854"/>
      <c r="CGN2" s="854"/>
      <c r="CGO2" s="854" t="s">
        <v>156</v>
      </c>
      <c r="CGP2" s="854"/>
      <c r="CGQ2" s="854"/>
      <c r="CGR2" s="854"/>
      <c r="CGS2" s="854"/>
      <c r="CGT2" s="854"/>
      <c r="CGU2" s="854"/>
      <c r="CGV2" s="854"/>
      <c r="CGW2" s="854"/>
      <c r="CGX2" s="854"/>
      <c r="CGY2" s="854"/>
      <c r="CGZ2" s="854"/>
      <c r="CHA2" s="854"/>
      <c r="CHB2" s="854"/>
      <c r="CHC2" s="854"/>
      <c r="CHD2" s="854"/>
      <c r="CHE2" s="854" t="s">
        <v>156</v>
      </c>
      <c r="CHF2" s="854"/>
      <c r="CHG2" s="854"/>
      <c r="CHH2" s="854"/>
      <c r="CHI2" s="854"/>
      <c r="CHJ2" s="854"/>
      <c r="CHK2" s="854"/>
      <c r="CHL2" s="854"/>
      <c r="CHM2" s="854"/>
      <c r="CHN2" s="854"/>
      <c r="CHO2" s="854"/>
      <c r="CHP2" s="854"/>
      <c r="CHQ2" s="854"/>
      <c r="CHR2" s="854"/>
      <c r="CHS2" s="854"/>
      <c r="CHT2" s="854"/>
      <c r="CHU2" s="854" t="s">
        <v>156</v>
      </c>
      <c r="CHV2" s="854"/>
      <c r="CHW2" s="854"/>
      <c r="CHX2" s="854"/>
      <c r="CHY2" s="854"/>
      <c r="CHZ2" s="854"/>
      <c r="CIA2" s="854"/>
      <c r="CIB2" s="854"/>
      <c r="CIC2" s="854"/>
      <c r="CID2" s="854"/>
      <c r="CIE2" s="854"/>
      <c r="CIF2" s="854"/>
      <c r="CIG2" s="854"/>
      <c r="CIH2" s="854"/>
      <c r="CII2" s="854"/>
      <c r="CIJ2" s="854"/>
      <c r="CIK2" s="854" t="s">
        <v>156</v>
      </c>
      <c r="CIL2" s="854"/>
      <c r="CIM2" s="854"/>
      <c r="CIN2" s="854"/>
      <c r="CIO2" s="854"/>
      <c r="CIP2" s="854"/>
      <c r="CIQ2" s="854"/>
      <c r="CIR2" s="854"/>
      <c r="CIS2" s="854"/>
      <c r="CIT2" s="854"/>
      <c r="CIU2" s="854"/>
      <c r="CIV2" s="854"/>
      <c r="CIW2" s="854"/>
      <c r="CIX2" s="854"/>
      <c r="CIY2" s="854"/>
      <c r="CIZ2" s="854"/>
      <c r="CJA2" s="854" t="s">
        <v>156</v>
      </c>
      <c r="CJB2" s="854"/>
      <c r="CJC2" s="854"/>
      <c r="CJD2" s="854"/>
      <c r="CJE2" s="854"/>
      <c r="CJF2" s="854"/>
      <c r="CJG2" s="854"/>
      <c r="CJH2" s="854"/>
      <c r="CJI2" s="854"/>
      <c r="CJJ2" s="854"/>
      <c r="CJK2" s="854"/>
      <c r="CJL2" s="854"/>
      <c r="CJM2" s="854"/>
      <c r="CJN2" s="854"/>
      <c r="CJO2" s="854"/>
      <c r="CJP2" s="854"/>
      <c r="CJQ2" s="854" t="s">
        <v>156</v>
      </c>
      <c r="CJR2" s="854"/>
      <c r="CJS2" s="854"/>
      <c r="CJT2" s="854"/>
      <c r="CJU2" s="854"/>
      <c r="CJV2" s="854"/>
      <c r="CJW2" s="854"/>
      <c r="CJX2" s="854"/>
      <c r="CJY2" s="854"/>
      <c r="CJZ2" s="854"/>
      <c r="CKA2" s="854"/>
      <c r="CKB2" s="854"/>
      <c r="CKC2" s="854"/>
      <c r="CKD2" s="854"/>
      <c r="CKE2" s="854"/>
      <c r="CKF2" s="854"/>
      <c r="CKG2" s="854" t="s">
        <v>156</v>
      </c>
      <c r="CKH2" s="854"/>
      <c r="CKI2" s="854"/>
      <c r="CKJ2" s="854"/>
      <c r="CKK2" s="854"/>
      <c r="CKL2" s="854"/>
      <c r="CKM2" s="854"/>
      <c r="CKN2" s="854"/>
      <c r="CKO2" s="854"/>
      <c r="CKP2" s="854"/>
      <c r="CKQ2" s="854"/>
      <c r="CKR2" s="854"/>
      <c r="CKS2" s="854"/>
      <c r="CKT2" s="854"/>
      <c r="CKU2" s="854"/>
      <c r="CKV2" s="854"/>
      <c r="CKW2" s="854" t="s">
        <v>156</v>
      </c>
      <c r="CKX2" s="854"/>
      <c r="CKY2" s="854"/>
      <c r="CKZ2" s="854"/>
      <c r="CLA2" s="854"/>
      <c r="CLB2" s="854"/>
      <c r="CLC2" s="854"/>
      <c r="CLD2" s="854"/>
      <c r="CLE2" s="854"/>
      <c r="CLF2" s="854"/>
      <c r="CLG2" s="854"/>
      <c r="CLH2" s="854"/>
      <c r="CLI2" s="854"/>
      <c r="CLJ2" s="854"/>
      <c r="CLK2" s="854"/>
      <c r="CLL2" s="854"/>
      <c r="CLM2" s="854" t="s">
        <v>156</v>
      </c>
      <c r="CLN2" s="854"/>
      <c r="CLO2" s="854"/>
      <c r="CLP2" s="854"/>
      <c r="CLQ2" s="854"/>
      <c r="CLR2" s="854"/>
      <c r="CLS2" s="854"/>
      <c r="CLT2" s="854"/>
      <c r="CLU2" s="854"/>
      <c r="CLV2" s="854"/>
      <c r="CLW2" s="854"/>
      <c r="CLX2" s="854"/>
      <c r="CLY2" s="854"/>
      <c r="CLZ2" s="854"/>
      <c r="CMA2" s="854"/>
      <c r="CMB2" s="854"/>
      <c r="CMC2" s="854" t="s">
        <v>156</v>
      </c>
      <c r="CMD2" s="854"/>
      <c r="CME2" s="854"/>
      <c r="CMF2" s="854"/>
      <c r="CMG2" s="854"/>
      <c r="CMH2" s="854"/>
      <c r="CMI2" s="854"/>
      <c r="CMJ2" s="854"/>
      <c r="CMK2" s="854"/>
      <c r="CML2" s="854"/>
      <c r="CMM2" s="854"/>
      <c r="CMN2" s="854"/>
      <c r="CMO2" s="854"/>
      <c r="CMP2" s="854"/>
      <c r="CMQ2" s="854"/>
      <c r="CMR2" s="854"/>
      <c r="CMS2" s="854" t="s">
        <v>156</v>
      </c>
      <c r="CMT2" s="854"/>
      <c r="CMU2" s="854"/>
      <c r="CMV2" s="854"/>
      <c r="CMW2" s="854"/>
      <c r="CMX2" s="854"/>
      <c r="CMY2" s="854"/>
      <c r="CMZ2" s="854"/>
      <c r="CNA2" s="854"/>
      <c r="CNB2" s="854"/>
      <c r="CNC2" s="854"/>
      <c r="CND2" s="854"/>
      <c r="CNE2" s="854"/>
      <c r="CNF2" s="854"/>
      <c r="CNG2" s="854"/>
      <c r="CNH2" s="854"/>
      <c r="CNI2" s="854" t="s">
        <v>156</v>
      </c>
      <c r="CNJ2" s="854"/>
      <c r="CNK2" s="854"/>
      <c r="CNL2" s="854"/>
      <c r="CNM2" s="854"/>
      <c r="CNN2" s="854"/>
      <c r="CNO2" s="854"/>
      <c r="CNP2" s="854"/>
      <c r="CNQ2" s="854"/>
      <c r="CNR2" s="854"/>
      <c r="CNS2" s="854"/>
      <c r="CNT2" s="854"/>
      <c r="CNU2" s="854"/>
      <c r="CNV2" s="854"/>
      <c r="CNW2" s="854"/>
      <c r="CNX2" s="854"/>
      <c r="CNY2" s="854" t="s">
        <v>156</v>
      </c>
      <c r="CNZ2" s="854"/>
      <c r="COA2" s="854"/>
      <c r="COB2" s="854"/>
      <c r="COC2" s="854"/>
      <c r="COD2" s="854"/>
      <c r="COE2" s="854"/>
      <c r="COF2" s="854"/>
      <c r="COG2" s="854"/>
      <c r="COH2" s="854"/>
      <c r="COI2" s="854"/>
      <c r="COJ2" s="854"/>
      <c r="COK2" s="854"/>
      <c r="COL2" s="854"/>
      <c r="COM2" s="854"/>
      <c r="CON2" s="854"/>
      <c r="COO2" s="854" t="s">
        <v>156</v>
      </c>
      <c r="COP2" s="854"/>
      <c r="COQ2" s="854"/>
      <c r="COR2" s="854"/>
      <c r="COS2" s="854"/>
      <c r="COT2" s="854"/>
      <c r="COU2" s="854"/>
      <c r="COV2" s="854"/>
      <c r="COW2" s="854"/>
      <c r="COX2" s="854"/>
      <c r="COY2" s="854"/>
      <c r="COZ2" s="854"/>
      <c r="CPA2" s="854"/>
      <c r="CPB2" s="854"/>
      <c r="CPC2" s="854"/>
      <c r="CPD2" s="854"/>
      <c r="CPE2" s="854" t="s">
        <v>156</v>
      </c>
      <c r="CPF2" s="854"/>
      <c r="CPG2" s="854"/>
      <c r="CPH2" s="854"/>
      <c r="CPI2" s="854"/>
      <c r="CPJ2" s="854"/>
      <c r="CPK2" s="854"/>
      <c r="CPL2" s="854"/>
      <c r="CPM2" s="854"/>
      <c r="CPN2" s="854"/>
      <c r="CPO2" s="854"/>
      <c r="CPP2" s="854"/>
      <c r="CPQ2" s="854"/>
      <c r="CPR2" s="854"/>
      <c r="CPS2" s="854"/>
      <c r="CPT2" s="854"/>
      <c r="CPU2" s="854" t="s">
        <v>156</v>
      </c>
      <c r="CPV2" s="854"/>
      <c r="CPW2" s="854"/>
      <c r="CPX2" s="854"/>
      <c r="CPY2" s="854"/>
      <c r="CPZ2" s="854"/>
      <c r="CQA2" s="854"/>
      <c r="CQB2" s="854"/>
      <c r="CQC2" s="854"/>
      <c r="CQD2" s="854"/>
      <c r="CQE2" s="854"/>
      <c r="CQF2" s="854"/>
      <c r="CQG2" s="854"/>
      <c r="CQH2" s="854"/>
      <c r="CQI2" s="854"/>
      <c r="CQJ2" s="854"/>
      <c r="CQK2" s="854" t="s">
        <v>156</v>
      </c>
      <c r="CQL2" s="854"/>
      <c r="CQM2" s="854"/>
      <c r="CQN2" s="854"/>
      <c r="CQO2" s="854"/>
      <c r="CQP2" s="854"/>
      <c r="CQQ2" s="854"/>
      <c r="CQR2" s="854"/>
      <c r="CQS2" s="854"/>
      <c r="CQT2" s="854"/>
      <c r="CQU2" s="854"/>
      <c r="CQV2" s="854"/>
      <c r="CQW2" s="854"/>
      <c r="CQX2" s="854"/>
      <c r="CQY2" s="854"/>
      <c r="CQZ2" s="854"/>
      <c r="CRA2" s="854" t="s">
        <v>156</v>
      </c>
      <c r="CRB2" s="854"/>
      <c r="CRC2" s="854"/>
      <c r="CRD2" s="854"/>
      <c r="CRE2" s="854"/>
      <c r="CRF2" s="854"/>
      <c r="CRG2" s="854"/>
      <c r="CRH2" s="854"/>
      <c r="CRI2" s="854"/>
      <c r="CRJ2" s="854"/>
      <c r="CRK2" s="854"/>
      <c r="CRL2" s="854"/>
      <c r="CRM2" s="854"/>
      <c r="CRN2" s="854"/>
      <c r="CRO2" s="854"/>
      <c r="CRP2" s="854"/>
      <c r="CRQ2" s="854" t="s">
        <v>156</v>
      </c>
      <c r="CRR2" s="854"/>
      <c r="CRS2" s="854"/>
      <c r="CRT2" s="854"/>
      <c r="CRU2" s="854"/>
      <c r="CRV2" s="854"/>
      <c r="CRW2" s="854"/>
      <c r="CRX2" s="854"/>
      <c r="CRY2" s="854"/>
      <c r="CRZ2" s="854"/>
      <c r="CSA2" s="854"/>
      <c r="CSB2" s="854"/>
      <c r="CSC2" s="854"/>
      <c r="CSD2" s="854"/>
      <c r="CSE2" s="854"/>
      <c r="CSF2" s="854"/>
      <c r="CSG2" s="854" t="s">
        <v>156</v>
      </c>
      <c r="CSH2" s="854"/>
      <c r="CSI2" s="854"/>
      <c r="CSJ2" s="854"/>
      <c r="CSK2" s="854"/>
      <c r="CSL2" s="854"/>
      <c r="CSM2" s="854"/>
      <c r="CSN2" s="854"/>
      <c r="CSO2" s="854"/>
      <c r="CSP2" s="854"/>
      <c r="CSQ2" s="854"/>
      <c r="CSR2" s="854"/>
      <c r="CSS2" s="854"/>
      <c r="CST2" s="854"/>
      <c r="CSU2" s="854"/>
      <c r="CSV2" s="854"/>
      <c r="CSW2" s="854" t="s">
        <v>156</v>
      </c>
      <c r="CSX2" s="854"/>
      <c r="CSY2" s="854"/>
      <c r="CSZ2" s="854"/>
      <c r="CTA2" s="854"/>
      <c r="CTB2" s="854"/>
      <c r="CTC2" s="854"/>
      <c r="CTD2" s="854"/>
      <c r="CTE2" s="854"/>
      <c r="CTF2" s="854"/>
      <c r="CTG2" s="854"/>
      <c r="CTH2" s="854"/>
      <c r="CTI2" s="854"/>
      <c r="CTJ2" s="854"/>
      <c r="CTK2" s="854"/>
      <c r="CTL2" s="854"/>
      <c r="CTM2" s="854" t="s">
        <v>156</v>
      </c>
      <c r="CTN2" s="854"/>
      <c r="CTO2" s="854"/>
      <c r="CTP2" s="854"/>
      <c r="CTQ2" s="854"/>
      <c r="CTR2" s="854"/>
      <c r="CTS2" s="854"/>
      <c r="CTT2" s="854"/>
      <c r="CTU2" s="854"/>
      <c r="CTV2" s="854"/>
      <c r="CTW2" s="854"/>
      <c r="CTX2" s="854"/>
      <c r="CTY2" s="854"/>
      <c r="CTZ2" s="854"/>
      <c r="CUA2" s="854"/>
      <c r="CUB2" s="854"/>
      <c r="CUC2" s="854" t="s">
        <v>156</v>
      </c>
      <c r="CUD2" s="854"/>
      <c r="CUE2" s="854"/>
      <c r="CUF2" s="854"/>
      <c r="CUG2" s="854"/>
      <c r="CUH2" s="854"/>
      <c r="CUI2" s="854"/>
      <c r="CUJ2" s="854"/>
      <c r="CUK2" s="854"/>
      <c r="CUL2" s="854"/>
      <c r="CUM2" s="854"/>
      <c r="CUN2" s="854"/>
      <c r="CUO2" s="854"/>
      <c r="CUP2" s="854"/>
      <c r="CUQ2" s="854"/>
      <c r="CUR2" s="854"/>
      <c r="CUS2" s="854" t="s">
        <v>156</v>
      </c>
      <c r="CUT2" s="854"/>
      <c r="CUU2" s="854"/>
      <c r="CUV2" s="854"/>
      <c r="CUW2" s="854"/>
      <c r="CUX2" s="854"/>
      <c r="CUY2" s="854"/>
      <c r="CUZ2" s="854"/>
      <c r="CVA2" s="854"/>
      <c r="CVB2" s="854"/>
      <c r="CVC2" s="854"/>
      <c r="CVD2" s="854"/>
      <c r="CVE2" s="854"/>
      <c r="CVF2" s="854"/>
      <c r="CVG2" s="854"/>
      <c r="CVH2" s="854"/>
      <c r="CVI2" s="854" t="s">
        <v>156</v>
      </c>
      <c r="CVJ2" s="854"/>
      <c r="CVK2" s="854"/>
      <c r="CVL2" s="854"/>
      <c r="CVM2" s="854"/>
      <c r="CVN2" s="854"/>
      <c r="CVO2" s="854"/>
      <c r="CVP2" s="854"/>
      <c r="CVQ2" s="854"/>
      <c r="CVR2" s="854"/>
      <c r="CVS2" s="854"/>
      <c r="CVT2" s="854"/>
      <c r="CVU2" s="854"/>
      <c r="CVV2" s="854"/>
      <c r="CVW2" s="854"/>
      <c r="CVX2" s="854"/>
      <c r="CVY2" s="854" t="s">
        <v>156</v>
      </c>
      <c r="CVZ2" s="854"/>
      <c r="CWA2" s="854"/>
      <c r="CWB2" s="854"/>
      <c r="CWC2" s="854"/>
      <c r="CWD2" s="854"/>
      <c r="CWE2" s="854"/>
      <c r="CWF2" s="854"/>
      <c r="CWG2" s="854"/>
      <c r="CWH2" s="854"/>
      <c r="CWI2" s="854"/>
      <c r="CWJ2" s="854"/>
      <c r="CWK2" s="854"/>
      <c r="CWL2" s="854"/>
      <c r="CWM2" s="854"/>
      <c r="CWN2" s="854"/>
      <c r="CWO2" s="854" t="s">
        <v>156</v>
      </c>
      <c r="CWP2" s="854"/>
      <c r="CWQ2" s="854"/>
      <c r="CWR2" s="854"/>
      <c r="CWS2" s="854"/>
      <c r="CWT2" s="854"/>
      <c r="CWU2" s="854"/>
      <c r="CWV2" s="854"/>
      <c r="CWW2" s="854"/>
      <c r="CWX2" s="854"/>
      <c r="CWY2" s="854"/>
      <c r="CWZ2" s="854"/>
      <c r="CXA2" s="854"/>
      <c r="CXB2" s="854"/>
      <c r="CXC2" s="854"/>
      <c r="CXD2" s="854"/>
      <c r="CXE2" s="854" t="s">
        <v>156</v>
      </c>
      <c r="CXF2" s="854"/>
      <c r="CXG2" s="854"/>
      <c r="CXH2" s="854"/>
      <c r="CXI2" s="854"/>
      <c r="CXJ2" s="854"/>
      <c r="CXK2" s="854"/>
      <c r="CXL2" s="854"/>
      <c r="CXM2" s="854"/>
      <c r="CXN2" s="854"/>
      <c r="CXO2" s="854"/>
      <c r="CXP2" s="854"/>
      <c r="CXQ2" s="854"/>
      <c r="CXR2" s="854"/>
      <c r="CXS2" s="854"/>
      <c r="CXT2" s="854"/>
      <c r="CXU2" s="854" t="s">
        <v>156</v>
      </c>
      <c r="CXV2" s="854"/>
      <c r="CXW2" s="854"/>
      <c r="CXX2" s="854"/>
      <c r="CXY2" s="854"/>
      <c r="CXZ2" s="854"/>
      <c r="CYA2" s="854"/>
      <c r="CYB2" s="854"/>
      <c r="CYC2" s="854"/>
      <c r="CYD2" s="854"/>
      <c r="CYE2" s="854"/>
      <c r="CYF2" s="854"/>
      <c r="CYG2" s="854"/>
      <c r="CYH2" s="854"/>
      <c r="CYI2" s="854"/>
      <c r="CYJ2" s="854"/>
      <c r="CYK2" s="854" t="s">
        <v>156</v>
      </c>
      <c r="CYL2" s="854"/>
      <c r="CYM2" s="854"/>
      <c r="CYN2" s="854"/>
      <c r="CYO2" s="854"/>
      <c r="CYP2" s="854"/>
      <c r="CYQ2" s="854"/>
      <c r="CYR2" s="854"/>
      <c r="CYS2" s="854"/>
      <c r="CYT2" s="854"/>
      <c r="CYU2" s="854"/>
      <c r="CYV2" s="854"/>
      <c r="CYW2" s="854"/>
      <c r="CYX2" s="854"/>
      <c r="CYY2" s="854"/>
      <c r="CYZ2" s="854"/>
      <c r="CZA2" s="854" t="s">
        <v>156</v>
      </c>
      <c r="CZB2" s="854"/>
      <c r="CZC2" s="854"/>
      <c r="CZD2" s="854"/>
      <c r="CZE2" s="854"/>
      <c r="CZF2" s="854"/>
      <c r="CZG2" s="854"/>
      <c r="CZH2" s="854"/>
      <c r="CZI2" s="854"/>
      <c r="CZJ2" s="854"/>
      <c r="CZK2" s="854"/>
      <c r="CZL2" s="854"/>
      <c r="CZM2" s="854"/>
      <c r="CZN2" s="854"/>
      <c r="CZO2" s="854"/>
      <c r="CZP2" s="854"/>
      <c r="CZQ2" s="854" t="s">
        <v>156</v>
      </c>
      <c r="CZR2" s="854"/>
      <c r="CZS2" s="854"/>
      <c r="CZT2" s="854"/>
      <c r="CZU2" s="854"/>
      <c r="CZV2" s="854"/>
      <c r="CZW2" s="854"/>
      <c r="CZX2" s="854"/>
      <c r="CZY2" s="854"/>
      <c r="CZZ2" s="854"/>
      <c r="DAA2" s="854"/>
      <c r="DAB2" s="854"/>
      <c r="DAC2" s="854"/>
      <c r="DAD2" s="854"/>
      <c r="DAE2" s="854"/>
      <c r="DAF2" s="854"/>
      <c r="DAG2" s="854" t="s">
        <v>156</v>
      </c>
      <c r="DAH2" s="854"/>
      <c r="DAI2" s="854"/>
      <c r="DAJ2" s="854"/>
      <c r="DAK2" s="854"/>
      <c r="DAL2" s="854"/>
      <c r="DAM2" s="854"/>
      <c r="DAN2" s="854"/>
      <c r="DAO2" s="854"/>
      <c r="DAP2" s="854"/>
      <c r="DAQ2" s="854"/>
      <c r="DAR2" s="854"/>
      <c r="DAS2" s="854"/>
      <c r="DAT2" s="854"/>
      <c r="DAU2" s="854"/>
      <c r="DAV2" s="854"/>
      <c r="DAW2" s="854" t="s">
        <v>156</v>
      </c>
      <c r="DAX2" s="854"/>
      <c r="DAY2" s="854"/>
      <c r="DAZ2" s="854"/>
      <c r="DBA2" s="854"/>
      <c r="DBB2" s="854"/>
      <c r="DBC2" s="854"/>
      <c r="DBD2" s="854"/>
      <c r="DBE2" s="854"/>
      <c r="DBF2" s="854"/>
      <c r="DBG2" s="854"/>
      <c r="DBH2" s="854"/>
      <c r="DBI2" s="854"/>
      <c r="DBJ2" s="854"/>
      <c r="DBK2" s="854"/>
      <c r="DBL2" s="854"/>
      <c r="DBM2" s="854" t="s">
        <v>156</v>
      </c>
      <c r="DBN2" s="854"/>
      <c r="DBO2" s="854"/>
      <c r="DBP2" s="854"/>
      <c r="DBQ2" s="854"/>
      <c r="DBR2" s="854"/>
      <c r="DBS2" s="854"/>
      <c r="DBT2" s="854"/>
      <c r="DBU2" s="854"/>
      <c r="DBV2" s="854"/>
      <c r="DBW2" s="854"/>
      <c r="DBX2" s="854"/>
      <c r="DBY2" s="854"/>
      <c r="DBZ2" s="854"/>
      <c r="DCA2" s="854"/>
      <c r="DCB2" s="854"/>
      <c r="DCC2" s="854" t="s">
        <v>156</v>
      </c>
      <c r="DCD2" s="854"/>
      <c r="DCE2" s="854"/>
      <c r="DCF2" s="854"/>
      <c r="DCG2" s="854"/>
      <c r="DCH2" s="854"/>
      <c r="DCI2" s="854"/>
      <c r="DCJ2" s="854"/>
      <c r="DCK2" s="854"/>
      <c r="DCL2" s="854"/>
      <c r="DCM2" s="854"/>
      <c r="DCN2" s="854"/>
      <c r="DCO2" s="854"/>
      <c r="DCP2" s="854"/>
      <c r="DCQ2" s="854"/>
      <c r="DCR2" s="854"/>
      <c r="DCS2" s="854" t="s">
        <v>156</v>
      </c>
      <c r="DCT2" s="854"/>
      <c r="DCU2" s="854"/>
      <c r="DCV2" s="854"/>
      <c r="DCW2" s="854"/>
      <c r="DCX2" s="854"/>
      <c r="DCY2" s="854"/>
      <c r="DCZ2" s="854"/>
      <c r="DDA2" s="854"/>
      <c r="DDB2" s="854"/>
      <c r="DDC2" s="854"/>
      <c r="DDD2" s="854"/>
      <c r="DDE2" s="854"/>
      <c r="DDF2" s="854"/>
      <c r="DDG2" s="854"/>
      <c r="DDH2" s="854"/>
      <c r="DDI2" s="854" t="s">
        <v>156</v>
      </c>
      <c r="DDJ2" s="854"/>
      <c r="DDK2" s="854"/>
      <c r="DDL2" s="854"/>
      <c r="DDM2" s="854"/>
      <c r="DDN2" s="854"/>
      <c r="DDO2" s="854"/>
      <c r="DDP2" s="854"/>
      <c r="DDQ2" s="854"/>
      <c r="DDR2" s="854"/>
      <c r="DDS2" s="854"/>
      <c r="DDT2" s="854"/>
      <c r="DDU2" s="854"/>
      <c r="DDV2" s="854"/>
      <c r="DDW2" s="854"/>
      <c r="DDX2" s="854"/>
      <c r="DDY2" s="854" t="s">
        <v>156</v>
      </c>
      <c r="DDZ2" s="854"/>
      <c r="DEA2" s="854"/>
      <c r="DEB2" s="854"/>
      <c r="DEC2" s="854"/>
      <c r="DED2" s="854"/>
      <c r="DEE2" s="854"/>
      <c r="DEF2" s="854"/>
      <c r="DEG2" s="854"/>
      <c r="DEH2" s="854"/>
      <c r="DEI2" s="854"/>
      <c r="DEJ2" s="854"/>
      <c r="DEK2" s="854"/>
      <c r="DEL2" s="854"/>
      <c r="DEM2" s="854"/>
      <c r="DEN2" s="854"/>
      <c r="DEO2" s="854" t="s">
        <v>156</v>
      </c>
      <c r="DEP2" s="854"/>
      <c r="DEQ2" s="854"/>
      <c r="DER2" s="854"/>
      <c r="DES2" s="854"/>
      <c r="DET2" s="854"/>
      <c r="DEU2" s="854"/>
      <c r="DEV2" s="854"/>
      <c r="DEW2" s="854"/>
      <c r="DEX2" s="854"/>
      <c r="DEY2" s="854"/>
      <c r="DEZ2" s="854"/>
      <c r="DFA2" s="854"/>
      <c r="DFB2" s="854"/>
      <c r="DFC2" s="854"/>
      <c r="DFD2" s="854"/>
      <c r="DFE2" s="854" t="s">
        <v>156</v>
      </c>
      <c r="DFF2" s="854"/>
      <c r="DFG2" s="854"/>
      <c r="DFH2" s="854"/>
      <c r="DFI2" s="854"/>
      <c r="DFJ2" s="854"/>
      <c r="DFK2" s="854"/>
      <c r="DFL2" s="854"/>
      <c r="DFM2" s="854"/>
      <c r="DFN2" s="854"/>
      <c r="DFO2" s="854"/>
      <c r="DFP2" s="854"/>
      <c r="DFQ2" s="854"/>
      <c r="DFR2" s="854"/>
      <c r="DFS2" s="854"/>
      <c r="DFT2" s="854"/>
      <c r="DFU2" s="854" t="s">
        <v>156</v>
      </c>
      <c r="DFV2" s="854"/>
      <c r="DFW2" s="854"/>
      <c r="DFX2" s="854"/>
      <c r="DFY2" s="854"/>
      <c r="DFZ2" s="854"/>
      <c r="DGA2" s="854"/>
      <c r="DGB2" s="854"/>
      <c r="DGC2" s="854"/>
      <c r="DGD2" s="854"/>
      <c r="DGE2" s="854"/>
      <c r="DGF2" s="854"/>
      <c r="DGG2" s="854"/>
      <c r="DGH2" s="854"/>
      <c r="DGI2" s="854"/>
      <c r="DGJ2" s="854"/>
      <c r="DGK2" s="854" t="s">
        <v>156</v>
      </c>
      <c r="DGL2" s="854"/>
      <c r="DGM2" s="854"/>
      <c r="DGN2" s="854"/>
      <c r="DGO2" s="854"/>
      <c r="DGP2" s="854"/>
      <c r="DGQ2" s="854"/>
      <c r="DGR2" s="854"/>
      <c r="DGS2" s="854"/>
      <c r="DGT2" s="854"/>
      <c r="DGU2" s="854"/>
      <c r="DGV2" s="854"/>
      <c r="DGW2" s="854"/>
      <c r="DGX2" s="854"/>
      <c r="DGY2" s="854"/>
      <c r="DGZ2" s="854"/>
      <c r="DHA2" s="854" t="s">
        <v>156</v>
      </c>
      <c r="DHB2" s="854"/>
      <c r="DHC2" s="854"/>
      <c r="DHD2" s="854"/>
      <c r="DHE2" s="854"/>
      <c r="DHF2" s="854"/>
      <c r="DHG2" s="854"/>
      <c r="DHH2" s="854"/>
      <c r="DHI2" s="854"/>
      <c r="DHJ2" s="854"/>
      <c r="DHK2" s="854"/>
      <c r="DHL2" s="854"/>
      <c r="DHM2" s="854"/>
      <c r="DHN2" s="854"/>
      <c r="DHO2" s="854"/>
      <c r="DHP2" s="854"/>
      <c r="DHQ2" s="854" t="s">
        <v>156</v>
      </c>
      <c r="DHR2" s="854"/>
      <c r="DHS2" s="854"/>
      <c r="DHT2" s="854"/>
      <c r="DHU2" s="854"/>
      <c r="DHV2" s="854"/>
      <c r="DHW2" s="854"/>
      <c r="DHX2" s="854"/>
      <c r="DHY2" s="854"/>
      <c r="DHZ2" s="854"/>
      <c r="DIA2" s="854"/>
      <c r="DIB2" s="854"/>
      <c r="DIC2" s="854"/>
      <c r="DID2" s="854"/>
      <c r="DIE2" s="854"/>
      <c r="DIF2" s="854"/>
      <c r="DIG2" s="854" t="s">
        <v>156</v>
      </c>
      <c r="DIH2" s="854"/>
      <c r="DII2" s="854"/>
      <c r="DIJ2" s="854"/>
      <c r="DIK2" s="854"/>
      <c r="DIL2" s="854"/>
      <c r="DIM2" s="854"/>
      <c r="DIN2" s="854"/>
      <c r="DIO2" s="854"/>
      <c r="DIP2" s="854"/>
      <c r="DIQ2" s="854"/>
      <c r="DIR2" s="854"/>
      <c r="DIS2" s="854"/>
      <c r="DIT2" s="854"/>
      <c r="DIU2" s="854"/>
      <c r="DIV2" s="854"/>
      <c r="DIW2" s="854" t="s">
        <v>156</v>
      </c>
      <c r="DIX2" s="854"/>
      <c r="DIY2" s="854"/>
      <c r="DIZ2" s="854"/>
      <c r="DJA2" s="854"/>
      <c r="DJB2" s="854"/>
      <c r="DJC2" s="854"/>
      <c r="DJD2" s="854"/>
      <c r="DJE2" s="854"/>
      <c r="DJF2" s="854"/>
      <c r="DJG2" s="854"/>
      <c r="DJH2" s="854"/>
      <c r="DJI2" s="854"/>
      <c r="DJJ2" s="854"/>
      <c r="DJK2" s="854"/>
      <c r="DJL2" s="854"/>
      <c r="DJM2" s="854" t="s">
        <v>156</v>
      </c>
      <c r="DJN2" s="854"/>
      <c r="DJO2" s="854"/>
      <c r="DJP2" s="854"/>
      <c r="DJQ2" s="854"/>
      <c r="DJR2" s="854"/>
      <c r="DJS2" s="854"/>
      <c r="DJT2" s="854"/>
      <c r="DJU2" s="854"/>
      <c r="DJV2" s="854"/>
      <c r="DJW2" s="854"/>
      <c r="DJX2" s="854"/>
      <c r="DJY2" s="854"/>
      <c r="DJZ2" s="854"/>
      <c r="DKA2" s="854"/>
      <c r="DKB2" s="854"/>
      <c r="DKC2" s="854" t="s">
        <v>156</v>
      </c>
      <c r="DKD2" s="854"/>
      <c r="DKE2" s="854"/>
      <c r="DKF2" s="854"/>
      <c r="DKG2" s="854"/>
      <c r="DKH2" s="854"/>
      <c r="DKI2" s="854"/>
      <c r="DKJ2" s="854"/>
      <c r="DKK2" s="854"/>
      <c r="DKL2" s="854"/>
      <c r="DKM2" s="854"/>
      <c r="DKN2" s="854"/>
      <c r="DKO2" s="854"/>
      <c r="DKP2" s="854"/>
      <c r="DKQ2" s="854"/>
      <c r="DKR2" s="854"/>
      <c r="DKS2" s="854" t="s">
        <v>156</v>
      </c>
      <c r="DKT2" s="854"/>
      <c r="DKU2" s="854"/>
      <c r="DKV2" s="854"/>
      <c r="DKW2" s="854"/>
      <c r="DKX2" s="854"/>
      <c r="DKY2" s="854"/>
      <c r="DKZ2" s="854"/>
      <c r="DLA2" s="854"/>
      <c r="DLB2" s="854"/>
      <c r="DLC2" s="854"/>
      <c r="DLD2" s="854"/>
      <c r="DLE2" s="854"/>
      <c r="DLF2" s="854"/>
      <c r="DLG2" s="854"/>
      <c r="DLH2" s="854"/>
      <c r="DLI2" s="854" t="s">
        <v>156</v>
      </c>
      <c r="DLJ2" s="854"/>
      <c r="DLK2" s="854"/>
      <c r="DLL2" s="854"/>
      <c r="DLM2" s="854"/>
      <c r="DLN2" s="854"/>
      <c r="DLO2" s="854"/>
      <c r="DLP2" s="854"/>
      <c r="DLQ2" s="854"/>
      <c r="DLR2" s="854"/>
      <c r="DLS2" s="854"/>
      <c r="DLT2" s="854"/>
      <c r="DLU2" s="854"/>
      <c r="DLV2" s="854"/>
      <c r="DLW2" s="854"/>
      <c r="DLX2" s="854"/>
      <c r="DLY2" s="854" t="s">
        <v>156</v>
      </c>
      <c r="DLZ2" s="854"/>
      <c r="DMA2" s="854"/>
      <c r="DMB2" s="854"/>
      <c r="DMC2" s="854"/>
      <c r="DMD2" s="854"/>
      <c r="DME2" s="854"/>
      <c r="DMF2" s="854"/>
      <c r="DMG2" s="854"/>
      <c r="DMH2" s="854"/>
      <c r="DMI2" s="854"/>
      <c r="DMJ2" s="854"/>
      <c r="DMK2" s="854"/>
      <c r="DML2" s="854"/>
      <c r="DMM2" s="854"/>
      <c r="DMN2" s="854"/>
      <c r="DMO2" s="854" t="s">
        <v>156</v>
      </c>
      <c r="DMP2" s="854"/>
      <c r="DMQ2" s="854"/>
      <c r="DMR2" s="854"/>
      <c r="DMS2" s="854"/>
      <c r="DMT2" s="854"/>
      <c r="DMU2" s="854"/>
      <c r="DMV2" s="854"/>
      <c r="DMW2" s="854"/>
      <c r="DMX2" s="854"/>
      <c r="DMY2" s="854"/>
      <c r="DMZ2" s="854"/>
      <c r="DNA2" s="854"/>
      <c r="DNB2" s="854"/>
      <c r="DNC2" s="854"/>
      <c r="DND2" s="854"/>
      <c r="DNE2" s="854" t="s">
        <v>156</v>
      </c>
      <c r="DNF2" s="854"/>
      <c r="DNG2" s="854"/>
      <c r="DNH2" s="854"/>
      <c r="DNI2" s="854"/>
      <c r="DNJ2" s="854"/>
      <c r="DNK2" s="854"/>
      <c r="DNL2" s="854"/>
      <c r="DNM2" s="854"/>
      <c r="DNN2" s="854"/>
      <c r="DNO2" s="854"/>
      <c r="DNP2" s="854"/>
      <c r="DNQ2" s="854"/>
      <c r="DNR2" s="854"/>
      <c r="DNS2" s="854"/>
      <c r="DNT2" s="854"/>
      <c r="DNU2" s="854" t="s">
        <v>156</v>
      </c>
      <c r="DNV2" s="854"/>
      <c r="DNW2" s="854"/>
      <c r="DNX2" s="854"/>
      <c r="DNY2" s="854"/>
      <c r="DNZ2" s="854"/>
      <c r="DOA2" s="854"/>
      <c r="DOB2" s="854"/>
      <c r="DOC2" s="854"/>
      <c r="DOD2" s="854"/>
      <c r="DOE2" s="854"/>
      <c r="DOF2" s="854"/>
      <c r="DOG2" s="854"/>
      <c r="DOH2" s="854"/>
      <c r="DOI2" s="854"/>
      <c r="DOJ2" s="854"/>
      <c r="DOK2" s="854" t="s">
        <v>156</v>
      </c>
      <c r="DOL2" s="854"/>
      <c r="DOM2" s="854"/>
      <c r="DON2" s="854"/>
      <c r="DOO2" s="854"/>
      <c r="DOP2" s="854"/>
      <c r="DOQ2" s="854"/>
      <c r="DOR2" s="854"/>
      <c r="DOS2" s="854"/>
      <c r="DOT2" s="854"/>
      <c r="DOU2" s="854"/>
      <c r="DOV2" s="854"/>
      <c r="DOW2" s="854"/>
      <c r="DOX2" s="854"/>
      <c r="DOY2" s="854"/>
      <c r="DOZ2" s="854"/>
      <c r="DPA2" s="854" t="s">
        <v>156</v>
      </c>
      <c r="DPB2" s="854"/>
      <c r="DPC2" s="854"/>
      <c r="DPD2" s="854"/>
      <c r="DPE2" s="854"/>
      <c r="DPF2" s="854"/>
      <c r="DPG2" s="854"/>
      <c r="DPH2" s="854"/>
      <c r="DPI2" s="854"/>
      <c r="DPJ2" s="854"/>
      <c r="DPK2" s="854"/>
      <c r="DPL2" s="854"/>
      <c r="DPM2" s="854"/>
      <c r="DPN2" s="854"/>
      <c r="DPO2" s="854"/>
      <c r="DPP2" s="854"/>
      <c r="DPQ2" s="854" t="s">
        <v>156</v>
      </c>
      <c r="DPR2" s="854"/>
      <c r="DPS2" s="854"/>
      <c r="DPT2" s="854"/>
      <c r="DPU2" s="854"/>
      <c r="DPV2" s="854"/>
      <c r="DPW2" s="854"/>
      <c r="DPX2" s="854"/>
      <c r="DPY2" s="854"/>
      <c r="DPZ2" s="854"/>
      <c r="DQA2" s="854"/>
      <c r="DQB2" s="854"/>
      <c r="DQC2" s="854"/>
      <c r="DQD2" s="854"/>
      <c r="DQE2" s="854"/>
      <c r="DQF2" s="854"/>
      <c r="DQG2" s="854" t="s">
        <v>156</v>
      </c>
      <c r="DQH2" s="854"/>
      <c r="DQI2" s="854"/>
      <c r="DQJ2" s="854"/>
      <c r="DQK2" s="854"/>
      <c r="DQL2" s="854"/>
      <c r="DQM2" s="854"/>
      <c r="DQN2" s="854"/>
      <c r="DQO2" s="854"/>
      <c r="DQP2" s="854"/>
      <c r="DQQ2" s="854"/>
      <c r="DQR2" s="854"/>
      <c r="DQS2" s="854"/>
      <c r="DQT2" s="854"/>
      <c r="DQU2" s="854"/>
      <c r="DQV2" s="854"/>
      <c r="DQW2" s="854" t="s">
        <v>156</v>
      </c>
      <c r="DQX2" s="854"/>
      <c r="DQY2" s="854"/>
      <c r="DQZ2" s="854"/>
      <c r="DRA2" s="854"/>
      <c r="DRB2" s="854"/>
      <c r="DRC2" s="854"/>
      <c r="DRD2" s="854"/>
      <c r="DRE2" s="854"/>
      <c r="DRF2" s="854"/>
      <c r="DRG2" s="854"/>
      <c r="DRH2" s="854"/>
      <c r="DRI2" s="854"/>
      <c r="DRJ2" s="854"/>
      <c r="DRK2" s="854"/>
      <c r="DRL2" s="854"/>
      <c r="DRM2" s="854" t="s">
        <v>156</v>
      </c>
      <c r="DRN2" s="854"/>
      <c r="DRO2" s="854"/>
      <c r="DRP2" s="854"/>
      <c r="DRQ2" s="854"/>
      <c r="DRR2" s="854"/>
      <c r="DRS2" s="854"/>
      <c r="DRT2" s="854"/>
      <c r="DRU2" s="854"/>
      <c r="DRV2" s="854"/>
      <c r="DRW2" s="854"/>
      <c r="DRX2" s="854"/>
      <c r="DRY2" s="854"/>
      <c r="DRZ2" s="854"/>
      <c r="DSA2" s="854"/>
      <c r="DSB2" s="854"/>
      <c r="DSC2" s="854" t="s">
        <v>156</v>
      </c>
      <c r="DSD2" s="854"/>
      <c r="DSE2" s="854"/>
      <c r="DSF2" s="854"/>
      <c r="DSG2" s="854"/>
      <c r="DSH2" s="854"/>
      <c r="DSI2" s="854"/>
      <c r="DSJ2" s="854"/>
      <c r="DSK2" s="854"/>
      <c r="DSL2" s="854"/>
      <c r="DSM2" s="854"/>
      <c r="DSN2" s="854"/>
      <c r="DSO2" s="854"/>
      <c r="DSP2" s="854"/>
      <c r="DSQ2" s="854"/>
      <c r="DSR2" s="854"/>
      <c r="DSS2" s="854" t="s">
        <v>156</v>
      </c>
      <c r="DST2" s="854"/>
      <c r="DSU2" s="854"/>
      <c r="DSV2" s="854"/>
      <c r="DSW2" s="854"/>
      <c r="DSX2" s="854"/>
      <c r="DSY2" s="854"/>
      <c r="DSZ2" s="854"/>
      <c r="DTA2" s="854"/>
      <c r="DTB2" s="854"/>
      <c r="DTC2" s="854"/>
      <c r="DTD2" s="854"/>
      <c r="DTE2" s="854"/>
      <c r="DTF2" s="854"/>
      <c r="DTG2" s="854"/>
      <c r="DTH2" s="854"/>
      <c r="DTI2" s="854" t="s">
        <v>156</v>
      </c>
      <c r="DTJ2" s="854"/>
      <c r="DTK2" s="854"/>
      <c r="DTL2" s="854"/>
      <c r="DTM2" s="854"/>
      <c r="DTN2" s="854"/>
      <c r="DTO2" s="854"/>
      <c r="DTP2" s="854"/>
      <c r="DTQ2" s="854"/>
      <c r="DTR2" s="854"/>
      <c r="DTS2" s="854"/>
      <c r="DTT2" s="854"/>
      <c r="DTU2" s="854"/>
      <c r="DTV2" s="854"/>
      <c r="DTW2" s="854"/>
      <c r="DTX2" s="854"/>
      <c r="DTY2" s="854" t="s">
        <v>156</v>
      </c>
      <c r="DTZ2" s="854"/>
      <c r="DUA2" s="854"/>
      <c r="DUB2" s="854"/>
      <c r="DUC2" s="854"/>
      <c r="DUD2" s="854"/>
      <c r="DUE2" s="854"/>
      <c r="DUF2" s="854"/>
      <c r="DUG2" s="854"/>
      <c r="DUH2" s="854"/>
      <c r="DUI2" s="854"/>
      <c r="DUJ2" s="854"/>
      <c r="DUK2" s="854"/>
      <c r="DUL2" s="854"/>
      <c r="DUM2" s="854"/>
      <c r="DUN2" s="854"/>
      <c r="DUO2" s="854" t="s">
        <v>156</v>
      </c>
      <c r="DUP2" s="854"/>
      <c r="DUQ2" s="854"/>
      <c r="DUR2" s="854"/>
      <c r="DUS2" s="854"/>
      <c r="DUT2" s="854"/>
      <c r="DUU2" s="854"/>
      <c r="DUV2" s="854"/>
      <c r="DUW2" s="854"/>
      <c r="DUX2" s="854"/>
      <c r="DUY2" s="854"/>
      <c r="DUZ2" s="854"/>
      <c r="DVA2" s="854"/>
      <c r="DVB2" s="854"/>
      <c r="DVC2" s="854"/>
      <c r="DVD2" s="854"/>
      <c r="DVE2" s="854" t="s">
        <v>156</v>
      </c>
      <c r="DVF2" s="854"/>
      <c r="DVG2" s="854"/>
      <c r="DVH2" s="854"/>
      <c r="DVI2" s="854"/>
      <c r="DVJ2" s="854"/>
      <c r="DVK2" s="854"/>
      <c r="DVL2" s="854"/>
      <c r="DVM2" s="854"/>
      <c r="DVN2" s="854"/>
      <c r="DVO2" s="854"/>
      <c r="DVP2" s="854"/>
      <c r="DVQ2" s="854"/>
      <c r="DVR2" s="854"/>
      <c r="DVS2" s="854"/>
      <c r="DVT2" s="854"/>
      <c r="DVU2" s="854" t="s">
        <v>156</v>
      </c>
      <c r="DVV2" s="854"/>
      <c r="DVW2" s="854"/>
      <c r="DVX2" s="854"/>
      <c r="DVY2" s="854"/>
      <c r="DVZ2" s="854"/>
      <c r="DWA2" s="854"/>
      <c r="DWB2" s="854"/>
      <c r="DWC2" s="854"/>
      <c r="DWD2" s="854"/>
      <c r="DWE2" s="854"/>
      <c r="DWF2" s="854"/>
      <c r="DWG2" s="854"/>
      <c r="DWH2" s="854"/>
      <c r="DWI2" s="854"/>
      <c r="DWJ2" s="854"/>
      <c r="DWK2" s="854" t="s">
        <v>156</v>
      </c>
      <c r="DWL2" s="854"/>
      <c r="DWM2" s="854"/>
      <c r="DWN2" s="854"/>
      <c r="DWO2" s="854"/>
      <c r="DWP2" s="854"/>
      <c r="DWQ2" s="854"/>
      <c r="DWR2" s="854"/>
      <c r="DWS2" s="854"/>
      <c r="DWT2" s="854"/>
      <c r="DWU2" s="854"/>
      <c r="DWV2" s="854"/>
      <c r="DWW2" s="854"/>
      <c r="DWX2" s="854"/>
      <c r="DWY2" s="854"/>
      <c r="DWZ2" s="854"/>
      <c r="DXA2" s="854" t="s">
        <v>156</v>
      </c>
      <c r="DXB2" s="854"/>
      <c r="DXC2" s="854"/>
      <c r="DXD2" s="854"/>
      <c r="DXE2" s="854"/>
      <c r="DXF2" s="854"/>
      <c r="DXG2" s="854"/>
      <c r="DXH2" s="854"/>
      <c r="DXI2" s="854"/>
      <c r="DXJ2" s="854"/>
      <c r="DXK2" s="854"/>
      <c r="DXL2" s="854"/>
      <c r="DXM2" s="854"/>
      <c r="DXN2" s="854"/>
      <c r="DXO2" s="854"/>
      <c r="DXP2" s="854"/>
      <c r="DXQ2" s="854" t="s">
        <v>156</v>
      </c>
      <c r="DXR2" s="854"/>
      <c r="DXS2" s="854"/>
      <c r="DXT2" s="854"/>
      <c r="DXU2" s="854"/>
      <c r="DXV2" s="854"/>
      <c r="DXW2" s="854"/>
      <c r="DXX2" s="854"/>
      <c r="DXY2" s="854"/>
      <c r="DXZ2" s="854"/>
      <c r="DYA2" s="854"/>
      <c r="DYB2" s="854"/>
      <c r="DYC2" s="854"/>
      <c r="DYD2" s="854"/>
      <c r="DYE2" s="854"/>
      <c r="DYF2" s="854"/>
      <c r="DYG2" s="854" t="s">
        <v>156</v>
      </c>
      <c r="DYH2" s="854"/>
      <c r="DYI2" s="854"/>
      <c r="DYJ2" s="854"/>
      <c r="DYK2" s="854"/>
      <c r="DYL2" s="854"/>
      <c r="DYM2" s="854"/>
      <c r="DYN2" s="854"/>
      <c r="DYO2" s="854"/>
      <c r="DYP2" s="854"/>
      <c r="DYQ2" s="854"/>
      <c r="DYR2" s="854"/>
      <c r="DYS2" s="854"/>
      <c r="DYT2" s="854"/>
      <c r="DYU2" s="854"/>
      <c r="DYV2" s="854"/>
      <c r="DYW2" s="854" t="s">
        <v>156</v>
      </c>
      <c r="DYX2" s="854"/>
      <c r="DYY2" s="854"/>
      <c r="DYZ2" s="854"/>
      <c r="DZA2" s="854"/>
      <c r="DZB2" s="854"/>
      <c r="DZC2" s="854"/>
      <c r="DZD2" s="854"/>
      <c r="DZE2" s="854"/>
      <c r="DZF2" s="854"/>
      <c r="DZG2" s="854"/>
      <c r="DZH2" s="854"/>
      <c r="DZI2" s="854"/>
      <c r="DZJ2" s="854"/>
      <c r="DZK2" s="854"/>
      <c r="DZL2" s="854"/>
      <c r="DZM2" s="854" t="s">
        <v>156</v>
      </c>
      <c r="DZN2" s="854"/>
      <c r="DZO2" s="854"/>
      <c r="DZP2" s="854"/>
      <c r="DZQ2" s="854"/>
      <c r="DZR2" s="854"/>
      <c r="DZS2" s="854"/>
      <c r="DZT2" s="854"/>
      <c r="DZU2" s="854"/>
      <c r="DZV2" s="854"/>
      <c r="DZW2" s="854"/>
      <c r="DZX2" s="854"/>
      <c r="DZY2" s="854"/>
      <c r="DZZ2" s="854"/>
      <c r="EAA2" s="854"/>
      <c r="EAB2" s="854"/>
      <c r="EAC2" s="854" t="s">
        <v>156</v>
      </c>
      <c r="EAD2" s="854"/>
      <c r="EAE2" s="854"/>
      <c r="EAF2" s="854"/>
      <c r="EAG2" s="854"/>
      <c r="EAH2" s="854"/>
      <c r="EAI2" s="854"/>
      <c r="EAJ2" s="854"/>
      <c r="EAK2" s="854"/>
      <c r="EAL2" s="854"/>
      <c r="EAM2" s="854"/>
      <c r="EAN2" s="854"/>
      <c r="EAO2" s="854"/>
      <c r="EAP2" s="854"/>
      <c r="EAQ2" s="854"/>
      <c r="EAR2" s="854"/>
      <c r="EAS2" s="854" t="s">
        <v>156</v>
      </c>
      <c r="EAT2" s="854"/>
      <c r="EAU2" s="854"/>
      <c r="EAV2" s="854"/>
      <c r="EAW2" s="854"/>
      <c r="EAX2" s="854"/>
      <c r="EAY2" s="854"/>
      <c r="EAZ2" s="854"/>
      <c r="EBA2" s="854"/>
      <c r="EBB2" s="854"/>
      <c r="EBC2" s="854"/>
      <c r="EBD2" s="854"/>
      <c r="EBE2" s="854"/>
      <c r="EBF2" s="854"/>
      <c r="EBG2" s="854"/>
      <c r="EBH2" s="854"/>
      <c r="EBI2" s="854" t="s">
        <v>156</v>
      </c>
      <c r="EBJ2" s="854"/>
      <c r="EBK2" s="854"/>
      <c r="EBL2" s="854"/>
      <c r="EBM2" s="854"/>
      <c r="EBN2" s="854"/>
      <c r="EBO2" s="854"/>
      <c r="EBP2" s="854"/>
      <c r="EBQ2" s="854"/>
      <c r="EBR2" s="854"/>
      <c r="EBS2" s="854"/>
      <c r="EBT2" s="854"/>
      <c r="EBU2" s="854"/>
      <c r="EBV2" s="854"/>
      <c r="EBW2" s="854"/>
      <c r="EBX2" s="854"/>
      <c r="EBY2" s="854" t="s">
        <v>156</v>
      </c>
      <c r="EBZ2" s="854"/>
      <c r="ECA2" s="854"/>
      <c r="ECB2" s="854"/>
      <c r="ECC2" s="854"/>
      <c r="ECD2" s="854"/>
      <c r="ECE2" s="854"/>
      <c r="ECF2" s="854"/>
      <c r="ECG2" s="854"/>
      <c r="ECH2" s="854"/>
      <c r="ECI2" s="854"/>
      <c r="ECJ2" s="854"/>
      <c r="ECK2" s="854"/>
      <c r="ECL2" s="854"/>
      <c r="ECM2" s="854"/>
      <c r="ECN2" s="854"/>
      <c r="ECO2" s="854" t="s">
        <v>156</v>
      </c>
      <c r="ECP2" s="854"/>
      <c r="ECQ2" s="854"/>
      <c r="ECR2" s="854"/>
      <c r="ECS2" s="854"/>
      <c r="ECT2" s="854"/>
      <c r="ECU2" s="854"/>
      <c r="ECV2" s="854"/>
      <c r="ECW2" s="854"/>
      <c r="ECX2" s="854"/>
      <c r="ECY2" s="854"/>
      <c r="ECZ2" s="854"/>
      <c r="EDA2" s="854"/>
      <c r="EDB2" s="854"/>
      <c r="EDC2" s="854"/>
      <c r="EDD2" s="854"/>
      <c r="EDE2" s="854" t="s">
        <v>156</v>
      </c>
      <c r="EDF2" s="854"/>
      <c r="EDG2" s="854"/>
      <c r="EDH2" s="854"/>
      <c r="EDI2" s="854"/>
      <c r="EDJ2" s="854"/>
      <c r="EDK2" s="854"/>
      <c r="EDL2" s="854"/>
      <c r="EDM2" s="854"/>
      <c r="EDN2" s="854"/>
      <c r="EDO2" s="854"/>
      <c r="EDP2" s="854"/>
      <c r="EDQ2" s="854"/>
      <c r="EDR2" s="854"/>
      <c r="EDS2" s="854"/>
      <c r="EDT2" s="854"/>
      <c r="EDU2" s="854" t="s">
        <v>156</v>
      </c>
      <c r="EDV2" s="854"/>
      <c r="EDW2" s="854"/>
      <c r="EDX2" s="854"/>
      <c r="EDY2" s="854"/>
      <c r="EDZ2" s="854"/>
      <c r="EEA2" s="854"/>
      <c r="EEB2" s="854"/>
      <c r="EEC2" s="854"/>
      <c r="EED2" s="854"/>
      <c r="EEE2" s="854"/>
      <c r="EEF2" s="854"/>
      <c r="EEG2" s="854"/>
      <c r="EEH2" s="854"/>
      <c r="EEI2" s="854"/>
      <c r="EEJ2" s="854"/>
      <c r="EEK2" s="854" t="s">
        <v>156</v>
      </c>
      <c r="EEL2" s="854"/>
      <c r="EEM2" s="854"/>
      <c r="EEN2" s="854"/>
      <c r="EEO2" s="854"/>
      <c r="EEP2" s="854"/>
      <c r="EEQ2" s="854"/>
      <c r="EER2" s="854"/>
      <c r="EES2" s="854"/>
      <c r="EET2" s="854"/>
      <c r="EEU2" s="854"/>
      <c r="EEV2" s="854"/>
      <c r="EEW2" s="854"/>
      <c r="EEX2" s="854"/>
      <c r="EEY2" s="854"/>
      <c r="EEZ2" s="854"/>
      <c r="EFA2" s="854" t="s">
        <v>156</v>
      </c>
      <c r="EFB2" s="854"/>
      <c r="EFC2" s="854"/>
      <c r="EFD2" s="854"/>
      <c r="EFE2" s="854"/>
      <c r="EFF2" s="854"/>
      <c r="EFG2" s="854"/>
      <c r="EFH2" s="854"/>
      <c r="EFI2" s="854"/>
      <c r="EFJ2" s="854"/>
      <c r="EFK2" s="854"/>
      <c r="EFL2" s="854"/>
      <c r="EFM2" s="854"/>
      <c r="EFN2" s="854"/>
      <c r="EFO2" s="854"/>
      <c r="EFP2" s="854"/>
      <c r="EFQ2" s="854" t="s">
        <v>156</v>
      </c>
      <c r="EFR2" s="854"/>
      <c r="EFS2" s="854"/>
      <c r="EFT2" s="854"/>
      <c r="EFU2" s="854"/>
      <c r="EFV2" s="854"/>
      <c r="EFW2" s="854"/>
      <c r="EFX2" s="854"/>
      <c r="EFY2" s="854"/>
      <c r="EFZ2" s="854"/>
      <c r="EGA2" s="854"/>
      <c r="EGB2" s="854"/>
      <c r="EGC2" s="854"/>
      <c r="EGD2" s="854"/>
      <c r="EGE2" s="854"/>
      <c r="EGF2" s="854"/>
      <c r="EGG2" s="854" t="s">
        <v>156</v>
      </c>
      <c r="EGH2" s="854"/>
      <c r="EGI2" s="854"/>
      <c r="EGJ2" s="854"/>
      <c r="EGK2" s="854"/>
      <c r="EGL2" s="854"/>
      <c r="EGM2" s="854"/>
      <c r="EGN2" s="854"/>
      <c r="EGO2" s="854"/>
      <c r="EGP2" s="854"/>
      <c r="EGQ2" s="854"/>
      <c r="EGR2" s="854"/>
      <c r="EGS2" s="854"/>
      <c r="EGT2" s="854"/>
      <c r="EGU2" s="854"/>
      <c r="EGV2" s="854"/>
      <c r="EGW2" s="854" t="s">
        <v>156</v>
      </c>
      <c r="EGX2" s="854"/>
      <c r="EGY2" s="854"/>
      <c r="EGZ2" s="854"/>
      <c r="EHA2" s="854"/>
      <c r="EHB2" s="854"/>
      <c r="EHC2" s="854"/>
      <c r="EHD2" s="854"/>
      <c r="EHE2" s="854"/>
      <c r="EHF2" s="854"/>
      <c r="EHG2" s="854"/>
      <c r="EHH2" s="854"/>
      <c r="EHI2" s="854"/>
      <c r="EHJ2" s="854"/>
      <c r="EHK2" s="854"/>
      <c r="EHL2" s="854"/>
      <c r="EHM2" s="854" t="s">
        <v>156</v>
      </c>
      <c r="EHN2" s="854"/>
      <c r="EHO2" s="854"/>
      <c r="EHP2" s="854"/>
      <c r="EHQ2" s="854"/>
      <c r="EHR2" s="854"/>
      <c r="EHS2" s="854"/>
      <c r="EHT2" s="854"/>
      <c r="EHU2" s="854"/>
      <c r="EHV2" s="854"/>
      <c r="EHW2" s="854"/>
      <c r="EHX2" s="854"/>
      <c r="EHY2" s="854"/>
      <c r="EHZ2" s="854"/>
      <c r="EIA2" s="854"/>
      <c r="EIB2" s="854"/>
      <c r="EIC2" s="854" t="s">
        <v>156</v>
      </c>
      <c r="EID2" s="854"/>
      <c r="EIE2" s="854"/>
      <c r="EIF2" s="854"/>
      <c r="EIG2" s="854"/>
      <c r="EIH2" s="854"/>
      <c r="EII2" s="854"/>
      <c r="EIJ2" s="854"/>
      <c r="EIK2" s="854"/>
      <c r="EIL2" s="854"/>
      <c r="EIM2" s="854"/>
      <c r="EIN2" s="854"/>
      <c r="EIO2" s="854"/>
      <c r="EIP2" s="854"/>
      <c r="EIQ2" s="854"/>
      <c r="EIR2" s="854"/>
      <c r="EIS2" s="854" t="s">
        <v>156</v>
      </c>
      <c r="EIT2" s="854"/>
      <c r="EIU2" s="854"/>
      <c r="EIV2" s="854"/>
      <c r="EIW2" s="854"/>
      <c r="EIX2" s="854"/>
      <c r="EIY2" s="854"/>
      <c r="EIZ2" s="854"/>
      <c r="EJA2" s="854"/>
      <c r="EJB2" s="854"/>
      <c r="EJC2" s="854"/>
      <c r="EJD2" s="854"/>
      <c r="EJE2" s="854"/>
      <c r="EJF2" s="854"/>
      <c r="EJG2" s="854"/>
      <c r="EJH2" s="854"/>
      <c r="EJI2" s="854" t="s">
        <v>156</v>
      </c>
      <c r="EJJ2" s="854"/>
      <c r="EJK2" s="854"/>
      <c r="EJL2" s="854"/>
      <c r="EJM2" s="854"/>
      <c r="EJN2" s="854"/>
      <c r="EJO2" s="854"/>
      <c r="EJP2" s="854"/>
      <c r="EJQ2" s="854"/>
      <c r="EJR2" s="854"/>
      <c r="EJS2" s="854"/>
      <c r="EJT2" s="854"/>
      <c r="EJU2" s="854"/>
      <c r="EJV2" s="854"/>
      <c r="EJW2" s="854"/>
      <c r="EJX2" s="854"/>
      <c r="EJY2" s="854" t="s">
        <v>156</v>
      </c>
      <c r="EJZ2" s="854"/>
      <c r="EKA2" s="854"/>
      <c r="EKB2" s="854"/>
      <c r="EKC2" s="854"/>
      <c r="EKD2" s="854"/>
      <c r="EKE2" s="854"/>
      <c r="EKF2" s="854"/>
      <c r="EKG2" s="854"/>
      <c r="EKH2" s="854"/>
      <c r="EKI2" s="854"/>
      <c r="EKJ2" s="854"/>
      <c r="EKK2" s="854"/>
      <c r="EKL2" s="854"/>
      <c r="EKM2" s="854"/>
      <c r="EKN2" s="854"/>
      <c r="EKO2" s="854" t="s">
        <v>156</v>
      </c>
      <c r="EKP2" s="854"/>
      <c r="EKQ2" s="854"/>
      <c r="EKR2" s="854"/>
      <c r="EKS2" s="854"/>
      <c r="EKT2" s="854"/>
      <c r="EKU2" s="854"/>
      <c r="EKV2" s="854"/>
      <c r="EKW2" s="854"/>
      <c r="EKX2" s="854"/>
      <c r="EKY2" s="854"/>
      <c r="EKZ2" s="854"/>
      <c r="ELA2" s="854"/>
      <c r="ELB2" s="854"/>
      <c r="ELC2" s="854"/>
      <c r="ELD2" s="854"/>
      <c r="ELE2" s="854" t="s">
        <v>156</v>
      </c>
      <c r="ELF2" s="854"/>
      <c r="ELG2" s="854"/>
      <c r="ELH2" s="854"/>
      <c r="ELI2" s="854"/>
      <c r="ELJ2" s="854"/>
      <c r="ELK2" s="854"/>
      <c r="ELL2" s="854"/>
      <c r="ELM2" s="854"/>
      <c r="ELN2" s="854"/>
      <c r="ELO2" s="854"/>
      <c r="ELP2" s="854"/>
      <c r="ELQ2" s="854"/>
      <c r="ELR2" s="854"/>
      <c r="ELS2" s="854"/>
      <c r="ELT2" s="854"/>
      <c r="ELU2" s="854" t="s">
        <v>156</v>
      </c>
      <c r="ELV2" s="854"/>
      <c r="ELW2" s="854"/>
      <c r="ELX2" s="854"/>
      <c r="ELY2" s="854"/>
      <c r="ELZ2" s="854"/>
      <c r="EMA2" s="854"/>
      <c r="EMB2" s="854"/>
      <c r="EMC2" s="854"/>
      <c r="EMD2" s="854"/>
      <c r="EME2" s="854"/>
      <c r="EMF2" s="854"/>
      <c r="EMG2" s="854"/>
      <c r="EMH2" s="854"/>
      <c r="EMI2" s="854"/>
      <c r="EMJ2" s="854"/>
      <c r="EMK2" s="854" t="s">
        <v>156</v>
      </c>
      <c r="EML2" s="854"/>
      <c r="EMM2" s="854"/>
      <c r="EMN2" s="854"/>
      <c r="EMO2" s="854"/>
      <c r="EMP2" s="854"/>
      <c r="EMQ2" s="854"/>
      <c r="EMR2" s="854"/>
      <c r="EMS2" s="854"/>
      <c r="EMT2" s="854"/>
      <c r="EMU2" s="854"/>
      <c r="EMV2" s="854"/>
      <c r="EMW2" s="854"/>
      <c r="EMX2" s="854"/>
      <c r="EMY2" s="854"/>
      <c r="EMZ2" s="854"/>
      <c r="ENA2" s="854" t="s">
        <v>156</v>
      </c>
      <c r="ENB2" s="854"/>
      <c r="ENC2" s="854"/>
      <c r="END2" s="854"/>
      <c r="ENE2" s="854"/>
      <c r="ENF2" s="854"/>
      <c r="ENG2" s="854"/>
      <c r="ENH2" s="854"/>
      <c r="ENI2" s="854"/>
      <c r="ENJ2" s="854"/>
      <c r="ENK2" s="854"/>
      <c r="ENL2" s="854"/>
      <c r="ENM2" s="854"/>
      <c r="ENN2" s="854"/>
      <c r="ENO2" s="854"/>
      <c r="ENP2" s="854"/>
      <c r="ENQ2" s="854" t="s">
        <v>156</v>
      </c>
      <c r="ENR2" s="854"/>
      <c r="ENS2" s="854"/>
      <c r="ENT2" s="854"/>
      <c r="ENU2" s="854"/>
      <c r="ENV2" s="854"/>
      <c r="ENW2" s="854"/>
      <c r="ENX2" s="854"/>
      <c r="ENY2" s="854"/>
      <c r="ENZ2" s="854"/>
      <c r="EOA2" s="854"/>
      <c r="EOB2" s="854"/>
      <c r="EOC2" s="854"/>
      <c r="EOD2" s="854"/>
      <c r="EOE2" s="854"/>
      <c r="EOF2" s="854"/>
      <c r="EOG2" s="854" t="s">
        <v>156</v>
      </c>
      <c r="EOH2" s="854"/>
      <c r="EOI2" s="854"/>
      <c r="EOJ2" s="854"/>
      <c r="EOK2" s="854"/>
      <c r="EOL2" s="854"/>
      <c r="EOM2" s="854"/>
      <c r="EON2" s="854"/>
      <c r="EOO2" s="854"/>
      <c r="EOP2" s="854"/>
      <c r="EOQ2" s="854"/>
      <c r="EOR2" s="854"/>
      <c r="EOS2" s="854"/>
      <c r="EOT2" s="854"/>
      <c r="EOU2" s="854"/>
      <c r="EOV2" s="854"/>
      <c r="EOW2" s="854" t="s">
        <v>156</v>
      </c>
      <c r="EOX2" s="854"/>
      <c r="EOY2" s="854"/>
      <c r="EOZ2" s="854"/>
      <c r="EPA2" s="854"/>
      <c r="EPB2" s="854"/>
      <c r="EPC2" s="854"/>
      <c r="EPD2" s="854"/>
      <c r="EPE2" s="854"/>
      <c r="EPF2" s="854"/>
      <c r="EPG2" s="854"/>
      <c r="EPH2" s="854"/>
      <c r="EPI2" s="854"/>
      <c r="EPJ2" s="854"/>
      <c r="EPK2" s="854"/>
      <c r="EPL2" s="854"/>
      <c r="EPM2" s="854" t="s">
        <v>156</v>
      </c>
      <c r="EPN2" s="854"/>
      <c r="EPO2" s="854"/>
      <c r="EPP2" s="854"/>
      <c r="EPQ2" s="854"/>
      <c r="EPR2" s="854"/>
      <c r="EPS2" s="854"/>
      <c r="EPT2" s="854"/>
      <c r="EPU2" s="854"/>
      <c r="EPV2" s="854"/>
      <c r="EPW2" s="854"/>
      <c r="EPX2" s="854"/>
      <c r="EPY2" s="854"/>
      <c r="EPZ2" s="854"/>
      <c r="EQA2" s="854"/>
      <c r="EQB2" s="854"/>
      <c r="EQC2" s="854" t="s">
        <v>156</v>
      </c>
      <c r="EQD2" s="854"/>
      <c r="EQE2" s="854"/>
      <c r="EQF2" s="854"/>
      <c r="EQG2" s="854"/>
      <c r="EQH2" s="854"/>
      <c r="EQI2" s="854"/>
      <c r="EQJ2" s="854"/>
      <c r="EQK2" s="854"/>
      <c r="EQL2" s="854"/>
      <c r="EQM2" s="854"/>
      <c r="EQN2" s="854"/>
      <c r="EQO2" s="854"/>
      <c r="EQP2" s="854"/>
      <c r="EQQ2" s="854"/>
      <c r="EQR2" s="854"/>
      <c r="EQS2" s="854" t="s">
        <v>156</v>
      </c>
      <c r="EQT2" s="854"/>
      <c r="EQU2" s="854"/>
      <c r="EQV2" s="854"/>
      <c r="EQW2" s="854"/>
      <c r="EQX2" s="854"/>
      <c r="EQY2" s="854"/>
      <c r="EQZ2" s="854"/>
      <c r="ERA2" s="854"/>
      <c r="ERB2" s="854"/>
      <c r="ERC2" s="854"/>
      <c r="ERD2" s="854"/>
      <c r="ERE2" s="854"/>
      <c r="ERF2" s="854"/>
      <c r="ERG2" s="854"/>
      <c r="ERH2" s="854"/>
      <c r="ERI2" s="854" t="s">
        <v>156</v>
      </c>
      <c r="ERJ2" s="854"/>
      <c r="ERK2" s="854"/>
      <c r="ERL2" s="854"/>
      <c r="ERM2" s="854"/>
      <c r="ERN2" s="854"/>
      <c r="ERO2" s="854"/>
      <c r="ERP2" s="854"/>
      <c r="ERQ2" s="854"/>
      <c r="ERR2" s="854"/>
      <c r="ERS2" s="854"/>
      <c r="ERT2" s="854"/>
      <c r="ERU2" s="854"/>
      <c r="ERV2" s="854"/>
      <c r="ERW2" s="854"/>
      <c r="ERX2" s="854"/>
      <c r="ERY2" s="854" t="s">
        <v>156</v>
      </c>
      <c r="ERZ2" s="854"/>
      <c r="ESA2" s="854"/>
      <c r="ESB2" s="854"/>
      <c r="ESC2" s="854"/>
      <c r="ESD2" s="854"/>
      <c r="ESE2" s="854"/>
      <c r="ESF2" s="854"/>
      <c r="ESG2" s="854"/>
      <c r="ESH2" s="854"/>
      <c r="ESI2" s="854"/>
      <c r="ESJ2" s="854"/>
      <c r="ESK2" s="854"/>
      <c r="ESL2" s="854"/>
      <c r="ESM2" s="854"/>
      <c r="ESN2" s="854"/>
      <c r="ESO2" s="854" t="s">
        <v>156</v>
      </c>
      <c r="ESP2" s="854"/>
      <c r="ESQ2" s="854"/>
      <c r="ESR2" s="854"/>
      <c r="ESS2" s="854"/>
      <c r="EST2" s="854"/>
      <c r="ESU2" s="854"/>
      <c r="ESV2" s="854"/>
      <c r="ESW2" s="854"/>
      <c r="ESX2" s="854"/>
      <c r="ESY2" s="854"/>
      <c r="ESZ2" s="854"/>
      <c r="ETA2" s="854"/>
      <c r="ETB2" s="854"/>
      <c r="ETC2" s="854"/>
      <c r="ETD2" s="854"/>
      <c r="ETE2" s="854" t="s">
        <v>156</v>
      </c>
      <c r="ETF2" s="854"/>
      <c r="ETG2" s="854"/>
      <c r="ETH2" s="854"/>
      <c r="ETI2" s="854"/>
      <c r="ETJ2" s="854"/>
      <c r="ETK2" s="854"/>
      <c r="ETL2" s="854"/>
      <c r="ETM2" s="854"/>
      <c r="ETN2" s="854"/>
      <c r="ETO2" s="854"/>
      <c r="ETP2" s="854"/>
      <c r="ETQ2" s="854"/>
      <c r="ETR2" s="854"/>
      <c r="ETS2" s="854"/>
      <c r="ETT2" s="854"/>
      <c r="ETU2" s="854" t="s">
        <v>156</v>
      </c>
      <c r="ETV2" s="854"/>
      <c r="ETW2" s="854"/>
      <c r="ETX2" s="854"/>
      <c r="ETY2" s="854"/>
      <c r="ETZ2" s="854"/>
      <c r="EUA2" s="854"/>
      <c r="EUB2" s="854"/>
      <c r="EUC2" s="854"/>
      <c r="EUD2" s="854"/>
      <c r="EUE2" s="854"/>
      <c r="EUF2" s="854"/>
      <c r="EUG2" s="854"/>
      <c r="EUH2" s="854"/>
      <c r="EUI2" s="854"/>
      <c r="EUJ2" s="854"/>
      <c r="EUK2" s="854" t="s">
        <v>156</v>
      </c>
      <c r="EUL2" s="854"/>
      <c r="EUM2" s="854"/>
      <c r="EUN2" s="854"/>
      <c r="EUO2" s="854"/>
      <c r="EUP2" s="854"/>
      <c r="EUQ2" s="854"/>
      <c r="EUR2" s="854"/>
      <c r="EUS2" s="854"/>
      <c r="EUT2" s="854"/>
      <c r="EUU2" s="854"/>
      <c r="EUV2" s="854"/>
      <c r="EUW2" s="854"/>
      <c r="EUX2" s="854"/>
      <c r="EUY2" s="854"/>
      <c r="EUZ2" s="854"/>
      <c r="EVA2" s="854" t="s">
        <v>156</v>
      </c>
      <c r="EVB2" s="854"/>
      <c r="EVC2" s="854"/>
      <c r="EVD2" s="854"/>
      <c r="EVE2" s="854"/>
      <c r="EVF2" s="854"/>
      <c r="EVG2" s="854"/>
      <c r="EVH2" s="854"/>
      <c r="EVI2" s="854"/>
      <c r="EVJ2" s="854"/>
      <c r="EVK2" s="854"/>
      <c r="EVL2" s="854"/>
      <c r="EVM2" s="854"/>
      <c r="EVN2" s="854"/>
      <c r="EVO2" s="854"/>
      <c r="EVP2" s="854"/>
      <c r="EVQ2" s="854" t="s">
        <v>156</v>
      </c>
      <c r="EVR2" s="854"/>
      <c r="EVS2" s="854"/>
      <c r="EVT2" s="854"/>
      <c r="EVU2" s="854"/>
      <c r="EVV2" s="854"/>
      <c r="EVW2" s="854"/>
      <c r="EVX2" s="854"/>
      <c r="EVY2" s="854"/>
      <c r="EVZ2" s="854"/>
      <c r="EWA2" s="854"/>
      <c r="EWB2" s="854"/>
      <c r="EWC2" s="854"/>
      <c r="EWD2" s="854"/>
      <c r="EWE2" s="854"/>
      <c r="EWF2" s="854"/>
      <c r="EWG2" s="854" t="s">
        <v>156</v>
      </c>
      <c r="EWH2" s="854"/>
      <c r="EWI2" s="854"/>
      <c r="EWJ2" s="854"/>
      <c r="EWK2" s="854"/>
      <c r="EWL2" s="854"/>
      <c r="EWM2" s="854"/>
      <c r="EWN2" s="854"/>
      <c r="EWO2" s="854"/>
      <c r="EWP2" s="854"/>
      <c r="EWQ2" s="854"/>
      <c r="EWR2" s="854"/>
      <c r="EWS2" s="854"/>
      <c r="EWT2" s="854"/>
      <c r="EWU2" s="854"/>
      <c r="EWV2" s="854"/>
      <c r="EWW2" s="854" t="s">
        <v>156</v>
      </c>
      <c r="EWX2" s="854"/>
      <c r="EWY2" s="854"/>
      <c r="EWZ2" s="854"/>
      <c r="EXA2" s="854"/>
      <c r="EXB2" s="854"/>
      <c r="EXC2" s="854"/>
      <c r="EXD2" s="854"/>
      <c r="EXE2" s="854"/>
      <c r="EXF2" s="854"/>
      <c r="EXG2" s="854"/>
      <c r="EXH2" s="854"/>
      <c r="EXI2" s="854"/>
      <c r="EXJ2" s="854"/>
      <c r="EXK2" s="854"/>
      <c r="EXL2" s="854"/>
      <c r="EXM2" s="854" t="s">
        <v>156</v>
      </c>
      <c r="EXN2" s="854"/>
      <c r="EXO2" s="854"/>
      <c r="EXP2" s="854"/>
      <c r="EXQ2" s="854"/>
      <c r="EXR2" s="854"/>
      <c r="EXS2" s="854"/>
      <c r="EXT2" s="854"/>
      <c r="EXU2" s="854"/>
      <c r="EXV2" s="854"/>
      <c r="EXW2" s="854"/>
      <c r="EXX2" s="854"/>
      <c r="EXY2" s="854"/>
      <c r="EXZ2" s="854"/>
      <c r="EYA2" s="854"/>
      <c r="EYB2" s="854"/>
      <c r="EYC2" s="854" t="s">
        <v>156</v>
      </c>
      <c r="EYD2" s="854"/>
      <c r="EYE2" s="854"/>
      <c r="EYF2" s="854"/>
      <c r="EYG2" s="854"/>
      <c r="EYH2" s="854"/>
      <c r="EYI2" s="854"/>
      <c r="EYJ2" s="854"/>
      <c r="EYK2" s="854"/>
      <c r="EYL2" s="854"/>
      <c r="EYM2" s="854"/>
      <c r="EYN2" s="854"/>
      <c r="EYO2" s="854"/>
      <c r="EYP2" s="854"/>
      <c r="EYQ2" s="854"/>
      <c r="EYR2" s="854"/>
      <c r="EYS2" s="854" t="s">
        <v>156</v>
      </c>
      <c r="EYT2" s="854"/>
      <c r="EYU2" s="854"/>
      <c r="EYV2" s="854"/>
      <c r="EYW2" s="854"/>
      <c r="EYX2" s="854"/>
      <c r="EYY2" s="854"/>
      <c r="EYZ2" s="854"/>
      <c r="EZA2" s="854"/>
      <c r="EZB2" s="854"/>
      <c r="EZC2" s="854"/>
      <c r="EZD2" s="854"/>
      <c r="EZE2" s="854"/>
      <c r="EZF2" s="854"/>
      <c r="EZG2" s="854"/>
      <c r="EZH2" s="854"/>
      <c r="EZI2" s="854" t="s">
        <v>156</v>
      </c>
      <c r="EZJ2" s="854"/>
      <c r="EZK2" s="854"/>
      <c r="EZL2" s="854"/>
      <c r="EZM2" s="854"/>
      <c r="EZN2" s="854"/>
      <c r="EZO2" s="854"/>
      <c r="EZP2" s="854"/>
      <c r="EZQ2" s="854"/>
      <c r="EZR2" s="854"/>
      <c r="EZS2" s="854"/>
      <c r="EZT2" s="854"/>
      <c r="EZU2" s="854"/>
      <c r="EZV2" s="854"/>
      <c r="EZW2" s="854"/>
      <c r="EZX2" s="854"/>
      <c r="EZY2" s="854" t="s">
        <v>156</v>
      </c>
      <c r="EZZ2" s="854"/>
      <c r="FAA2" s="854"/>
      <c r="FAB2" s="854"/>
      <c r="FAC2" s="854"/>
      <c r="FAD2" s="854"/>
      <c r="FAE2" s="854"/>
      <c r="FAF2" s="854"/>
      <c r="FAG2" s="854"/>
      <c r="FAH2" s="854"/>
      <c r="FAI2" s="854"/>
      <c r="FAJ2" s="854"/>
      <c r="FAK2" s="854"/>
      <c r="FAL2" s="854"/>
      <c r="FAM2" s="854"/>
      <c r="FAN2" s="854"/>
      <c r="FAO2" s="854" t="s">
        <v>156</v>
      </c>
      <c r="FAP2" s="854"/>
      <c r="FAQ2" s="854"/>
      <c r="FAR2" s="854"/>
      <c r="FAS2" s="854"/>
      <c r="FAT2" s="854"/>
      <c r="FAU2" s="854"/>
      <c r="FAV2" s="854"/>
      <c r="FAW2" s="854"/>
      <c r="FAX2" s="854"/>
      <c r="FAY2" s="854"/>
      <c r="FAZ2" s="854"/>
      <c r="FBA2" s="854"/>
      <c r="FBB2" s="854"/>
      <c r="FBC2" s="854"/>
      <c r="FBD2" s="854"/>
      <c r="FBE2" s="854" t="s">
        <v>156</v>
      </c>
      <c r="FBF2" s="854"/>
      <c r="FBG2" s="854"/>
      <c r="FBH2" s="854"/>
      <c r="FBI2" s="854"/>
      <c r="FBJ2" s="854"/>
      <c r="FBK2" s="854"/>
      <c r="FBL2" s="854"/>
      <c r="FBM2" s="854"/>
      <c r="FBN2" s="854"/>
      <c r="FBO2" s="854"/>
      <c r="FBP2" s="854"/>
      <c r="FBQ2" s="854"/>
      <c r="FBR2" s="854"/>
      <c r="FBS2" s="854"/>
      <c r="FBT2" s="854"/>
      <c r="FBU2" s="854" t="s">
        <v>156</v>
      </c>
      <c r="FBV2" s="854"/>
      <c r="FBW2" s="854"/>
      <c r="FBX2" s="854"/>
      <c r="FBY2" s="854"/>
      <c r="FBZ2" s="854"/>
      <c r="FCA2" s="854"/>
      <c r="FCB2" s="854"/>
      <c r="FCC2" s="854"/>
      <c r="FCD2" s="854"/>
      <c r="FCE2" s="854"/>
      <c r="FCF2" s="854"/>
      <c r="FCG2" s="854"/>
      <c r="FCH2" s="854"/>
      <c r="FCI2" s="854"/>
      <c r="FCJ2" s="854"/>
      <c r="FCK2" s="854" t="s">
        <v>156</v>
      </c>
      <c r="FCL2" s="854"/>
      <c r="FCM2" s="854"/>
      <c r="FCN2" s="854"/>
      <c r="FCO2" s="854"/>
      <c r="FCP2" s="854"/>
      <c r="FCQ2" s="854"/>
      <c r="FCR2" s="854"/>
      <c r="FCS2" s="854"/>
      <c r="FCT2" s="854"/>
      <c r="FCU2" s="854"/>
      <c r="FCV2" s="854"/>
      <c r="FCW2" s="854"/>
      <c r="FCX2" s="854"/>
      <c r="FCY2" s="854"/>
      <c r="FCZ2" s="854"/>
      <c r="FDA2" s="854" t="s">
        <v>156</v>
      </c>
      <c r="FDB2" s="854"/>
      <c r="FDC2" s="854"/>
      <c r="FDD2" s="854"/>
      <c r="FDE2" s="854"/>
      <c r="FDF2" s="854"/>
      <c r="FDG2" s="854"/>
      <c r="FDH2" s="854"/>
      <c r="FDI2" s="854"/>
      <c r="FDJ2" s="854"/>
      <c r="FDK2" s="854"/>
      <c r="FDL2" s="854"/>
      <c r="FDM2" s="854"/>
      <c r="FDN2" s="854"/>
      <c r="FDO2" s="854"/>
      <c r="FDP2" s="854"/>
      <c r="FDQ2" s="854" t="s">
        <v>156</v>
      </c>
      <c r="FDR2" s="854"/>
      <c r="FDS2" s="854"/>
      <c r="FDT2" s="854"/>
      <c r="FDU2" s="854"/>
      <c r="FDV2" s="854"/>
      <c r="FDW2" s="854"/>
      <c r="FDX2" s="854"/>
      <c r="FDY2" s="854"/>
      <c r="FDZ2" s="854"/>
      <c r="FEA2" s="854"/>
      <c r="FEB2" s="854"/>
      <c r="FEC2" s="854"/>
      <c r="FED2" s="854"/>
      <c r="FEE2" s="854"/>
      <c r="FEF2" s="854"/>
      <c r="FEG2" s="854" t="s">
        <v>156</v>
      </c>
      <c r="FEH2" s="854"/>
      <c r="FEI2" s="854"/>
      <c r="FEJ2" s="854"/>
      <c r="FEK2" s="854"/>
      <c r="FEL2" s="854"/>
      <c r="FEM2" s="854"/>
      <c r="FEN2" s="854"/>
      <c r="FEO2" s="854"/>
      <c r="FEP2" s="854"/>
      <c r="FEQ2" s="854"/>
      <c r="FER2" s="854"/>
      <c r="FES2" s="854"/>
      <c r="FET2" s="854"/>
      <c r="FEU2" s="854"/>
      <c r="FEV2" s="854"/>
      <c r="FEW2" s="854" t="s">
        <v>156</v>
      </c>
      <c r="FEX2" s="854"/>
      <c r="FEY2" s="854"/>
      <c r="FEZ2" s="854"/>
      <c r="FFA2" s="854"/>
      <c r="FFB2" s="854"/>
      <c r="FFC2" s="854"/>
      <c r="FFD2" s="854"/>
      <c r="FFE2" s="854"/>
      <c r="FFF2" s="854"/>
      <c r="FFG2" s="854"/>
      <c r="FFH2" s="854"/>
      <c r="FFI2" s="854"/>
      <c r="FFJ2" s="854"/>
      <c r="FFK2" s="854"/>
      <c r="FFL2" s="854"/>
      <c r="FFM2" s="854" t="s">
        <v>156</v>
      </c>
      <c r="FFN2" s="854"/>
      <c r="FFO2" s="854"/>
      <c r="FFP2" s="854"/>
      <c r="FFQ2" s="854"/>
      <c r="FFR2" s="854"/>
      <c r="FFS2" s="854"/>
      <c r="FFT2" s="854"/>
      <c r="FFU2" s="854"/>
      <c r="FFV2" s="854"/>
      <c r="FFW2" s="854"/>
      <c r="FFX2" s="854"/>
      <c r="FFY2" s="854"/>
      <c r="FFZ2" s="854"/>
      <c r="FGA2" s="854"/>
      <c r="FGB2" s="854"/>
      <c r="FGC2" s="854" t="s">
        <v>156</v>
      </c>
      <c r="FGD2" s="854"/>
      <c r="FGE2" s="854"/>
      <c r="FGF2" s="854"/>
      <c r="FGG2" s="854"/>
      <c r="FGH2" s="854"/>
      <c r="FGI2" s="854"/>
      <c r="FGJ2" s="854"/>
      <c r="FGK2" s="854"/>
      <c r="FGL2" s="854"/>
      <c r="FGM2" s="854"/>
      <c r="FGN2" s="854"/>
      <c r="FGO2" s="854"/>
      <c r="FGP2" s="854"/>
      <c r="FGQ2" s="854"/>
      <c r="FGR2" s="854"/>
      <c r="FGS2" s="854" t="s">
        <v>156</v>
      </c>
      <c r="FGT2" s="854"/>
      <c r="FGU2" s="854"/>
      <c r="FGV2" s="854"/>
      <c r="FGW2" s="854"/>
      <c r="FGX2" s="854"/>
      <c r="FGY2" s="854"/>
      <c r="FGZ2" s="854"/>
      <c r="FHA2" s="854"/>
      <c r="FHB2" s="854"/>
      <c r="FHC2" s="854"/>
      <c r="FHD2" s="854"/>
      <c r="FHE2" s="854"/>
      <c r="FHF2" s="854"/>
      <c r="FHG2" s="854"/>
      <c r="FHH2" s="854"/>
      <c r="FHI2" s="854" t="s">
        <v>156</v>
      </c>
      <c r="FHJ2" s="854"/>
      <c r="FHK2" s="854"/>
      <c r="FHL2" s="854"/>
      <c r="FHM2" s="854"/>
      <c r="FHN2" s="854"/>
      <c r="FHO2" s="854"/>
      <c r="FHP2" s="854"/>
      <c r="FHQ2" s="854"/>
      <c r="FHR2" s="854"/>
      <c r="FHS2" s="854"/>
      <c r="FHT2" s="854"/>
      <c r="FHU2" s="854"/>
      <c r="FHV2" s="854"/>
      <c r="FHW2" s="854"/>
      <c r="FHX2" s="854"/>
      <c r="FHY2" s="854" t="s">
        <v>156</v>
      </c>
      <c r="FHZ2" s="854"/>
      <c r="FIA2" s="854"/>
      <c r="FIB2" s="854"/>
      <c r="FIC2" s="854"/>
      <c r="FID2" s="854"/>
      <c r="FIE2" s="854"/>
      <c r="FIF2" s="854"/>
      <c r="FIG2" s="854"/>
      <c r="FIH2" s="854"/>
      <c r="FII2" s="854"/>
      <c r="FIJ2" s="854"/>
      <c r="FIK2" s="854"/>
      <c r="FIL2" s="854"/>
      <c r="FIM2" s="854"/>
      <c r="FIN2" s="854"/>
      <c r="FIO2" s="854" t="s">
        <v>156</v>
      </c>
      <c r="FIP2" s="854"/>
      <c r="FIQ2" s="854"/>
      <c r="FIR2" s="854"/>
      <c r="FIS2" s="854"/>
      <c r="FIT2" s="854"/>
      <c r="FIU2" s="854"/>
      <c r="FIV2" s="854"/>
      <c r="FIW2" s="854"/>
      <c r="FIX2" s="854"/>
      <c r="FIY2" s="854"/>
      <c r="FIZ2" s="854"/>
      <c r="FJA2" s="854"/>
      <c r="FJB2" s="854"/>
      <c r="FJC2" s="854"/>
      <c r="FJD2" s="854"/>
      <c r="FJE2" s="854" t="s">
        <v>156</v>
      </c>
      <c r="FJF2" s="854"/>
      <c r="FJG2" s="854"/>
      <c r="FJH2" s="854"/>
      <c r="FJI2" s="854"/>
      <c r="FJJ2" s="854"/>
      <c r="FJK2" s="854"/>
      <c r="FJL2" s="854"/>
      <c r="FJM2" s="854"/>
      <c r="FJN2" s="854"/>
      <c r="FJO2" s="854"/>
      <c r="FJP2" s="854"/>
      <c r="FJQ2" s="854"/>
      <c r="FJR2" s="854"/>
      <c r="FJS2" s="854"/>
      <c r="FJT2" s="854"/>
      <c r="FJU2" s="854" t="s">
        <v>156</v>
      </c>
      <c r="FJV2" s="854"/>
      <c r="FJW2" s="854"/>
      <c r="FJX2" s="854"/>
      <c r="FJY2" s="854"/>
      <c r="FJZ2" s="854"/>
      <c r="FKA2" s="854"/>
      <c r="FKB2" s="854"/>
      <c r="FKC2" s="854"/>
      <c r="FKD2" s="854"/>
      <c r="FKE2" s="854"/>
      <c r="FKF2" s="854"/>
      <c r="FKG2" s="854"/>
      <c r="FKH2" s="854"/>
      <c r="FKI2" s="854"/>
      <c r="FKJ2" s="854"/>
      <c r="FKK2" s="854" t="s">
        <v>156</v>
      </c>
      <c r="FKL2" s="854"/>
      <c r="FKM2" s="854"/>
      <c r="FKN2" s="854"/>
      <c r="FKO2" s="854"/>
      <c r="FKP2" s="854"/>
      <c r="FKQ2" s="854"/>
      <c r="FKR2" s="854"/>
      <c r="FKS2" s="854"/>
      <c r="FKT2" s="854"/>
      <c r="FKU2" s="854"/>
      <c r="FKV2" s="854"/>
      <c r="FKW2" s="854"/>
      <c r="FKX2" s="854"/>
      <c r="FKY2" s="854"/>
      <c r="FKZ2" s="854"/>
      <c r="FLA2" s="854" t="s">
        <v>156</v>
      </c>
      <c r="FLB2" s="854"/>
      <c r="FLC2" s="854"/>
      <c r="FLD2" s="854"/>
      <c r="FLE2" s="854"/>
      <c r="FLF2" s="854"/>
      <c r="FLG2" s="854"/>
      <c r="FLH2" s="854"/>
      <c r="FLI2" s="854"/>
      <c r="FLJ2" s="854"/>
      <c r="FLK2" s="854"/>
      <c r="FLL2" s="854"/>
      <c r="FLM2" s="854"/>
      <c r="FLN2" s="854"/>
      <c r="FLO2" s="854"/>
      <c r="FLP2" s="854"/>
      <c r="FLQ2" s="854" t="s">
        <v>156</v>
      </c>
      <c r="FLR2" s="854"/>
      <c r="FLS2" s="854"/>
      <c r="FLT2" s="854"/>
      <c r="FLU2" s="854"/>
      <c r="FLV2" s="854"/>
      <c r="FLW2" s="854"/>
      <c r="FLX2" s="854"/>
      <c r="FLY2" s="854"/>
      <c r="FLZ2" s="854"/>
      <c r="FMA2" s="854"/>
      <c r="FMB2" s="854"/>
      <c r="FMC2" s="854"/>
      <c r="FMD2" s="854"/>
      <c r="FME2" s="854"/>
      <c r="FMF2" s="854"/>
      <c r="FMG2" s="854" t="s">
        <v>156</v>
      </c>
      <c r="FMH2" s="854"/>
      <c r="FMI2" s="854"/>
      <c r="FMJ2" s="854"/>
      <c r="FMK2" s="854"/>
      <c r="FML2" s="854"/>
      <c r="FMM2" s="854"/>
      <c r="FMN2" s="854"/>
      <c r="FMO2" s="854"/>
      <c r="FMP2" s="854"/>
      <c r="FMQ2" s="854"/>
      <c r="FMR2" s="854"/>
      <c r="FMS2" s="854"/>
      <c r="FMT2" s="854"/>
      <c r="FMU2" s="854"/>
      <c r="FMV2" s="854"/>
      <c r="FMW2" s="854" t="s">
        <v>156</v>
      </c>
      <c r="FMX2" s="854"/>
      <c r="FMY2" s="854"/>
      <c r="FMZ2" s="854"/>
      <c r="FNA2" s="854"/>
      <c r="FNB2" s="854"/>
      <c r="FNC2" s="854"/>
      <c r="FND2" s="854"/>
      <c r="FNE2" s="854"/>
      <c r="FNF2" s="854"/>
      <c r="FNG2" s="854"/>
      <c r="FNH2" s="854"/>
      <c r="FNI2" s="854"/>
      <c r="FNJ2" s="854"/>
      <c r="FNK2" s="854"/>
      <c r="FNL2" s="854"/>
      <c r="FNM2" s="854" t="s">
        <v>156</v>
      </c>
      <c r="FNN2" s="854"/>
      <c r="FNO2" s="854"/>
      <c r="FNP2" s="854"/>
      <c r="FNQ2" s="854"/>
      <c r="FNR2" s="854"/>
      <c r="FNS2" s="854"/>
      <c r="FNT2" s="854"/>
      <c r="FNU2" s="854"/>
      <c r="FNV2" s="854"/>
      <c r="FNW2" s="854"/>
      <c r="FNX2" s="854"/>
      <c r="FNY2" s="854"/>
      <c r="FNZ2" s="854"/>
      <c r="FOA2" s="854"/>
      <c r="FOB2" s="854"/>
      <c r="FOC2" s="854" t="s">
        <v>156</v>
      </c>
      <c r="FOD2" s="854"/>
      <c r="FOE2" s="854"/>
      <c r="FOF2" s="854"/>
      <c r="FOG2" s="854"/>
      <c r="FOH2" s="854"/>
      <c r="FOI2" s="854"/>
      <c r="FOJ2" s="854"/>
      <c r="FOK2" s="854"/>
      <c r="FOL2" s="854"/>
      <c r="FOM2" s="854"/>
      <c r="FON2" s="854"/>
      <c r="FOO2" s="854"/>
      <c r="FOP2" s="854"/>
      <c r="FOQ2" s="854"/>
      <c r="FOR2" s="854"/>
      <c r="FOS2" s="854" t="s">
        <v>156</v>
      </c>
      <c r="FOT2" s="854"/>
      <c r="FOU2" s="854"/>
      <c r="FOV2" s="854"/>
      <c r="FOW2" s="854"/>
      <c r="FOX2" s="854"/>
      <c r="FOY2" s="854"/>
      <c r="FOZ2" s="854"/>
      <c r="FPA2" s="854"/>
      <c r="FPB2" s="854"/>
      <c r="FPC2" s="854"/>
      <c r="FPD2" s="854"/>
      <c r="FPE2" s="854"/>
      <c r="FPF2" s="854"/>
      <c r="FPG2" s="854"/>
      <c r="FPH2" s="854"/>
      <c r="FPI2" s="854" t="s">
        <v>156</v>
      </c>
      <c r="FPJ2" s="854"/>
      <c r="FPK2" s="854"/>
      <c r="FPL2" s="854"/>
      <c r="FPM2" s="854"/>
      <c r="FPN2" s="854"/>
      <c r="FPO2" s="854"/>
      <c r="FPP2" s="854"/>
      <c r="FPQ2" s="854"/>
      <c r="FPR2" s="854"/>
      <c r="FPS2" s="854"/>
      <c r="FPT2" s="854"/>
      <c r="FPU2" s="854"/>
      <c r="FPV2" s="854"/>
      <c r="FPW2" s="854"/>
      <c r="FPX2" s="854"/>
      <c r="FPY2" s="854" t="s">
        <v>156</v>
      </c>
      <c r="FPZ2" s="854"/>
      <c r="FQA2" s="854"/>
      <c r="FQB2" s="854"/>
      <c r="FQC2" s="854"/>
      <c r="FQD2" s="854"/>
      <c r="FQE2" s="854"/>
      <c r="FQF2" s="854"/>
      <c r="FQG2" s="854"/>
      <c r="FQH2" s="854"/>
      <c r="FQI2" s="854"/>
      <c r="FQJ2" s="854"/>
      <c r="FQK2" s="854"/>
      <c r="FQL2" s="854"/>
      <c r="FQM2" s="854"/>
      <c r="FQN2" s="854"/>
      <c r="FQO2" s="854" t="s">
        <v>156</v>
      </c>
      <c r="FQP2" s="854"/>
      <c r="FQQ2" s="854"/>
      <c r="FQR2" s="854"/>
      <c r="FQS2" s="854"/>
      <c r="FQT2" s="854"/>
      <c r="FQU2" s="854"/>
      <c r="FQV2" s="854"/>
      <c r="FQW2" s="854"/>
      <c r="FQX2" s="854"/>
      <c r="FQY2" s="854"/>
      <c r="FQZ2" s="854"/>
      <c r="FRA2" s="854"/>
      <c r="FRB2" s="854"/>
      <c r="FRC2" s="854"/>
      <c r="FRD2" s="854"/>
      <c r="FRE2" s="854" t="s">
        <v>156</v>
      </c>
      <c r="FRF2" s="854"/>
      <c r="FRG2" s="854"/>
      <c r="FRH2" s="854"/>
      <c r="FRI2" s="854"/>
      <c r="FRJ2" s="854"/>
      <c r="FRK2" s="854"/>
      <c r="FRL2" s="854"/>
      <c r="FRM2" s="854"/>
      <c r="FRN2" s="854"/>
      <c r="FRO2" s="854"/>
      <c r="FRP2" s="854"/>
      <c r="FRQ2" s="854"/>
      <c r="FRR2" s="854"/>
      <c r="FRS2" s="854"/>
      <c r="FRT2" s="854"/>
      <c r="FRU2" s="854" t="s">
        <v>156</v>
      </c>
      <c r="FRV2" s="854"/>
      <c r="FRW2" s="854"/>
      <c r="FRX2" s="854"/>
      <c r="FRY2" s="854"/>
      <c r="FRZ2" s="854"/>
      <c r="FSA2" s="854"/>
      <c r="FSB2" s="854"/>
      <c r="FSC2" s="854"/>
      <c r="FSD2" s="854"/>
      <c r="FSE2" s="854"/>
      <c r="FSF2" s="854"/>
      <c r="FSG2" s="854"/>
      <c r="FSH2" s="854"/>
      <c r="FSI2" s="854"/>
      <c r="FSJ2" s="854"/>
      <c r="FSK2" s="854" t="s">
        <v>156</v>
      </c>
      <c r="FSL2" s="854"/>
      <c r="FSM2" s="854"/>
      <c r="FSN2" s="854"/>
      <c r="FSO2" s="854"/>
      <c r="FSP2" s="854"/>
      <c r="FSQ2" s="854"/>
      <c r="FSR2" s="854"/>
      <c r="FSS2" s="854"/>
      <c r="FST2" s="854"/>
      <c r="FSU2" s="854"/>
      <c r="FSV2" s="854"/>
      <c r="FSW2" s="854"/>
      <c r="FSX2" s="854"/>
      <c r="FSY2" s="854"/>
      <c r="FSZ2" s="854"/>
      <c r="FTA2" s="854" t="s">
        <v>156</v>
      </c>
      <c r="FTB2" s="854"/>
      <c r="FTC2" s="854"/>
      <c r="FTD2" s="854"/>
      <c r="FTE2" s="854"/>
      <c r="FTF2" s="854"/>
      <c r="FTG2" s="854"/>
      <c r="FTH2" s="854"/>
      <c r="FTI2" s="854"/>
      <c r="FTJ2" s="854"/>
      <c r="FTK2" s="854"/>
      <c r="FTL2" s="854"/>
      <c r="FTM2" s="854"/>
      <c r="FTN2" s="854"/>
      <c r="FTO2" s="854"/>
      <c r="FTP2" s="854"/>
      <c r="FTQ2" s="854" t="s">
        <v>156</v>
      </c>
      <c r="FTR2" s="854"/>
      <c r="FTS2" s="854"/>
      <c r="FTT2" s="854"/>
      <c r="FTU2" s="854"/>
      <c r="FTV2" s="854"/>
      <c r="FTW2" s="854"/>
      <c r="FTX2" s="854"/>
      <c r="FTY2" s="854"/>
      <c r="FTZ2" s="854"/>
      <c r="FUA2" s="854"/>
      <c r="FUB2" s="854"/>
      <c r="FUC2" s="854"/>
      <c r="FUD2" s="854"/>
      <c r="FUE2" s="854"/>
      <c r="FUF2" s="854"/>
      <c r="FUG2" s="854" t="s">
        <v>156</v>
      </c>
      <c r="FUH2" s="854"/>
      <c r="FUI2" s="854"/>
      <c r="FUJ2" s="854"/>
      <c r="FUK2" s="854"/>
      <c r="FUL2" s="854"/>
      <c r="FUM2" s="854"/>
      <c r="FUN2" s="854"/>
      <c r="FUO2" s="854"/>
      <c r="FUP2" s="854"/>
      <c r="FUQ2" s="854"/>
      <c r="FUR2" s="854"/>
      <c r="FUS2" s="854"/>
      <c r="FUT2" s="854"/>
      <c r="FUU2" s="854"/>
      <c r="FUV2" s="854"/>
      <c r="FUW2" s="854" t="s">
        <v>156</v>
      </c>
      <c r="FUX2" s="854"/>
      <c r="FUY2" s="854"/>
      <c r="FUZ2" s="854"/>
      <c r="FVA2" s="854"/>
      <c r="FVB2" s="854"/>
      <c r="FVC2" s="854"/>
      <c r="FVD2" s="854"/>
      <c r="FVE2" s="854"/>
      <c r="FVF2" s="854"/>
      <c r="FVG2" s="854"/>
      <c r="FVH2" s="854"/>
      <c r="FVI2" s="854"/>
      <c r="FVJ2" s="854"/>
      <c r="FVK2" s="854"/>
      <c r="FVL2" s="854"/>
      <c r="FVM2" s="854" t="s">
        <v>156</v>
      </c>
      <c r="FVN2" s="854"/>
      <c r="FVO2" s="854"/>
      <c r="FVP2" s="854"/>
      <c r="FVQ2" s="854"/>
      <c r="FVR2" s="854"/>
      <c r="FVS2" s="854"/>
      <c r="FVT2" s="854"/>
      <c r="FVU2" s="854"/>
      <c r="FVV2" s="854"/>
      <c r="FVW2" s="854"/>
      <c r="FVX2" s="854"/>
      <c r="FVY2" s="854"/>
      <c r="FVZ2" s="854"/>
      <c r="FWA2" s="854"/>
      <c r="FWB2" s="854"/>
      <c r="FWC2" s="854" t="s">
        <v>156</v>
      </c>
      <c r="FWD2" s="854"/>
      <c r="FWE2" s="854"/>
      <c r="FWF2" s="854"/>
      <c r="FWG2" s="854"/>
      <c r="FWH2" s="854"/>
      <c r="FWI2" s="854"/>
      <c r="FWJ2" s="854"/>
      <c r="FWK2" s="854"/>
      <c r="FWL2" s="854"/>
      <c r="FWM2" s="854"/>
      <c r="FWN2" s="854"/>
      <c r="FWO2" s="854"/>
      <c r="FWP2" s="854"/>
      <c r="FWQ2" s="854"/>
      <c r="FWR2" s="854"/>
      <c r="FWS2" s="854" t="s">
        <v>156</v>
      </c>
      <c r="FWT2" s="854"/>
      <c r="FWU2" s="854"/>
      <c r="FWV2" s="854"/>
      <c r="FWW2" s="854"/>
      <c r="FWX2" s="854"/>
      <c r="FWY2" s="854"/>
      <c r="FWZ2" s="854"/>
      <c r="FXA2" s="854"/>
      <c r="FXB2" s="854"/>
      <c r="FXC2" s="854"/>
      <c r="FXD2" s="854"/>
      <c r="FXE2" s="854"/>
      <c r="FXF2" s="854"/>
      <c r="FXG2" s="854"/>
      <c r="FXH2" s="854"/>
      <c r="FXI2" s="854" t="s">
        <v>156</v>
      </c>
      <c r="FXJ2" s="854"/>
      <c r="FXK2" s="854"/>
      <c r="FXL2" s="854"/>
      <c r="FXM2" s="854"/>
      <c r="FXN2" s="854"/>
      <c r="FXO2" s="854"/>
      <c r="FXP2" s="854"/>
      <c r="FXQ2" s="854"/>
      <c r="FXR2" s="854"/>
      <c r="FXS2" s="854"/>
      <c r="FXT2" s="854"/>
      <c r="FXU2" s="854"/>
      <c r="FXV2" s="854"/>
      <c r="FXW2" s="854"/>
      <c r="FXX2" s="854"/>
      <c r="FXY2" s="854" t="s">
        <v>156</v>
      </c>
      <c r="FXZ2" s="854"/>
      <c r="FYA2" s="854"/>
      <c r="FYB2" s="854"/>
      <c r="FYC2" s="854"/>
      <c r="FYD2" s="854"/>
      <c r="FYE2" s="854"/>
      <c r="FYF2" s="854"/>
      <c r="FYG2" s="854"/>
      <c r="FYH2" s="854"/>
      <c r="FYI2" s="854"/>
      <c r="FYJ2" s="854"/>
      <c r="FYK2" s="854"/>
      <c r="FYL2" s="854"/>
      <c r="FYM2" s="854"/>
      <c r="FYN2" s="854"/>
      <c r="FYO2" s="854" t="s">
        <v>156</v>
      </c>
      <c r="FYP2" s="854"/>
      <c r="FYQ2" s="854"/>
      <c r="FYR2" s="854"/>
      <c r="FYS2" s="854"/>
      <c r="FYT2" s="854"/>
      <c r="FYU2" s="854"/>
      <c r="FYV2" s="854"/>
      <c r="FYW2" s="854"/>
      <c r="FYX2" s="854"/>
      <c r="FYY2" s="854"/>
      <c r="FYZ2" s="854"/>
      <c r="FZA2" s="854"/>
      <c r="FZB2" s="854"/>
      <c r="FZC2" s="854"/>
      <c r="FZD2" s="854"/>
      <c r="FZE2" s="854" t="s">
        <v>156</v>
      </c>
      <c r="FZF2" s="854"/>
      <c r="FZG2" s="854"/>
      <c r="FZH2" s="854"/>
      <c r="FZI2" s="854"/>
      <c r="FZJ2" s="854"/>
      <c r="FZK2" s="854"/>
      <c r="FZL2" s="854"/>
      <c r="FZM2" s="854"/>
      <c r="FZN2" s="854"/>
      <c r="FZO2" s="854"/>
      <c r="FZP2" s="854"/>
      <c r="FZQ2" s="854"/>
      <c r="FZR2" s="854"/>
      <c r="FZS2" s="854"/>
      <c r="FZT2" s="854"/>
      <c r="FZU2" s="854" t="s">
        <v>156</v>
      </c>
      <c r="FZV2" s="854"/>
      <c r="FZW2" s="854"/>
      <c r="FZX2" s="854"/>
      <c r="FZY2" s="854"/>
      <c r="FZZ2" s="854"/>
      <c r="GAA2" s="854"/>
      <c r="GAB2" s="854"/>
      <c r="GAC2" s="854"/>
      <c r="GAD2" s="854"/>
      <c r="GAE2" s="854"/>
      <c r="GAF2" s="854"/>
      <c r="GAG2" s="854"/>
      <c r="GAH2" s="854"/>
      <c r="GAI2" s="854"/>
      <c r="GAJ2" s="854"/>
      <c r="GAK2" s="854" t="s">
        <v>156</v>
      </c>
      <c r="GAL2" s="854"/>
      <c r="GAM2" s="854"/>
      <c r="GAN2" s="854"/>
      <c r="GAO2" s="854"/>
      <c r="GAP2" s="854"/>
      <c r="GAQ2" s="854"/>
      <c r="GAR2" s="854"/>
      <c r="GAS2" s="854"/>
      <c r="GAT2" s="854"/>
      <c r="GAU2" s="854"/>
      <c r="GAV2" s="854"/>
      <c r="GAW2" s="854"/>
      <c r="GAX2" s="854"/>
      <c r="GAY2" s="854"/>
      <c r="GAZ2" s="854"/>
      <c r="GBA2" s="854" t="s">
        <v>156</v>
      </c>
      <c r="GBB2" s="854"/>
      <c r="GBC2" s="854"/>
      <c r="GBD2" s="854"/>
      <c r="GBE2" s="854"/>
      <c r="GBF2" s="854"/>
      <c r="GBG2" s="854"/>
      <c r="GBH2" s="854"/>
      <c r="GBI2" s="854"/>
      <c r="GBJ2" s="854"/>
      <c r="GBK2" s="854"/>
      <c r="GBL2" s="854"/>
      <c r="GBM2" s="854"/>
      <c r="GBN2" s="854"/>
      <c r="GBO2" s="854"/>
      <c r="GBP2" s="854"/>
      <c r="GBQ2" s="854" t="s">
        <v>156</v>
      </c>
      <c r="GBR2" s="854"/>
      <c r="GBS2" s="854"/>
      <c r="GBT2" s="854"/>
      <c r="GBU2" s="854"/>
      <c r="GBV2" s="854"/>
      <c r="GBW2" s="854"/>
      <c r="GBX2" s="854"/>
      <c r="GBY2" s="854"/>
      <c r="GBZ2" s="854"/>
      <c r="GCA2" s="854"/>
      <c r="GCB2" s="854"/>
      <c r="GCC2" s="854"/>
      <c r="GCD2" s="854"/>
      <c r="GCE2" s="854"/>
      <c r="GCF2" s="854"/>
      <c r="GCG2" s="854" t="s">
        <v>156</v>
      </c>
      <c r="GCH2" s="854"/>
      <c r="GCI2" s="854"/>
      <c r="GCJ2" s="854"/>
      <c r="GCK2" s="854"/>
      <c r="GCL2" s="854"/>
      <c r="GCM2" s="854"/>
      <c r="GCN2" s="854"/>
      <c r="GCO2" s="854"/>
      <c r="GCP2" s="854"/>
      <c r="GCQ2" s="854"/>
      <c r="GCR2" s="854"/>
      <c r="GCS2" s="854"/>
      <c r="GCT2" s="854"/>
      <c r="GCU2" s="854"/>
      <c r="GCV2" s="854"/>
      <c r="GCW2" s="854" t="s">
        <v>156</v>
      </c>
      <c r="GCX2" s="854"/>
      <c r="GCY2" s="854"/>
      <c r="GCZ2" s="854"/>
      <c r="GDA2" s="854"/>
      <c r="GDB2" s="854"/>
      <c r="GDC2" s="854"/>
      <c r="GDD2" s="854"/>
      <c r="GDE2" s="854"/>
      <c r="GDF2" s="854"/>
      <c r="GDG2" s="854"/>
      <c r="GDH2" s="854"/>
      <c r="GDI2" s="854"/>
      <c r="GDJ2" s="854"/>
      <c r="GDK2" s="854"/>
      <c r="GDL2" s="854"/>
      <c r="GDM2" s="854" t="s">
        <v>156</v>
      </c>
      <c r="GDN2" s="854"/>
      <c r="GDO2" s="854"/>
      <c r="GDP2" s="854"/>
      <c r="GDQ2" s="854"/>
      <c r="GDR2" s="854"/>
      <c r="GDS2" s="854"/>
      <c r="GDT2" s="854"/>
      <c r="GDU2" s="854"/>
      <c r="GDV2" s="854"/>
      <c r="GDW2" s="854"/>
      <c r="GDX2" s="854"/>
      <c r="GDY2" s="854"/>
      <c r="GDZ2" s="854"/>
      <c r="GEA2" s="854"/>
      <c r="GEB2" s="854"/>
      <c r="GEC2" s="854" t="s">
        <v>156</v>
      </c>
      <c r="GED2" s="854"/>
      <c r="GEE2" s="854"/>
      <c r="GEF2" s="854"/>
      <c r="GEG2" s="854"/>
      <c r="GEH2" s="854"/>
      <c r="GEI2" s="854"/>
      <c r="GEJ2" s="854"/>
      <c r="GEK2" s="854"/>
      <c r="GEL2" s="854"/>
      <c r="GEM2" s="854"/>
      <c r="GEN2" s="854"/>
      <c r="GEO2" s="854"/>
      <c r="GEP2" s="854"/>
      <c r="GEQ2" s="854"/>
      <c r="GER2" s="854"/>
      <c r="GES2" s="854" t="s">
        <v>156</v>
      </c>
      <c r="GET2" s="854"/>
      <c r="GEU2" s="854"/>
      <c r="GEV2" s="854"/>
      <c r="GEW2" s="854"/>
      <c r="GEX2" s="854"/>
      <c r="GEY2" s="854"/>
      <c r="GEZ2" s="854"/>
      <c r="GFA2" s="854"/>
      <c r="GFB2" s="854"/>
      <c r="GFC2" s="854"/>
      <c r="GFD2" s="854"/>
      <c r="GFE2" s="854"/>
      <c r="GFF2" s="854"/>
      <c r="GFG2" s="854"/>
      <c r="GFH2" s="854"/>
      <c r="GFI2" s="854" t="s">
        <v>156</v>
      </c>
      <c r="GFJ2" s="854"/>
      <c r="GFK2" s="854"/>
      <c r="GFL2" s="854"/>
      <c r="GFM2" s="854"/>
      <c r="GFN2" s="854"/>
      <c r="GFO2" s="854"/>
      <c r="GFP2" s="854"/>
      <c r="GFQ2" s="854"/>
      <c r="GFR2" s="854"/>
      <c r="GFS2" s="854"/>
      <c r="GFT2" s="854"/>
      <c r="GFU2" s="854"/>
      <c r="GFV2" s="854"/>
      <c r="GFW2" s="854"/>
      <c r="GFX2" s="854"/>
      <c r="GFY2" s="854" t="s">
        <v>156</v>
      </c>
      <c r="GFZ2" s="854"/>
      <c r="GGA2" s="854"/>
      <c r="GGB2" s="854"/>
      <c r="GGC2" s="854"/>
      <c r="GGD2" s="854"/>
      <c r="GGE2" s="854"/>
      <c r="GGF2" s="854"/>
      <c r="GGG2" s="854"/>
      <c r="GGH2" s="854"/>
      <c r="GGI2" s="854"/>
      <c r="GGJ2" s="854"/>
      <c r="GGK2" s="854"/>
      <c r="GGL2" s="854"/>
      <c r="GGM2" s="854"/>
      <c r="GGN2" s="854"/>
      <c r="GGO2" s="854" t="s">
        <v>156</v>
      </c>
      <c r="GGP2" s="854"/>
      <c r="GGQ2" s="854"/>
      <c r="GGR2" s="854"/>
      <c r="GGS2" s="854"/>
      <c r="GGT2" s="854"/>
      <c r="GGU2" s="854"/>
      <c r="GGV2" s="854"/>
      <c r="GGW2" s="854"/>
      <c r="GGX2" s="854"/>
      <c r="GGY2" s="854"/>
      <c r="GGZ2" s="854"/>
      <c r="GHA2" s="854"/>
      <c r="GHB2" s="854"/>
      <c r="GHC2" s="854"/>
      <c r="GHD2" s="854"/>
      <c r="GHE2" s="854" t="s">
        <v>156</v>
      </c>
      <c r="GHF2" s="854"/>
      <c r="GHG2" s="854"/>
      <c r="GHH2" s="854"/>
      <c r="GHI2" s="854"/>
      <c r="GHJ2" s="854"/>
      <c r="GHK2" s="854"/>
      <c r="GHL2" s="854"/>
      <c r="GHM2" s="854"/>
      <c r="GHN2" s="854"/>
      <c r="GHO2" s="854"/>
      <c r="GHP2" s="854"/>
      <c r="GHQ2" s="854"/>
      <c r="GHR2" s="854"/>
      <c r="GHS2" s="854"/>
      <c r="GHT2" s="854"/>
      <c r="GHU2" s="854" t="s">
        <v>156</v>
      </c>
      <c r="GHV2" s="854"/>
      <c r="GHW2" s="854"/>
      <c r="GHX2" s="854"/>
      <c r="GHY2" s="854"/>
      <c r="GHZ2" s="854"/>
      <c r="GIA2" s="854"/>
      <c r="GIB2" s="854"/>
      <c r="GIC2" s="854"/>
      <c r="GID2" s="854"/>
      <c r="GIE2" s="854"/>
      <c r="GIF2" s="854"/>
      <c r="GIG2" s="854"/>
      <c r="GIH2" s="854"/>
      <c r="GII2" s="854"/>
      <c r="GIJ2" s="854"/>
      <c r="GIK2" s="854" t="s">
        <v>156</v>
      </c>
      <c r="GIL2" s="854"/>
      <c r="GIM2" s="854"/>
      <c r="GIN2" s="854"/>
      <c r="GIO2" s="854"/>
      <c r="GIP2" s="854"/>
      <c r="GIQ2" s="854"/>
      <c r="GIR2" s="854"/>
      <c r="GIS2" s="854"/>
      <c r="GIT2" s="854"/>
      <c r="GIU2" s="854"/>
      <c r="GIV2" s="854"/>
      <c r="GIW2" s="854"/>
      <c r="GIX2" s="854"/>
      <c r="GIY2" s="854"/>
      <c r="GIZ2" s="854"/>
      <c r="GJA2" s="854" t="s">
        <v>156</v>
      </c>
      <c r="GJB2" s="854"/>
      <c r="GJC2" s="854"/>
      <c r="GJD2" s="854"/>
      <c r="GJE2" s="854"/>
      <c r="GJF2" s="854"/>
      <c r="GJG2" s="854"/>
      <c r="GJH2" s="854"/>
      <c r="GJI2" s="854"/>
      <c r="GJJ2" s="854"/>
      <c r="GJK2" s="854"/>
      <c r="GJL2" s="854"/>
      <c r="GJM2" s="854"/>
      <c r="GJN2" s="854"/>
      <c r="GJO2" s="854"/>
      <c r="GJP2" s="854"/>
      <c r="GJQ2" s="854" t="s">
        <v>156</v>
      </c>
      <c r="GJR2" s="854"/>
      <c r="GJS2" s="854"/>
      <c r="GJT2" s="854"/>
      <c r="GJU2" s="854"/>
      <c r="GJV2" s="854"/>
      <c r="GJW2" s="854"/>
      <c r="GJX2" s="854"/>
      <c r="GJY2" s="854"/>
      <c r="GJZ2" s="854"/>
      <c r="GKA2" s="854"/>
      <c r="GKB2" s="854"/>
      <c r="GKC2" s="854"/>
      <c r="GKD2" s="854"/>
      <c r="GKE2" s="854"/>
      <c r="GKF2" s="854"/>
      <c r="GKG2" s="854" t="s">
        <v>156</v>
      </c>
      <c r="GKH2" s="854"/>
      <c r="GKI2" s="854"/>
      <c r="GKJ2" s="854"/>
      <c r="GKK2" s="854"/>
      <c r="GKL2" s="854"/>
      <c r="GKM2" s="854"/>
      <c r="GKN2" s="854"/>
      <c r="GKO2" s="854"/>
      <c r="GKP2" s="854"/>
      <c r="GKQ2" s="854"/>
      <c r="GKR2" s="854"/>
      <c r="GKS2" s="854"/>
      <c r="GKT2" s="854"/>
      <c r="GKU2" s="854"/>
      <c r="GKV2" s="854"/>
      <c r="GKW2" s="854" t="s">
        <v>156</v>
      </c>
      <c r="GKX2" s="854"/>
      <c r="GKY2" s="854"/>
      <c r="GKZ2" s="854"/>
      <c r="GLA2" s="854"/>
      <c r="GLB2" s="854"/>
      <c r="GLC2" s="854"/>
      <c r="GLD2" s="854"/>
      <c r="GLE2" s="854"/>
      <c r="GLF2" s="854"/>
      <c r="GLG2" s="854"/>
      <c r="GLH2" s="854"/>
      <c r="GLI2" s="854"/>
      <c r="GLJ2" s="854"/>
      <c r="GLK2" s="854"/>
      <c r="GLL2" s="854"/>
      <c r="GLM2" s="854" t="s">
        <v>156</v>
      </c>
      <c r="GLN2" s="854"/>
      <c r="GLO2" s="854"/>
      <c r="GLP2" s="854"/>
      <c r="GLQ2" s="854"/>
      <c r="GLR2" s="854"/>
      <c r="GLS2" s="854"/>
      <c r="GLT2" s="854"/>
      <c r="GLU2" s="854"/>
      <c r="GLV2" s="854"/>
      <c r="GLW2" s="854"/>
      <c r="GLX2" s="854"/>
      <c r="GLY2" s="854"/>
      <c r="GLZ2" s="854"/>
      <c r="GMA2" s="854"/>
      <c r="GMB2" s="854"/>
      <c r="GMC2" s="854" t="s">
        <v>156</v>
      </c>
      <c r="GMD2" s="854"/>
      <c r="GME2" s="854"/>
      <c r="GMF2" s="854"/>
      <c r="GMG2" s="854"/>
      <c r="GMH2" s="854"/>
      <c r="GMI2" s="854"/>
      <c r="GMJ2" s="854"/>
      <c r="GMK2" s="854"/>
      <c r="GML2" s="854"/>
      <c r="GMM2" s="854"/>
      <c r="GMN2" s="854"/>
      <c r="GMO2" s="854"/>
      <c r="GMP2" s="854"/>
      <c r="GMQ2" s="854"/>
      <c r="GMR2" s="854"/>
      <c r="GMS2" s="854" t="s">
        <v>156</v>
      </c>
      <c r="GMT2" s="854"/>
      <c r="GMU2" s="854"/>
      <c r="GMV2" s="854"/>
      <c r="GMW2" s="854"/>
      <c r="GMX2" s="854"/>
      <c r="GMY2" s="854"/>
      <c r="GMZ2" s="854"/>
      <c r="GNA2" s="854"/>
      <c r="GNB2" s="854"/>
      <c r="GNC2" s="854"/>
      <c r="GND2" s="854"/>
      <c r="GNE2" s="854"/>
      <c r="GNF2" s="854"/>
      <c r="GNG2" s="854"/>
      <c r="GNH2" s="854"/>
      <c r="GNI2" s="854" t="s">
        <v>156</v>
      </c>
      <c r="GNJ2" s="854"/>
      <c r="GNK2" s="854"/>
      <c r="GNL2" s="854"/>
      <c r="GNM2" s="854"/>
      <c r="GNN2" s="854"/>
      <c r="GNO2" s="854"/>
      <c r="GNP2" s="854"/>
      <c r="GNQ2" s="854"/>
      <c r="GNR2" s="854"/>
      <c r="GNS2" s="854"/>
      <c r="GNT2" s="854"/>
      <c r="GNU2" s="854"/>
      <c r="GNV2" s="854"/>
      <c r="GNW2" s="854"/>
      <c r="GNX2" s="854"/>
      <c r="GNY2" s="854" t="s">
        <v>156</v>
      </c>
      <c r="GNZ2" s="854"/>
      <c r="GOA2" s="854"/>
      <c r="GOB2" s="854"/>
      <c r="GOC2" s="854"/>
      <c r="GOD2" s="854"/>
      <c r="GOE2" s="854"/>
      <c r="GOF2" s="854"/>
      <c r="GOG2" s="854"/>
      <c r="GOH2" s="854"/>
      <c r="GOI2" s="854"/>
      <c r="GOJ2" s="854"/>
      <c r="GOK2" s="854"/>
      <c r="GOL2" s="854"/>
      <c r="GOM2" s="854"/>
      <c r="GON2" s="854"/>
      <c r="GOO2" s="854" t="s">
        <v>156</v>
      </c>
      <c r="GOP2" s="854"/>
      <c r="GOQ2" s="854"/>
      <c r="GOR2" s="854"/>
      <c r="GOS2" s="854"/>
      <c r="GOT2" s="854"/>
      <c r="GOU2" s="854"/>
      <c r="GOV2" s="854"/>
      <c r="GOW2" s="854"/>
      <c r="GOX2" s="854"/>
      <c r="GOY2" s="854"/>
      <c r="GOZ2" s="854"/>
      <c r="GPA2" s="854"/>
      <c r="GPB2" s="854"/>
      <c r="GPC2" s="854"/>
      <c r="GPD2" s="854"/>
      <c r="GPE2" s="854" t="s">
        <v>156</v>
      </c>
      <c r="GPF2" s="854"/>
      <c r="GPG2" s="854"/>
      <c r="GPH2" s="854"/>
      <c r="GPI2" s="854"/>
      <c r="GPJ2" s="854"/>
      <c r="GPK2" s="854"/>
      <c r="GPL2" s="854"/>
      <c r="GPM2" s="854"/>
      <c r="GPN2" s="854"/>
      <c r="GPO2" s="854"/>
      <c r="GPP2" s="854"/>
      <c r="GPQ2" s="854"/>
      <c r="GPR2" s="854"/>
      <c r="GPS2" s="854"/>
      <c r="GPT2" s="854"/>
      <c r="GPU2" s="854" t="s">
        <v>156</v>
      </c>
      <c r="GPV2" s="854"/>
      <c r="GPW2" s="854"/>
      <c r="GPX2" s="854"/>
      <c r="GPY2" s="854"/>
      <c r="GPZ2" s="854"/>
      <c r="GQA2" s="854"/>
      <c r="GQB2" s="854"/>
      <c r="GQC2" s="854"/>
      <c r="GQD2" s="854"/>
      <c r="GQE2" s="854"/>
      <c r="GQF2" s="854"/>
      <c r="GQG2" s="854"/>
      <c r="GQH2" s="854"/>
      <c r="GQI2" s="854"/>
      <c r="GQJ2" s="854"/>
      <c r="GQK2" s="854" t="s">
        <v>156</v>
      </c>
      <c r="GQL2" s="854"/>
      <c r="GQM2" s="854"/>
      <c r="GQN2" s="854"/>
      <c r="GQO2" s="854"/>
      <c r="GQP2" s="854"/>
      <c r="GQQ2" s="854"/>
      <c r="GQR2" s="854"/>
      <c r="GQS2" s="854"/>
      <c r="GQT2" s="854"/>
      <c r="GQU2" s="854"/>
      <c r="GQV2" s="854"/>
      <c r="GQW2" s="854"/>
      <c r="GQX2" s="854"/>
      <c r="GQY2" s="854"/>
      <c r="GQZ2" s="854"/>
      <c r="GRA2" s="854" t="s">
        <v>156</v>
      </c>
      <c r="GRB2" s="854"/>
      <c r="GRC2" s="854"/>
      <c r="GRD2" s="854"/>
      <c r="GRE2" s="854"/>
      <c r="GRF2" s="854"/>
      <c r="GRG2" s="854"/>
      <c r="GRH2" s="854"/>
      <c r="GRI2" s="854"/>
      <c r="GRJ2" s="854"/>
      <c r="GRK2" s="854"/>
      <c r="GRL2" s="854"/>
      <c r="GRM2" s="854"/>
      <c r="GRN2" s="854"/>
      <c r="GRO2" s="854"/>
      <c r="GRP2" s="854"/>
      <c r="GRQ2" s="854" t="s">
        <v>156</v>
      </c>
      <c r="GRR2" s="854"/>
      <c r="GRS2" s="854"/>
      <c r="GRT2" s="854"/>
      <c r="GRU2" s="854"/>
      <c r="GRV2" s="854"/>
      <c r="GRW2" s="854"/>
      <c r="GRX2" s="854"/>
      <c r="GRY2" s="854"/>
      <c r="GRZ2" s="854"/>
      <c r="GSA2" s="854"/>
      <c r="GSB2" s="854"/>
      <c r="GSC2" s="854"/>
      <c r="GSD2" s="854"/>
      <c r="GSE2" s="854"/>
      <c r="GSF2" s="854"/>
      <c r="GSG2" s="854" t="s">
        <v>156</v>
      </c>
      <c r="GSH2" s="854"/>
      <c r="GSI2" s="854"/>
      <c r="GSJ2" s="854"/>
      <c r="GSK2" s="854"/>
      <c r="GSL2" s="854"/>
      <c r="GSM2" s="854"/>
      <c r="GSN2" s="854"/>
      <c r="GSO2" s="854"/>
      <c r="GSP2" s="854"/>
      <c r="GSQ2" s="854"/>
      <c r="GSR2" s="854"/>
      <c r="GSS2" s="854"/>
      <c r="GST2" s="854"/>
      <c r="GSU2" s="854"/>
      <c r="GSV2" s="854"/>
      <c r="GSW2" s="854" t="s">
        <v>156</v>
      </c>
      <c r="GSX2" s="854"/>
      <c r="GSY2" s="854"/>
      <c r="GSZ2" s="854"/>
      <c r="GTA2" s="854"/>
      <c r="GTB2" s="854"/>
      <c r="GTC2" s="854"/>
      <c r="GTD2" s="854"/>
      <c r="GTE2" s="854"/>
      <c r="GTF2" s="854"/>
      <c r="GTG2" s="854"/>
      <c r="GTH2" s="854"/>
      <c r="GTI2" s="854"/>
      <c r="GTJ2" s="854"/>
      <c r="GTK2" s="854"/>
      <c r="GTL2" s="854"/>
      <c r="GTM2" s="854" t="s">
        <v>156</v>
      </c>
      <c r="GTN2" s="854"/>
      <c r="GTO2" s="854"/>
      <c r="GTP2" s="854"/>
      <c r="GTQ2" s="854"/>
      <c r="GTR2" s="854"/>
      <c r="GTS2" s="854"/>
      <c r="GTT2" s="854"/>
      <c r="GTU2" s="854"/>
      <c r="GTV2" s="854"/>
      <c r="GTW2" s="854"/>
      <c r="GTX2" s="854"/>
      <c r="GTY2" s="854"/>
      <c r="GTZ2" s="854"/>
      <c r="GUA2" s="854"/>
      <c r="GUB2" s="854"/>
      <c r="GUC2" s="854" t="s">
        <v>156</v>
      </c>
      <c r="GUD2" s="854"/>
      <c r="GUE2" s="854"/>
      <c r="GUF2" s="854"/>
      <c r="GUG2" s="854"/>
      <c r="GUH2" s="854"/>
      <c r="GUI2" s="854"/>
      <c r="GUJ2" s="854"/>
      <c r="GUK2" s="854"/>
      <c r="GUL2" s="854"/>
      <c r="GUM2" s="854"/>
      <c r="GUN2" s="854"/>
      <c r="GUO2" s="854"/>
      <c r="GUP2" s="854"/>
      <c r="GUQ2" s="854"/>
      <c r="GUR2" s="854"/>
      <c r="GUS2" s="854" t="s">
        <v>156</v>
      </c>
      <c r="GUT2" s="854"/>
      <c r="GUU2" s="854"/>
      <c r="GUV2" s="854"/>
      <c r="GUW2" s="854"/>
      <c r="GUX2" s="854"/>
      <c r="GUY2" s="854"/>
      <c r="GUZ2" s="854"/>
      <c r="GVA2" s="854"/>
      <c r="GVB2" s="854"/>
      <c r="GVC2" s="854"/>
      <c r="GVD2" s="854"/>
      <c r="GVE2" s="854"/>
      <c r="GVF2" s="854"/>
      <c r="GVG2" s="854"/>
      <c r="GVH2" s="854"/>
      <c r="GVI2" s="854" t="s">
        <v>156</v>
      </c>
      <c r="GVJ2" s="854"/>
      <c r="GVK2" s="854"/>
      <c r="GVL2" s="854"/>
      <c r="GVM2" s="854"/>
      <c r="GVN2" s="854"/>
      <c r="GVO2" s="854"/>
      <c r="GVP2" s="854"/>
      <c r="GVQ2" s="854"/>
      <c r="GVR2" s="854"/>
      <c r="GVS2" s="854"/>
      <c r="GVT2" s="854"/>
      <c r="GVU2" s="854"/>
      <c r="GVV2" s="854"/>
      <c r="GVW2" s="854"/>
      <c r="GVX2" s="854"/>
      <c r="GVY2" s="854" t="s">
        <v>156</v>
      </c>
      <c r="GVZ2" s="854"/>
      <c r="GWA2" s="854"/>
      <c r="GWB2" s="854"/>
      <c r="GWC2" s="854"/>
      <c r="GWD2" s="854"/>
      <c r="GWE2" s="854"/>
      <c r="GWF2" s="854"/>
      <c r="GWG2" s="854"/>
      <c r="GWH2" s="854"/>
      <c r="GWI2" s="854"/>
      <c r="GWJ2" s="854"/>
      <c r="GWK2" s="854"/>
      <c r="GWL2" s="854"/>
      <c r="GWM2" s="854"/>
      <c r="GWN2" s="854"/>
      <c r="GWO2" s="854" t="s">
        <v>156</v>
      </c>
      <c r="GWP2" s="854"/>
      <c r="GWQ2" s="854"/>
      <c r="GWR2" s="854"/>
      <c r="GWS2" s="854"/>
      <c r="GWT2" s="854"/>
      <c r="GWU2" s="854"/>
      <c r="GWV2" s="854"/>
      <c r="GWW2" s="854"/>
      <c r="GWX2" s="854"/>
      <c r="GWY2" s="854"/>
      <c r="GWZ2" s="854"/>
      <c r="GXA2" s="854"/>
      <c r="GXB2" s="854"/>
      <c r="GXC2" s="854"/>
      <c r="GXD2" s="854"/>
      <c r="GXE2" s="854" t="s">
        <v>156</v>
      </c>
      <c r="GXF2" s="854"/>
      <c r="GXG2" s="854"/>
      <c r="GXH2" s="854"/>
      <c r="GXI2" s="854"/>
      <c r="GXJ2" s="854"/>
      <c r="GXK2" s="854"/>
      <c r="GXL2" s="854"/>
      <c r="GXM2" s="854"/>
      <c r="GXN2" s="854"/>
      <c r="GXO2" s="854"/>
      <c r="GXP2" s="854"/>
      <c r="GXQ2" s="854"/>
      <c r="GXR2" s="854"/>
      <c r="GXS2" s="854"/>
      <c r="GXT2" s="854"/>
      <c r="GXU2" s="854" t="s">
        <v>156</v>
      </c>
      <c r="GXV2" s="854"/>
      <c r="GXW2" s="854"/>
      <c r="GXX2" s="854"/>
      <c r="GXY2" s="854"/>
      <c r="GXZ2" s="854"/>
      <c r="GYA2" s="854"/>
      <c r="GYB2" s="854"/>
      <c r="GYC2" s="854"/>
      <c r="GYD2" s="854"/>
      <c r="GYE2" s="854"/>
      <c r="GYF2" s="854"/>
      <c r="GYG2" s="854"/>
      <c r="GYH2" s="854"/>
      <c r="GYI2" s="854"/>
      <c r="GYJ2" s="854"/>
      <c r="GYK2" s="854" t="s">
        <v>156</v>
      </c>
      <c r="GYL2" s="854"/>
      <c r="GYM2" s="854"/>
      <c r="GYN2" s="854"/>
      <c r="GYO2" s="854"/>
      <c r="GYP2" s="854"/>
      <c r="GYQ2" s="854"/>
      <c r="GYR2" s="854"/>
      <c r="GYS2" s="854"/>
      <c r="GYT2" s="854"/>
      <c r="GYU2" s="854"/>
      <c r="GYV2" s="854"/>
      <c r="GYW2" s="854"/>
      <c r="GYX2" s="854"/>
      <c r="GYY2" s="854"/>
      <c r="GYZ2" s="854"/>
      <c r="GZA2" s="854" t="s">
        <v>156</v>
      </c>
      <c r="GZB2" s="854"/>
      <c r="GZC2" s="854"/>
      <c r="GZD2" s="854"/>
      <c r="GZE2" s="854"/>
      <c r="GZF2" s="854"/>
      <c r="GZG2" s="854"/>
      <c r="GZH2" s="854"/>
      <c r="GZI2" s="854"/>
      <c r="GZJ2" s="854"/>
      <c r="GZK2" s="854"/>
      <c r="GZL2" s="854"/>
      <c r="GZM2" s="854"/>
      <c r="GZN2" s="854"/>
      <c r="GZO2" s="854"/>
      <c r="GZP2" s="854"/>
      <c r="GZQ2" s="854" t="s">
        <v>156</v>
      </c>
      <c r="GZR2" s="854"/>
      <c r="GZS2" s="854"/>
      <c r="GZT2" s="854"/>
      <c r="GZU2" s="854"/>
      <c r="GZV2" s="854"/>
      <c r="GZW2" s="854"/>
      <c r="GZX2" s="854"/>
      <c r="GZY2" s="854"/>
      <c r="GZZ2" s="854"/>
      <c r="HAA2" s="854"/>
      <c r="HAB2" s="854"/>
      <c r="HAC2" s="854"/>
      <c r="HAD2" s="854"/>
      <c r="HAE2" s="854"/>
      <c r="HAF2" s="854"/>
      <c r="HAG2" s="854" t="s">
        <v>156</v>
      </c>
      <c r="HAH2" s="854"/>
      <c r="HAI2" s="854"/>
      <c r="HAJ2" s="854"/>
      <c r="HAK2" s="854"/>
      <c r="HAL2" s="854"/>
      <c r="HAM2" s="854"/>
      <c r="HAN2" s="854"/>
      <c r="HAO2" s="854"/>
      <c r="HAP2" s="854"/>
      <c r="HAQ2" s="854"/>
      <c r="HAR2" s="854"/>
      <c r="HAS2" s="854"/>
      <c r="HAT2" s="854"/>
      <c r="HAU2" s="854"/>
      <c r="HAV2" s="854"/>
      <c r="HAW2" s="854" t="s">
        <v>156</v>
      </c>
      <c r="HAX2" s="854"/>
      <c r="HAY2" s="854"/>
      <c r="HAZ2" s="854"/>
      <c r="HBA2" s="854"/>
      <c r="HBB2" s="854"/>
      <c r="HBC2" s="854"/>
      <c r="HBD2" s="854"/>
      <c r="HBE2" s="854"/>
      <c r="HBF2" s="854"/>
      <c r="HBG2" s="854"/>
      <c r="HBH2" s="854"/>
      <c r="HBI2" s="854"/>
      <c r="HBJ2" s="854"/>
      <c r="HBK2" s="854"/>
      <c r="HBL2" s="854"/>
      <c r="HBM2" s="854" t="s">
        <v>156</v>
      </c>
      <c r="HBN2" s="854"/>
      <c r="HBO2" s="854"/>
      <c r="HBP2" s="854"/>
      <c r="HBQ2" s="854"/>
      <c r="HBR2" s="854"/>
      <c r="HBS2" s="854"/>
      <c r="HBT2" s="854"/>
      <c r="HBU2" s="854"/>
      <c r="HBV2" s="854"/>
      <c r="HBW2" s="854"/>
      <c r="HBX2" s="854"/>
      <c r="HBY2" s="854"/>
      <c r="HBZ2" s="854"/>
      <c r="HCA2" s="854"/>
      <c r="HCB2" s="854"/>
      <c r="HCC2" s="854" t="s">
        <v>156</v>
      </c>
      <c r="HCD2" s="854"/>
      <c r="HCE2" s="854"/>
      <c r="HCF2" s="854"/>
      <c r="HCG2" s="854"/>
      <c r="HCH2" s="854"/>
      <c r="HCI2" s="854"/>
      <c r="HCJ2" s="854"/>
      <c r="HCK2" s="854"/>
      <c r="HCL2" s="854"/>
      <c r="HCM2" s="854"/>
      <c r="HCN2" s="854"/>
      <c r="HCO2" s="854"/>
      <c r="HCP2" s="854"/>
      <c r="HCQ2" s="854"/>
      <c r="HCR2" s="854"/>
      <c r="HCS2" s="854" t="s">
        <v>156</v>
      </c>
      <c r="HCT2" s="854"/>
      <c r="HCU2" s="854"/>
      <c r="HCV2" s="854"/>
      <c r="HCW2" s="854"/>
      <c r="HCX2" s="854"/>
      <c r="HCY2" s="854"/>
      <c r="HCZ2" s="854"/>
      <c r="HDA2" s="854"/>
      <c r="HDB2" s="854"/>
      <c r="HDC2" s="854"/>
      <c r="HDD2" s="854"/>
      <c r="HDE2" s="854"/>
      <c r="HDF2" s="854"/>
      <c r="HDG2" s="854"/>
      <c r="HDH2" s="854"/>
      <c r="HDI2" s="854" t="s">
        <v>156</v>
      </c>
      <c r="HDJ2" s="854"/>
      <c r="HDK2" s="854"/>
      <c r="HDL2" s="854"/>
      <c r="HDM2" s="854"/>
      <c r="HDN2" s="854"/>
      <c r="HDO2" s="854"/>
      <c r="HDP2" s="854"/>
      <c r="HDQ2" s="854"/>
      <c r="HDR2" s="854"/>
      <c r="HDS2" s="854"/>
      <c r="HDT2" s="854"/>
      <c r="HDU2" s="854"/>
      <c r="HDV2" s="854"/>
      <c r="HDW2" s="854"/>
      <c r="HDX2" s="854"/>
      <c r="HDY2" s="854" t="s">
        <v>156</v>
      </c>
      <c r="HDZ2" s="854"/>
      <c r="HEA2" s="854"/>
      <c r="HEB2" s="854"/>
      <c r="HEC2" s="854"/>
      <c r="HED2" s="854"/>
      <c r="HEE2" s="854"/>
      <c r="HEF2" s="854"/>
      <c r="HEG2" s="854"/>
      <c r="HEH2" s="854"/>
      <c r="HEI2" s="854"/>
      <c r="HEJ2" s="854"/>
      <c r="HEK2" s="854"/>
      <c r="HEL2" s="854"/>
      <c r="HEM2" s="854"/>
      <c r="HEN2" s="854"/>
      <c r="HEO2" s="854" t="s">
        <v>156</v>
      </c>
      <c r="HEP2" s="854"/>
      <c r="HEQ2" s="854"/>
      <c r="HER2" s="854"/>
      <c r="HES2" s="854"/>
      <c r="HET2" s="854"/>
      <c r="HEU2" s="854"/>
      <c r="HEV2" s="854"/>
      <c r="HEW2" s="854"/>
      <c r="HEX2" s="854"/>
      <c r="HEY2" s="854"/>
      <c r="HEZ2" s="854"/>
      <c r="HFA2" s="854"/>
      <c r="HFB2" s="854"/>
      <c r="HFC2" s="854"/>
      <c r="HFD2" s="854"/>
      <c r="HFE2" s="854" t="s">
        <v>156</v>
      </c>
      <c r="HFF2" s="854"/>
      <c r="HFG2" s="854"/>
      <c r="HFH2" s="854"/>
      <c r="HFI2" s="854"/>
      <c r="HFJ2" s="854"/>
      <c r="HFK2" s="854"/>
      <c r="HFL2" s="854"/>
      <c r="HFM2" s="854"/>
      <c r="HFN2" s="854"/>
      <c r="HFO2" s="854"/>
      <c r="HFP2" s="854"/>
      <c r="HFQ2" s="854"/>
      <c r="HFR2" s="854"/>
      <c r="HFS2" s="854"/>
      <c r="HFT2" s="854"/>
      <c r="HFU2" s="854" t="s">
        <v>156</v>
      </c>
      <c r="HFV2" s="854"/>
      <c r="HFW2" s="854"/>
      <c r="HFX2" s="854"/>
      <c r="HFY2" s="854"/>
      <c r="HFZ2" s="854"/>
      <c r="HGA2" s="854"/>
      <c r="HGB2" s="854"/>
      <c r="HGC2" s="854"/>
      <c r="HGD2" s="854"/>
      <c r="HGE2" s="854"/>
      <c r="HGF2" s="854"/>
      <c r="HGG2" s="854"/>
      <c r="HGH2" s="854"/>
      <c r="HGI2" s="854"/>
      <c r="HGJ2" s="854"/>
      <c r="HGK2" s="854" t="s">
        <v>156</v>
      </c>
      <c r="HGL2" s="854"/>
      <c r="HGM2" s="854"/>
      <c r="HGN2" s="854"/>
      <c r="HGO2" s="854"/>
      <c r="HGP2" s="854"/>
      <c r="HGQ2" s="854"/>
      <c r="HGR2" s="854"/>
      <c r="HGS2" s="854"/>
      <c r="HGT2" s="854"/>
      <c r="HGU2" s="854"/>
      <c r="HGV2" s="854"/>
      <c r="HGW2" s="854"/>
      <c r="HGX2" s="854"/>
      <c r="HGY2" s="854"/>
      <c r="HGZ2" s="854"/>
      <c r="HHA2" s="854" t="s">
        <v>156</v>
      </c>
      <c r="HHB2" s="854"/>
      <c r="HHC2" s="854"/>
      <c r="HHD2" s="854"/>
      <c r="HHE2" s="854"/>
      <c r="HHF2" s="854"/>
      <c r="HHG2" s="854"/>
      <c r="HHH2" s="854"/>
      <c r="HHI2" s="854"/>
      <c r="HHJ2" s="854"/>
      <c r="HHK2" s="854"/>
      <c r="HHL2" s="854"/>
      <c r="HHM2" s="854"/>
      <c r="HHN2" s="854"/>
      <c r="HHO2" s="854"/>
      <c r="HHP2" s="854"/>
      <c r="HHQ2" s="854" t="s">
        <v>156</v>
      </c>
      <c r="HHR2" s="854"/>
      <c r="HHS2" s="854"/>
      <c r="HHT2" s="854"/>
      <c r="HHU2" s="854"/>
      <c r="HHV2" s="854"/>
      <c r="HHW2" s="854"/>
      <c r="HHX2" s="854"/>
      <c r="HHY2" s="854"/>
      <c r="HHZ2" s="854"/>
      <c r="HIA2" s="854"/>
      <c r="HIB2" s="854"/>
      <c r="HIC2" s="854"/>
      <c r="HID2" s="854"/>
      <c r="HIE2" s="854"/>
      <c r="HIF2" s="854"/>
      <c r="HIG2" s="854" t="s">
        <v>156</v>
      </c>
      <c r="HIH2" s="854"/>
      <c r="HII2" s="854"/>
      <c r="HIJ2" s="854"/>
      <c r="HIK2" s="854"/>
      <c r="HIL2" s="854"/>
      <c r="HIM2" s="854"/>
      <c r="HIN2" s="854"/>
      <c r="HIO2" s="854"/>
      <c r="HIP2" s="854"/>
      <c r="HIQ2" s="854"/>
      <c r="HIR2" s="854"/>
      <c r="HIS2" s="854"/>
      <c r="HIT2" s="854"/>
      <c r="HIU2" s="854"/>
      <c r="HIV2" s="854"/>
      <c r="HIW2" s="854" t="s">
        <v>156</v>
      </c>
      <c r="HIX2" s="854"/>
      <c r="HIY2" s="854"/>
      <c r="HIZ2" s="854"/>
      <c r="HJA2" s="854"/>
      <c r="HJB2" s="854"/>
      <c r="HJC2" s="854"/>
      <c r="HJD2" s="854"/>
      <c r="HJE2" s="854"/>
      <c r="HJF2" s="854"/>
      <c r="HJG2" s="854"/>
      <c r="HJH2" s="854"/>
      <c r="HJI2" s="854"/>
      <c r="HJJ2" s="854"/>
      <c r="HJK2" s="854"/>
      <c r="HJL2" s="854"/>
      <c r="HJM2" s="854" t="s">
        <v>156</v>
      </c>
      <c r="HJN2" s="854"/>
      <c r="HJO2" s="854"/>
      <c r="HJP2" s="854"/>
      <c r="HJQ2" s="854"/>
      <c r="HJR2" s="854"/>
      <c r="HJS2" s="854"/>
      <c r="HJT2" s="854"/>
      <c r="HJU2" s="854"/>
      <c r="HJV2" s="854"/>
      <c r="HJW2" s="854"/>
      <c r="HJX2" s="854"/>
      <c r="HJY2" s="854"/>
      <c r="HJZ2" s="854"/>
      <c r="HKA2" s="854"/>
      <c r="HKB2" s="854"/>
      <c r="HKC2" s="854" t="s">
        <v>156</v>
      </c>
      <c r="HKD2" s="854"/>
      <c r="HKE2" s="854"/>
      <c r="HKF2" s="854"/>
      <c r="HKG2" s="854"/>
      <c r="HKH2" s="854"/>
      <c r="HKI2" s="854"/>
      <c r="HKJ2" s="854"/>
      <c r="HKK2" s="854"/>
      <c r="HKL2" s="854"/>
      <c r="HKM2" s="854"/>
      <c r="HKN2" s="854"/>
      <c r="HKO2" s="854"/>
      <c r="HKP2" s="854"/>
      <c r="HKQ2" s="854"/>
      <c r="HKR2" s="854"/>
      <c r="HKS2" s="854" t="s">
        <v>156</v>
      </c>
      <c r="HKT2" s="854"/>
      <c r="HKU2" s="854"/>
      <c r="HKV2" s="854"/>
      <c r="HKW2" s="854"/>
      <c r="HKX2" s="854"/>
      <c r="HKY2" s="854"/>
      <c r="HKZ2" s="854"/>
      <c r="HLA2" s="854"/>
      <c r="HLB2" s="854"/>
      <c r="HLC2" s="854"/>
      <c r="HLD2" s="854"/>
      <c r="HLE2" s="854"/>
      <c r="HLF2" s="854"/>
      <c r="HLG2" s="854"/>
      <c r="HLH2" s="854"/>
      <c r="HLI2" s="854" t="s">
        <v>156</v>
      </c>
      <c r="HLJ2" s="854"/>
      <c r="HLK2" s="854"/>
      <c r="HLL2" s="854"/>
      <c r="HLM2" s="854"/>
      <c r="HLN2" s="854"/>
      <c r="HLO2" s="854"/>
      <c r="HLP2" s="854"/>
      <c r="HLQ2" s="854"/>
      <c r="HLR2" s="854"/>
      <c r="HLS2" s="854"/>
      <c r="HLT2" s="854"/>
      <c r="HLU2" s="854"/>
      <c r="HLV2" s="854"/>
      <c r="HLW2" s="854"/>
      <c r="HLX2" s="854"/>
      <c r="HLY2" s="854" t="s">
        <v>156</v>
      </c>
      <c r="HLZ2" s="854"/>
      <c r="HMA2" s="854"/>
      <c r="HMB2" s="854"/>
      <c r="HMC2" s="854"/>
      <c r="HMD2" s="854"/>
      <c r="HME2" s="854"/>
      <c r="HMF2" s="854"/>
      <c r="HMG2" s="854"/>
      <c r="HMH2" s="854"/>
      <c r="HMI2" s="854"/>
      <c r="HMJ2" s="854"/>
      <c r="HMK2" s="854"/>
      <c r="HML2" s="854"/>
      <c r="HMM2" s="854"/>
      <c r="HMN2" s="854"/>
      <c r="HMO2" s="854" t="s">
        <v>156</v>
      </c>
      <c r="HMP2" s="854"/>
      <c r="HMQ2" s="854"/>
      <c r="HMR2" s="854"/>
      <c r="HMS2" s="854"/>
      <c r="HMT2" s="854"/>
      <c r="HMU2" s="854"/>
      <c r="HMV2" s="854"/>
      <c r="HMW2" s="854"/>
      <c r="HMX2" s="854"/>
      <c r="HMY2" s="854"/>
      <c r="HMZ2" s="854"/>
      <c r="HNA2" s="854"/>
      <c r="HNB2" s="854"/>
      <c r="HNC2" s="854"/>
      <c r="HND2" s="854"/>
      <c r="HNE2" s="854" t="s">
        <v>156</v>
      </c>
      <c r="HNF2" s="854"/>
      <c r="HNG2" s="854"/>
      <c r="HNH2" s="854"/>
      <c r="HNI2" s="854"/>
      <c r="HNJ2" s="854"/>
      <c r="HNK2" s="854"/>
      <c r="HNL2" s="854"/>
      <c r="HNM2" s="854"/>
      <c r="HNN2" s="854"/>
      <c r="HNO2" s="854"/>
      <c r="HNP2" s="854"/>
      <c r="HNQ2" s="854"/>
      <c r="HNR2" s="854"/>
      <c r="HNS2" s="854"/>
      <c r="HNT2" s="854"/>
      <c r="HNU2" s="854" t="s">
        <v>156</v>
      </c>
      <c r="HNV2" s="854"/>
      <c r="HNW2" s="854"/>
      <c r="HNX2" s="854"/>
      <c r="HNY2" s="854"/>
      <c r="HNZ2" s="854"/>
      <c r="HOA2" s="854"/>
      <c r="HOB2" s="854"/>
      <c r="HOC2" s="854"/>
      <c r="HOD2" s="854"/>
      <c r="HOE2" s="854"/>
      <c r="HOF2" s="854"/>
      <c r="HOG2" s="854"/>
      <c r="HOH2" s="854"/>
      <c r="HOI2" s="854"/>
      <c r="HOJ2" s="854"/>
      <c r="HOK2" s="854" t="s">
        <v>156</v>
      </c>
      <c r="HOL2" s="854"/>
      <c r="HOM2" s="854"/>
      <c r="HON2" s="854"/>
      <c r="HOO2" s="854"/>
      <c r="HOP2" s="854"/>
      <c r="HOQ2" s="854"/>
      <c r="HOR2" s="854"/>
      <c r="HOS2" s="854"/>
      <c r="HOT2" s="854"/>
      <c r="HOU2" s="854"/>
      <c r="HOV2" s="854"/>
      <c r="HOW2" s="854"/>
      <c r="HOX2" s="854"/>
      <c r="HOY2" s="854"/>
      <c r="HOZ2" s="854"/>
      <c r="HPA2" s="854" t="s">
        <v>156</v>
      </c>
      <c r="HPB2" s="854"/>
      <c r="HPC2" s="854"/>
      <c r="HPD2" s="854"/>
      <c r="HPE2" s="854"/>
      <c r="HPF2" s="854"/>
      <c r="HPG2" s="854"/>
      <c r="HPH2" s="854"/>
      <c r="HPI2" s="854"/>
      <c r="HPJ2" s="854"/>
      <c r="HPK2" s="854"/>
      <c r="HPL2" s="854"/>
      <c r="HPM2" s="854"/>
      <c r="HPN2" s="854"/>
      <c r="HPO2" s="854"/>
      <c r="HPP2" s="854"/>
      <c r="HPQ2" s="854" t="s">
        <v>156</v>
      </c>
      <c r="HPR2" s="854"/>
      <c r="HPS2" s="854"/>
      <c r="HPT2" s="854"/>
      <c r="HPU2" s="854"/>
      <c r="HPV2" s="854"/>
      <c r="HPW2" s="854"/>
      <c r="HPX2" s="854"/>
      <c r="HPY2" s="854"/>
      <c r="HPZ2" s="854"/>
      <c r="HQA2" s="854"/>
      <c r="HQB2" s="854"/>
      <c r="HQC2" s="854"/>
      <c r="HQD2" s="854"/>
      <c r="HQE2" s="854"/>
      <c r="HQF2" s="854"/>
      <c r="HQG2" s="854" t="s">
        <v>156</v>
      </c>
      <c r="HQH2" s="854"/>
      <c r="HQI2" s="854"/>
      <c r="HQJ2" s="854"/>
      <c r="HQK2" s="854"/>
      <c r="HQL2" s="854"/>
      <c r="HQM2" s="854"/>
      <c r="HQN2" s="854"/>
      <c r="HQO2" s="854"/>
      <c r="HQP2" s="854"/>
      <c r="HQQ2" s="854"/>
      <c r="HQR2" s="854"/>
      <c r="HQS2" s="854"/>
      <c r="HQT2" s="854"/>
      <c r="HQU2" s="854"/>
      <c r="HQV2" s="854"/>
      <c r="HQW2" s="854" t="s">
        <v>156</v>
      </c>
      <c r="HQX2" s="854"/>
      <c r="HQY2" s="854"/>
      <c r="HQZ2" s="854"/>
      <c r="HRA2" s="854"/>
      <c r="HRB2" s="854"/>
      <c r="HRC2" s="854"/>
      <c r="HRD2" s="854"/>
      <c r="HRE2" s="854"/>
      <c r="HRF2" s="854"/>
      <c r="HRG2" s="854"/>
      <c r="HRH2" s="854"/>
      <c r="HRI2" s="854"/>
      <c r="HRJ2" s="854"/>
      <c r="HRK2" s="854"/>
      <c r="HRL2" s="854"/>
      <c r="HRM2" s="854" t="s">
        <v>156</v>
      </c>
      <c r="HRN2" s="854"/>
      <c r="HRO2" s="854"/>
      <c r="HRP2" s="854"/>
      <c r="HRQ2" s="854"/>
      <c r="HRR2" s="854"/>
      <c r="HRS2" s="854"/>
      <c r="HRT2" s="854"/>
      <c r="HRU2" s="854"/>
      <c r="HRV2" s="854"/>
      <c r="HRW2" s="854"/>
      <c r="HRX2" s="854"/>
      <c r="HRY2" s="854"/>
      <c r="HRZ2" s="854"/>
      <c r="HSA2" s="854"/>
      <c r="HSB2" s="854"/>
      <c r="HSC2" s="854" t="s">
        <v>156</v>
      </c>
      <c r="HSD2" s="854"/>
      <c r="HSE2" s="854"/>
      <c r="HSF2" s="854"/>
      <c r="HSG2" s="854"/>
      <c r="HSH2" s="854"/>
      <c r="HSI2" s="854"/>
      <c r="HSJ2" s="854"/>
      <c r="HSK2" s="854"/>
      <c r="HSL2" s="854"/>
      <c r="HSM2" s="854"/>
      <c r="HSN2" s="854"/>
      <c r="HSO2" s="854"/>
      <c r="HSP2" s="854"/>
      <c r="HSQ2" s="854"/>
      <c r="HSR2" s="854"/>
      <c r="HSS2" s="854" t="s">
        <v>156</v>
      </c>
      <c r="HST2" s="854"/>
      <c r="HSU2" s="854"/>
      <c r="HSV2" s="854"/>
      <c r="HSW2" s="854"/>
      <c r="HSX2" s="854"/>
      <c r="HSY2" s="854"/>
      <c r="HSZ2" s="854"/>
      <c r="HTA2" s="854"/>
      <c r="HTB2" s="854"/>
      <c r="HTC2" s="854"/>
      <c r="HTD2" s="854"/>
      <c r="HTE2" s="854"/>
      <c r="HTF2" s="854"/>
      <c r="HTG2" s="854"/>
      <c r="HTH2" s="854"/>
      <c r="HTI2" s="854" t="s">
        <v>156</v>
      </c>
      <c r="HTJ2" s="854"/>
      <c r="HTK2" s="854"/>
      <c r="HTL2" s="854"/>
      <c r="HTM2" s="854"/>
      <c r="HTN2" s="854"/>
      <c r="HTO2" s="854"/>
      <c r="HTP2" s="854"/>
      <c r="HTQ2" s="854"/>
      <c r="HTR2" s="854"/>
      <c r="HTS2" s="854"/>
      <c r="HTT2" s="854"/>
      <c r="HTU2" s="854"/>
      <c r="HTV2" s="854"/>
      <c r="HTW2" s="854"/>
      <c r="HTX2" s="854"/>
      <c r="HTY2" s="854" t="s">
        <v>156</v>
      </c>
      <c r="HTZ2" s="854"/>
      <c r="HUA2" s="854"/>
      <c r="HUB2" s="854"/>
      <c r="HUC2" s="854"/>
      <c r="HUD2" s="854"/>
      <c r="HUE2" s="854"/>
      <c r="HUF2" s="854"/>
      <c r="HUG2" s="854"/>
      <c r="HUH2" s="854"/>
      <c r="HUI2" s="854"/>
      <c r="HUJ2" s="854"/>
      <c r="HUK2" s="854"/>
      <c r="HUL2" s="854"/>
      <c r="HUM2" s="854"/>
      <c r="HUN2" s="854"/>
      <c r="HUO2" s="854" t="s">
        <v>156</v>
      </c>
      <c r="HUP2" s="854"/>
      <c r="HUQ2" s="854"/>
      <c r="HUR2" s="854"/>
      <c r="HUS2" s="854"/>
      <c r="HUT2" s="854"/>
      <c r="HUU2" s="854"/>
      <c r="HUV2" s="854"/>
      <c r="HUW2" s="854"/>
      <c r="HUX2" s="854"/>
      <c r="HUY2" s="854"/>
      <c r="HUZ2" s="854"/>
      <c r="HVA2" s="854"/>
      <c r="HVB2" s="854"/>
      <c r="HVC2" s="854"/>
      <c r="HVD2" s="854"/>
      <c r="HVE2" s="854" t="s">
        <v>156</v>
      </c>
      <c r="HVF2" s="854"/>
      <c r="HVG2" s="854"/>
      <c r="HVH2" s="854"/>
      <c r="HVI2" s="854"/>
      <c r="HVJ2" s="854"/>
      <c r="HVK2" s="854"/>
      <c r="HVL2" s="854"/>
      <c r="HVM2" s="854"/>
      <c r="HVN2" s="854"/>
      <c r="HVO2" s="854"/>
      <c r="HVP2" s="854"/>
      <c r="HVQ2" s="854"/>
      <c r="HVR2" s="854"/>
      <c r="HVS2" s="854"/>
      <c r="HVT2" s="854"/>
      <c r="HVU2" s="854" t="s">
        <v>156</v>
      </c>
      <c r="HVV2" s="854"/>
      <c r="HVW2" s="854"/>
      <c r="HVX2" s="854"/>
      <c r="HVY2" s="854"/>
      <c r="HVZ2" s="854"/>
      <c r="HWA2" s="854"/>
      <c r="HWB2" s="854"/>
      <c r="HWC2" s="854"/>
      <c r="HWD2" s="854"/>
      <c r="HWE2" s="854"/>
      <c r="HWF2" s="854"/>
      <c r="HWG2" s="854"/>
      <c r="HWH2" s="854"/>
      <c r="HWI2" s="854"/>
      <c r="HWJ2" s="854"/>
      <c r="HWK2" s="854" t="s">
        <v>156</v>
      </c>
      <c r="HWL2" s="854"/>
      <c r="HWM2" s="854"/>
      <c r="HWN2" s="854"/>
      <c r="HWO2" s="854"/>
      <c r="HWP2" s="854"/>
      <c r="HWQ2" s="854"/>
      <c r="HWR2" s="854"/>
      <c r="HWS2" s="854"/>
      <c r="HWT2" s="854"/>
      <c r="HWU2" s="854"/>
      <c r="HWV2" s="854"/>
      <c r="HWW2" s="854"/>
      <c r="HWX2" s="854"/>
      <c r="HWY2" s="854"/>
      <c r="HWZ2" s="854"/>
      <c r="HXA2" s="854" t="s">
        <v>156</v>
      </c>
      <c r="HXB2" s="854"/>
      <c r="HXC2" s="854"/>
      <c r="HXD2" s="854"/>
      <c r="HXE2" s="854"/>
      <c r="HXF2" s="854"/>
      <c r="HXG2" s="854"/>
      <c r="HXH2" s="854"/>
      <c r="HXI2" s="854"/>
      <c r="HXJ2" s="854"/>
      <c r="HXK2" s="854"/>
      <c r="HXL2" s="854"/>
      <c r="HXM2" s="854"/>
      <c r="HXN2" s="854"/>
      <c r="HXO2" s="854"/>
      <c r="HXP2" s="854"/>
      <c r="HXQ2" s="854" t="s">
        <v>156</v>
      </c>
      <c r="HXR2" s="854"/>
      <c r="HXS2" s="854"/>
      <c r="HXT2" s="854"/>
      <c r="HXU2" s="854"/>
      <c r="HXV2" s="854"/>
      <c r="HXW2" s="854"/>
      <c r="HXX2" s="854"/>
      <c r="HXY2" s="854"/>
      <c r="HXZ2" s="854"/>
      <c r="HYA2" s="854"/>
      <c r="HYB2" s="854"/>
      <c r="HYC2" s="854"/>
      <c r="HYD2" s="854"/>
      <c r="HYE2" s="854"/>
      <c r="HYF2" s="854"/>
      <c r="HYG2" s="854" t="s">
        <v>156</v>
      </c>
      <c r="HYH2" s="854"/>
      <c r="HYI2" s="854"/>
      <c r="HYJ2" s="854"/>
      <c r="HYK2" s="854"/>
      <c r="HYL2" s="854"/>
      <c r="HYM2" s="854"/>
      <c r="HYN2" s="854"/>
      <c r="HYO2" s="854"/>
      <c r="HYP2" s="854"/>
      <c r="HYQ2" s="854"/>
      <c r="HYR2" s="854"/>
      <c r="HYS2" s="854"/>
      <c r="HYT2" s="854"/>
      <c r="HYU2" s="854"/>
      <c r="HYV2" s="854"/>
      <c r="HYW2" s="854" t="s">
        <v>156</v>
      </c>
      <c r="HYX2" s="854"/>
      <c r="HYY2" s="854"/>
      <c r="HYZ2" s="854"/>
      <c r="HZA2" s="854"/>
      <c r="HZB2" s="854"/>
      <c r="HZC2" s="854"/>
      <c r="HZD2" s="854"/>
      <c r="HZE2" s="854"/>
      <c r="HZF2" s="854"/>
      <c r="HZG2" s="854"/>
      <c r="HZH2" s="854"/>
      <c r="HZI2" s="854"/>
      <c r="HZJ2" s="854"/>
      <c r="HZK2" s="854"/>
      <c r="HZL2" s="854"/>
      <c r="HZM2" s="854" t="s">
        <v>156</v>
      </c>
      <c r="HZN2" s="854"/>
      <c r="HZO2" s="854"/>
      <c r="HZP2" s="854"/>
      <c r="HZQ2" s="854"/>
      <c r="HZR2" s="854"/>
      <c r="HZS2" s="854"/>
      <c r="HZT2" s="854"/>
      <c r="HZU2" s="854"/>
      <c r="HZV2" s="854"/>
      <c r="HZW2" s="854"/>
      <c r="HZX2" s="854"/>
      <c r="HZY2" s="854"/>
      <c r="HZZ2" s="854"/>
      <c r="IAA2" s="854"/>
      <c r="IAB2" s="854"/>
      <c r="IAC2" s="854" t="s">
        <v>156</v>
      </c>
      <c r="IAD2" s="854"/>
      <c r="IAE2" s="854"/>
      <c r="IAF2" s="854"/>
      <c r="IAG2" s="854"/>
      <c r="IAH2" s="854"/>
      <c r="IAI2" s="854"/>
      <c r="IAJ2" s="854"/>
      <c r="IAK2" s="854"/>
      <c r="IAL2" s="854"/>
      <c r="IAM2" s="854"/>
      <c r="IAN2" s="854"/>
      <c r="IAO2" s="854"/>
      <c r="IAP2" s="854"/>
      <c r="IAQ2" s="854"/>
      <c r="IAR2" s="854"/>
      <c r="IAS2" s="854" t="s">
        <v>156</v>
      </c>
      <c r="IAT2" s="854"/>
      <c r="IAU2" s="854"/>
      <c r="IAV2" s="854"/>
      <c r="IAW2" s="854"/>
      <c r="IAX2" s="854"/>
      <c r="IAY2" s="854"/>
      <c r="IAZ2" s="854"/>
      <c r="IBA2" s="854"/>
      <c r="IBB2" s="854"/>
      <c r="IBC2" s="854"/>
      <c r="IBD2" s="854"/>
      <c r="IBE2" s="854"/>
      <c r="IBF2" s="854"/>
      <c r="IBG2" s="854"/>
      <c r="IBH2" s="854"/>
      <c r="IBI2" s="854" t="s">
        <v>156</v>
      </c>
      <c r="IBJ2" s="854"/>
      <c r="IBK2" s="854"/>
      <c r="IBL2" s="854"/>
      <c r="IBM2" s="854"/>
      <c r="IBN2" s="854"/>
      <c r="IBO2" s="854"/>
      <c r="IBP2" s="854"/>
      <c r="IBQ2" s="854"/>
      <c r="IBR2" s="854"/>
      <c r="IBS2" s="854"/>
      <c r="IBT2" s="854"/>
      <c r="IBU2" s="854"/>
      <c r="IBV2" s="854"/>
      <c r="IBW2" s="854"/>
      <c r="IBX2" s="854"/>
      <c r="IBY2" s="854" t="s">
        <v>156</v>
      </c>
      <c r="IBZ2" s="854"/>
      <c r="ICA2" s="854"/>
      <c r="ICB2" s="854"/>
      <c r="ICC2" s="854"/>
      <c r="ICD2" s="854"/>
      <c r="ICE2" s="854"/>
      <c r="ICF2" s="854"/>
      <c r="ICG2" s="854"/>
      <c r="ICH2" s="854"/>
      <c r="ICI2" s="854"/>
      <c r="ICJ2" s="854"/>
      <c r="ICK2" s="854"/>
      <c r="ICL2" s="854"/>
      <c r="ICM2" s="854"/>
      <c r="ICN2" s="854"/>
      <c r="ICO2" s="854" t="s">
        <v>156</v>
      </c>
      <c r="ICP2" s="854"/>
      <c r="ICQ2" s="854"/>
      <c r="ICR2" s="854"/>
      <c r="ICS2" s="854"/>
      <c r="ICT2" s="854"/>
      <c r="ICU2" s="854"/>
      <c r="ICV2" s="854"/>
      <c r="ICW2" s="854"/>
      <c r="ICX2" s="854"/>
      <c r="ICY2" s="854"/>
      <c r="ICZ2" s="854"/>
      <c r="IDA2" s="854"/>
      <c r="IDB2" s="854"/>
      <c r="IDC2" s="854"/>
      <c r="IDD2" s="854"/>
      <c r="IDE2" s="854" t="s">
        <v>156</v>
      </c>
      <c r="IDF2" s="854"/>
      <c r="IDG2" s="854"/>
      <c r="IDH2" s="854"/>
      <c r="IDI2" s="854"/>
      <c r="IDJ2" s="854"/>
      <c r="IDK2" s="854"/>
      <c r="IDL2" s="854"/>
      <c r="IDM2" s="854"/>
      <c r="IDN2" s="854"/>
      <c r="IDO2" s="854"/>
      <c r="IDP2" s="854"/>
      <c r="IDQ2" s="854"/>
      <c r="IDR2" s="854"/>
      <c r="IDS2" s="854"/>
      <c r="IDT2" s="854"/>
      <c r="IDU2" s="854" t="s">
        <v>156</v>
      </c>
      <c r="IDV2" s="854"/>
      <c r="IDW2" s="854"/>
      <c r="IDX2" s="854"/>
      <c r="IDY2" s="854"/>
      <c r="IDZ2" s="854"/>
      <c r="IEA2" s="854"/>
      <c r="IEB2" s="854"/>
      <c r="IEC2" s="854"/>
      <c r="IED2" s="854"/>
      <c r="IEE2" s="854"/>
      <c r="IEF2" s="854"/>
      <c r="IEG2" s="854"/>
      <c r="IEH2" s="854"/>
      <c r="IEI2" s="854"/>
      <c r="IEJ2" s="854"/>
      <c r="IEK2" s="854" t="s">
        <v>156</v>
      </c>
      <c r="IEL2" s="854"/>
      <c r="IEM2" s="854"/>
      <c r="IEN2" s="854"/>
      <c r="IEO2" s="854"/>
      <c r="IEP2" s="854"/>
      <c r="IEQ2" s="854"/>
      <c r="IER2" s="854"/>
      <c r="IES2" s="854"/>
      <c r="IET2" s="854"/>
      <c r="IEU2" s="854"/>
      <c r="IEV2" s="854"/>
      <c r="IEW2" s="854"/>
      <c r="IEX2" s="854"/>
      <c r="IEY2" s="854"/>
      <c r="IEZ2" s="854"/>
      <c r="IFA2" s="854" t="s">
        <v>156</v>
      </c>
      <c r="IFB2" s="854"/>
      <c r="IFC2" s="854"/>
      <c r="IFD2" s="854"/>
      <c r="IFE2" s="854"/>
      <c r="IFF2" s="854"/>
      <c r="IFG2" s="854"/>
      <c r="IFH2" s="854"/>
      <c r="IFI2" s="854"/>
      <c r="IFJ2" s="854"/>
      <c r="IFK2" s="854"/>
      <c r="IFL2" s="854"/>
      <c r="IFM2" s="854"/>
      <c r="IFN2" s="854"/>
      <c r="IFO2" s="854"/>
      <c r="IFP2" s="854"/>
      <c r="IFQ2" s="854" t="s">
        <v>156</v>
      </c>
      <c r="IFR2" s="854"/>
      <c r="IFS2" s="854"/>
      <c r="IFT2" s="854"/>
      <c r="IFU2" s="854"/>
      <c r="IFV2" s="854"/>
      <c r="IFW2" s="854"/>
      <c r="IFX2" s="854"/>
      <c r="IFY2" s="854"/>
      <c r="IFZ2" s="854"/>
      <c r="IGA2" s="854"/>
      <c r="IGB2" s="854"/>
      <c r="IGC2" s="854"/>
      <c r="IGD2" s="854"/>
      <c r="IGE2" s="854"/>
      <c r="IGF2" s="854"/>
      <c r="IGG2" s="854" t="s">
        <v>156</v>
      </c>
      <c r="IGH2" s="854"/>
      <c r="IGI2" s="854"/>
      <c r="IGJ2" s="854"/>
      <c r="IGK2" s="854"/>
      <c r="IGL2" s="854"/>
      <c r="IGM2" s="854"/>
      <c r="IGN2" s="854"/>
      <c r="IGO2" s="854"/>
      <c r="IGP2" s="854"/>
      <c r="IGQ2" s="854"/>
      <c r="IGR2" s="854"/>
      <c r="IGS2" s="854"/>
      <c r="IGT2" s="854"/>
      <c r="IGU2" s="854"/>
      <c r="IGV2" s="854"/>
      <c r="IGW2" s="854" t="s">
        <v>156</v>
      </c>
      <c r="IGX2" s="854"/>
      <c r="IGY2" s="854"/>
      <c r="IGZ2" s="854"/>
      <c r="IHA2" s="854"/>
      <c r="IHB2" s="854"/>
      <c r="IHC2" s="854"/>
      <c r="IHD2" s="854"/>
      <c r="IHE2" s="854"/>
      <c r="IHF2" s="854"/>
      <c r="IHG2" s="854"/>
      <c r="IHH2" s="854"/>
      <c r="IHI2" s="854"/>
      <c r="IHJ2" s="854"/>
      <c r="IHK2" s="854"/>
      <c r="IHL2" s="854"/>
      <c r="IHM2" s="854" t="s">
        <v>156</v>
      </c>
      <c r="IHN2" s="854"/>
      <c r="IHO2" s="854"/>
      <c r="IHP2" s="854"/>
      <c r="IHQ2" s="854"/>
      <c r="IHR2" s="854"/>
      <c r="IHS2" s="854"/>
      <c r="IHT2" s="854"/>
      <c r="IHU2" s="854"/>
      <c r="IHV2" s="854"/>
      <c r="IHW2" s="854"/>
      <c r="IHX2" s="854"/>
      <c r="IHY2" s="854"/>
      <c r="IHZ2" s="854"/>
      <c r="IIA2" s="854"/>
      <c r="IIB2" s="854"/>
      <c r="IIC2" s="854" t="s">
        <v>156</v>
      </c>
      <c r="IID2" s="854"/>
      <c r="IIE2" s="854"/>
      <c r="IIF2" s="854"/>
      <c r="IIG2" s="854"/>
      <c r="IIH2" s="854"/>
      <c r="III2" s="854"/>
      <c r="IIJ2" s="854"/>
      <c r="IIK2" s="854"/>
      <c r="IIL2" s="854"/>
      <c r="IIM2" s="854"/>
      <c r="IIN2" s="854"/>
      <c r="IIO2" s="854"/>
      <c r="IIP2" s="854"/>
      <c r="IIQ2" s="854"/>
      <c r="IIR2" s="854"/>
      <c r="IIS2" s="854" t="s">
        <v>156</v>
      </c>
      <c r="IIT2" s="854"/>
      <c r="IIU2" s="854"/>
      <c r="IIV2" s="854"/>
      <c r="IIW2" s="854"/>
      <c r="IIX2" s="854"/>
      <c r="IIY2" s="854"/>
      <c r="IIZ2" s="854"/>
      <c r="IJA2" s="854"/>
      <c r="IJB2" s="854"/>
      <c r="IJC2" s="854"/>
      <c r="IJD2" s="854"/>
      <c r="IJE2" s="854"/>
      <c r="IJF2" s="854"/>
      <c r="IJG2" s="854"/>
      <c r="IJH2" s="854"/>
      <c r="IJI2" s="854" t="s">
        <v>156</v>
      </c>
      <c r="IJJ2" s="854"/>
      <c r="IJK2" s="854"/>
      <c r="IJL2" s="854"/>
      <c r="IJM2" s="854"/>
      <c r="IJN2" s="854"/>
      <c r="IJO2" s="854"/>
      <c r="IJP2" s="854"/>
      <c r="IJQ2" s="854"/>
      <c r="IJR2" s="854"/>
      <c r="IJS2" s="854"/>
      <c r="IJT2" s="854"/>
      <c r="IJU2" s="854"/>
      <c r="IJV2" s="854"/>
      <c r="IJW2" s="854"/>
      <c r="IJX2" s="854"/>
      <c r="IJY2" s="854" t="s">
        <v>156</v>
      </c>
      <c r="IJZ2" s="854"/>
      <c r="IKA2" s="854"/>
      <c r="IKB2" s="854"/>
      <c r="IKC2" s="854"/>
      <c r="IKD2" s="854"/>
      <c r="IKE2" s="854"/>
      <c r="IKF2" s="854"/>
      <c r="IKG2" s="854"/>
      <c r="IKH2" s="854"/>
      <c r="IKI2" s="854"/>
      <c r="IKJ2" s="854"/>
      <c r="IKK2" s="854"/>
      <c r="IKL2" s="854"/>
      <c r="IKM2" s="854"/>
      <c r="IKN2" s="854"/>
      <c r="IKO2" s="854" t="s">
        <v>156</v>
      </c>
      <c r="IKP2" s="854"/>
      <c r="IKQ2" s="854"/>
      <c r="IKR2" s="854"/>
      <c r="IKS2" s="854"/>
      <c r="IKT2" s="854"/>
      <c r="IKU2" s="854"/>
      <c r="IKV2" s="854"/>
      <c r="IKW2" s="854"/>
      <c r="IKX2" s="854"/>
      <c r="IKY2" s="854"/>
      <c r="IKZ2" s="854"/>
      <c r="ILA2" s="854"/>
      <c r="ILB2" s="854"/>
      <c r="ILC2" s="854"/>
      <c r="ILD2" s="854"/>
      <c r="ILE2" s="854" t="s">
        <v>156</v>
      </c>
      <c r="ILF2" s="854"/>
      <c r="ILG2" s="854"/>
      <c r="ILH2" s="854"/>
      <c r="ILI2" s="854"/>
      <c r="ILJ2" s="854"/>
      <c r="ILK2" s="854"/>
      <c r="ILL2" s="854"/>
      <c r="ILM2" s="854"/>
      <c r="ILN2" s="854"/>
      <c r="ILO2" s="854"/>
      <c r="ILP2" s="854"/>
      <c r="ILQ2" s="854"/>
      <c r="ILR2" s="854"/>
      <c r="ILS2" s="854"/>
      <c r="ILT2" s="854"/>
      <c r="ILU2" s="854" t="s">
        <v>156</v>
      </c>
      <c r="ILV2" s="854"/>
      <c r="ILW2" s="854"/>
      <c r="ILX2" s="854"/>
      <c r="ILY2" s="854"/>
      <c r="ILZ2" s="854"/>
      <c r="IMA2" s="854"/>
      <c r="IMB2" s="854"/>
      <c r="IMC2" s="854"/>
      <c r="IMD2" s="854"/>
      <c r="IME2" s="854"/>
      <c r="IMF2" s="854"/>
      <c r="IMG2" s="854"/>
      <c r="IMH2" s="854"/>
      <c r="IMI2" s="854"/>
      <c r="IMJ2" s="854"/>
      <c r="IMK2" s="854" t="s">
        <v>156</v>
      </c>
      <c r="IML2" s="854"/>
      <c r="IMM2" s="854"/>
      <c r="IMN2" s="854"/>
      <c r="IMO2" s="854"/>
      <c r="IMP2" s="854"/>
      <c r="IMQ2" s="854"/>
      <c r="IMR2" s="854"/>
      <c r="IMS2" s="854"/>
      <c r="IMT2" s="854"/>
      <c r="IMU2" s="854"/>
      <c r="IMV2" s="854"/>
      <c r="IMW2" s="854"/>
      <c r="IMX2" s="854"/>
      <c r="IMY2" s="854"/>
      <c r="IMZ2" s="854"/>
      <c r="INA2" s="854" t="s">
        <v>156</v>
      </c>
      <c r="INB2" s="854"/>
      <c r="INC2" s="854"/>
      <c r="IND2" s="854"/>
      <c r="INE2" s="854"/>
      <c r="INF2" s="854"/>
      <c r="ING2" s="854"/>
      <c r="INH2" s="854"/>
      <c r="INI2" s="854"/>
      <c r="INJ2" s="854"/>
      <c r="INK2" s="854"/>
      <c r="INL2" s="854"/>
      <c r="INM2" s="854"/>
      <c r="INN2" s="854"/>
      <c r="INO2" s="854"/>
      <c r="INP2" s="854"/>
      <c r="INQ2" s="854" t="s">
        <v>156</v>
      </c>
      <c r="INR2" s="854"/>
      <c r="INS2" s="854"/>
      <c r="INT2" s="854"/>
      <c r="INU2" s="854"/>
      <c r="INV2" s="854"/>
      <c r="INW2" s="854"/>
      <c r="INX2" s="854"/>
      <c r="INY2" s="854"/>
      <c r="INZ2" s="854"/>
      <c r="IOA2" s="854"/>
      <c r="IOB2" s="854"/>
      <c r="IOC2" s="854"/>
      <c r="IOD2" s="854"/>
      <c r="IOE2" s="854"/>
      <c r="IOF2" s="854"/>
      <c r="IOG2" s="854" t="s">
        <v>156</v>
      </c>
      <c r="IOH2" s="854"/>
      <c r="IOI2" s="854"/>
      <c r="IOJ2" s="854"/>
      <c r="IOK2" s="854"/>
      <c r="IOL2" s="854"/>
      <c r="IOM2" s="854"/>
      <c r="ION2" s="854"/>
      <c r="IOO2" s="854"/>
      <c r="IOP2" s="854"/>
      <c r="IOQ2" s="854"/>
      <c r="IOR2" s="854"/>
      <c r="IOS2" s="854"/>
      <c r="IOT2" s="854"/>
      <c r="IOU2" s="854"/>
      <c r="IOV2" s="854"/>
      <c r="IOW2" s="854" t="s">
        <v>156</v>
      </c>
      <c r="IOX2" s="854"/>
      <c r="IOY2" s="854"/>
      <c r="IOZ2" s="854"/>
      <c r="IPA2" s="854"/>
      <c r="IPB2" s="854"/>
      <c r="IPC2" s="854"/>
      <c r="IPD2" s="854"/>
      <c r="IPE2" s="854"/>
      <c r="IPF2" s="854"/>
      <c r="IPG2" s="854"/>
      <c r="IPH2" s="854"/>
      <c r="IPI2" s="854"/>
      <c r="IPJ2" s="854"/>
      <c r="IPK2" s="854"/>
      <c r="IPL2" s="854"/>
      <c r="IPM2" s="854" t="s">
        <v>156</v>
      </c>
      <c r="IPN2" s="854"/>
      <c r="IPO2" s="854"/>
      <c r="IPP2" s="854"/>
      <c r="IPQ2" s="854"/>
      <c r="IPR2" s="854"/>
      <c r="IPS2" s="854"/>
      <c r="IPT2" s="854"/>
      <c r="IPU2" s="854"/>
      <c r="IPV2" s="854"/>
      <c r="IPW2" s="854"/>
      <c r="IPX2" s="854"/>
      <c r="IPY2" s="854"/>
      <c r="IPZ2" s="854"/>
      <c r="IQA2" s="854"/>
      <c r="IQB2" s="854"/>
      <c r="IQC2" s="854" t="s">
        <v>156</v>
      </c>
      <c r="IQD2" s="854"/>
      <c r="IQE2" s="854"/>
      <c r="IQF2" s="854"/>
      <c r="IQG2" s="854"/>
      <c r="IQH2" s="854"/>
      <c r="IQI2" s="854"/>
      <c r="IQJ2" s="854"/>
      <c r="IQK2" s="854"/>
      <c r="IQL2" s="854"/>
      <c r="IQM2" s="854"/>
      <c r="IQN2" s="854"/>
      <c r="IQO2" s="854"/>
      <c r="IQP2" s="854"/>
      <c r="IQQ2" s="854"/>
      <c r="IQR2" s="854"/>
      <c r="IQS2" s="854" t="s">
        <v>156</v>
      </c>
      <c r="IQT2" s="854"/>
      <c r="IQU2" s="854"/>
      <c r="IQV2" s="854"/>
      <c r="IQW2" s="854"/>
      <c r="IQX2" s="854"/>
      <c r="IQY2" s="854"/>
      <c r="IQZ2" s="854"/>
      <c r="IRA2" s="854"/>
      <c r="IRB2" s="854"/>
      <c r="IRC2" s="854"/>
      <c r="IRD2" s="854"/>
      <c r="IRE2" s="854"/>
      <c r="IRF2" s="854"/>
      <c r="IRG2" s="854"/>
      <c r="IRH2" s="854"/>
      <c r="IRI2" s="854" t="s">
        <v>156</v>
      </c>
      <c r="IRJ2" s="854"/>
      <c r="IRK2" s="854"/>
      <c r="IRL2" s="854"/>
      <c r="IRM2" s="854"/>
      <c r="IRN2" s="854"/>
      <c r="IRO2" s="854"/>
      <c r="IRP2" s="854"/>
      <c r="IRQ2" s="854"/>
      <c r="IRR2" s="854"/>
      <c r="IRS2" s="854"/>
      <c r="IRT2" s="854"/>
      <c r="IRU2" s="854"/>
      <c r="IRV2" s="854"/>
      <c r="IRW2" s="854"/>
      <c r="IRX2" s="854"/>
      <c r="IRY2" s="854" t="s">
        <v>156</v>
      </c>
      <c r="IRZ2" s="854"/>
      <c r="ISA2" s="854"/>
      <c r="ISB2" s="854"/>
      <c r="ISC2" s="854"/>
      <c r="ISD2" s="854"/>
      <c r="ISE2" s="854"/>
      <c r="ISF2" s="854"/>
      <c r="ISG2" s="854"/>
      <c r="ISH2" s="854"/>
      <c r="ISI2" s="854"/>
      <c r="ISJ2" s="854"/>
      <c r="ISK2" s="854"/>
      <c r="ISL2" s="854"/>
      <c r="ISM2" s="854"/>
      <c r="ISN2" s="854"/>
      <c r="ISO2" s="854" t="s">
        <v>156</v>
      </c>
      <c r="ISP2" s="854"/>
      <c r="ISQ2" s="854"/>
      <c r="ISR2" s="854"/>
      <c r="ISS2" s="854"/>
      <c r="IST2" s="854"/>
      <c r="ISU2" s="854"/>
      <c r="ISV2" s="854"/>
      <c r="ISW2" s="854"/>
      <c r="ISX2" s="854"/>
      <c r="ISY2" s="854"/>
      <c r="ISZ2" s="854"/>
      <c r="ITA2" s="854"/>
      <c r="ITB2" s="854"/>
      <c r="ITC2" s="854"/>
      <c r="ITD2" s="854"/>
      <c r="ITE2" s="854" t="s">
        <v>156</v>
      </c>
      <c r="ITF2" s="854"/>
      <c r="ITG2" s="854"/>
      <c r="ITH2" s="854"/>
      <c r="ITI2" s="854"/>
      <c r="ITJ2" s="854"/>
      <c r="ITK2" s="854"/>
      <c r="ITL2" s="854"/>
      <c r="ITM2" s="854"/>
      <c r="ITN2" s="854"/>
      <c r="ITO2" s="854"/>
      <c r="ITP2" s="854"/>
      <c r="ITQ2" s="854"/>
      <c r="ITR2" s="854"/>
      <c r="ITS2" s="854"/>
      <c r="ITT2" s="854"/>
      <c r="ITU2" s="854" t="s">
        <v>156</v>
      </c>
      <c r="ITV2" s="854"/>
      <c r="ITW2" s="854"/>
      <c r="ITX2" s="854"/>
      <c r="ITY2" s="854"/>
      <c r="ITZ2" s="854"/>
      <c r="IUA2" s="854"/>
      <c r="IUB2" s="854"/>
      <c r="IUC2" s="854"/>
      <c r="IUD2" s="854"/>
      <c r="IUE2" s="854"/>
      <c r="IUF2" s="854"/>
      <c r="IUG2" s="854"/>
      <c r="IUH2" s="854"/>
      <c r="IUI2" s="854"/>
      <c r="IUJ2" s="854"/>
      <c r="IUK2" s="854" t="s">
        <v>156</v>
      </c>
      <c r="IUL2" s="854"/>
      <c r="IUM2" s="854"/>
      <c r="IUN2" s="854"/>
      <c r="IUO2" s="854"/>
      <c r="IUP2" s="854"/>
      <c r="IUQ2" s="854"/>
      <c r="IUR2" s="854"/>
      <c r="IUS2" s="854"/>
      <c r="IUT2" s="854"/>
      <c r="IUU2" s="854"/>
      <c r="IUV2" s="854"/>
      <c r="IUW2" s="854"/>
      <c r="IUX2" s="854"/>
      <c r="IUY2" s="854"/>
      <c r="IUZ2" s="854"/>
      <c r="IVA2" s="854" t="s">
        <v>156</v>
      </c>
      <c r="IVB2" s="854"/>
      <c r="IVC2" s="854"/>
      <c r="IVD2" s="854"/>
      <c r="IVE2" s="854"/>
      <c r="IVF2" s="854"/>
      <c r="IVG2" s="854"/>
      <c r="IVH2" s="854"/>
      <c r="IVI2" s="854"/>
      <c r="IVJ2" s="854"/>
      <c r="IVK2" s="854"/>
      <c r="IVL2" s="854"/>
      <c r="IVM2" s="854"/>
      <c r="IVN2" s="854"/>
      <c r="IVO2" s="854"/>
      <c r="IVP2" s="854"/>
      <c r="IVQ2" s="854" t="s">
        <v>156</v>
      </c>
      <c r="IVR2" s="854"/>
      <c r="IVS2" s="854"/>
      <c r="IVT2" s="854"/>
      <c r="IVU2" s="854"/>
      <c r="IVV2" s="854"/>
      <c r="IVW2" s="854"/>
      <c r="IVX2" s="854"/>
      <c r="IVY2" s="854"/>
      <c r="IVZ2" s="854"/>
      <c r="IWA2" s="854"/>
      <c r="IWB2" s="854"/>
      <c r="IWC2" s="854"/>
      <c r="IWD2" s="854"/>
      <c r="IWE2" s="854"/>
      <c r="IWF2" s="854"/>
      <c r="IWG2" s="854" t="s">
        <v>156</v>
      </c>
      <c r="IWH2" s="854"/>
      <c r="IWI2" s="854"/>
      <c r="IWJ2" s="854"/>
      <c r="IWK2" s="854"/>
      <c r="IWL2" s="854"/>
      <c r="IWM2" s="854"/>
      <c r="IWN2" s="854"/>
      <c r="IWO2" s="854"/>
      <c r="IWP2" s="854"/>
      <c r="IWQ2" s="854"/>
      <c r="IWR2" s="854"/>
      <c r="IWS2" s="854"/>
      <c r="IWT2" s="854"/>
      <c r="IWU2" s="854"/>
      <c r="IWV2" s="854"/>
      <c r="IWW2" s="854" t="s">
        <v>156</v>
      </c>
      <c r="IWX2" s="854"/>
      <c r="IWY2" s="854"/>
      <c r="IWZ2" s="854"/>
      <c r="IXA2" s="854"/>
      <c r="IXB2" s="854"/>
      <c r="IXC2" s="854"/>
      <c r="IXD2" s="854"/>
      <c r="IXE2" s="854"/>
      <c r="IXF2" s="854"/>
      <c r="IXG2" s="854"/>
      <c r="IXH2" s="854"/>
      <c r="IXI2" s="854"/>
      <c r="IXJ2" s="854"/>
      <c r="IXK2" s="854"/>
      <c r="IXL2" s="854"/>
      <c r="IXM2" s="854" t="s">
        <v>156</v>
      </c>
      <c r="IXN2" s="854"/>
      <c r="IXO2" s="854"/>
      <c r="IXP2" s="854"/>
      <c r="IXQ2" s="854"/>
      <c r="IXR2" s="854"/>
      <c r="IXS2" s="854"/>
      <c r="IXT2" s="854"/>
      <c r="IXU2" s="854"/>
      <c r="IXV2" s="854"/>
      <c r="IXW2" s="854"/>
      <c r="IXX2" s="854"/>
      <c r="IXY2" s="854"/>
      <c r="IXZ2" s="854"/>
      <c r="IYA2" s="854"/>
      <c r="IYB2" s="854"/>
      <c r="IYC2" s="854" t="s">
        <v>156</v>
      </c>
      <c r="IYD2" s="854"/>
      <c r="IYE2" s="854"/>
      <c r="IYF2" s="854"/>
      <c r="IYG2" s="854"/>
      <c r="IYH2" s="854"/>
      <c r="IYI2" s="854"/>
      <c r="IYJ2" s="854"/>
      <c r="IYK2" s="854"/>
      <c r="IYL2" s="854"/>
      <c r="IYM2" s="854"/>
      <c r="IYN2" s="854"/>
      <c r="IYO2" s="854"/>
      <c r="IYP2" s="854"/>
      <c r="IYQ2" s="854"/>
      <c r="IYR2" s="854"/>
      <c r="IYS2" s="854" t="s">
        <v>156</v>
      </c>
      <c r="IYT2" s="854"/>
      <c r="IYU2" s="854"/>
      <c r="IYV2" s="854"/>
      <c r="IYW2" s="854"/>
      <c r="IYX2" s="854"/>
      <c r="IYY2" s="854"/>
      <c r="IYZ2" s="854"/>
      <c r="IZA2" s="854"/>
      <c r="IZB2" s="854"/>
      <c r="IZC2" s="854"/>
      <c r="IZD2" s="854"/>
      <c r="IZE2" s="854"/>
      <c r="IZF2" s="854"/>
      <c r="IZG2" s="854"/>
      <c r="IZH2" s="854"/>
      <c r="IZI2" s="854" t="s">
        <v>156</v>
      </c>
      <c r="IZJ2" s="854"/>
      <c r="IZK2" s="854"/>
      <c r="IZL2" s="854"/>
      <c r="IZM2" s="854"/>
      <c r="IZN2" s="854"/>
      <c r="IZO2" s="854"/>
      <c r="IZP2" s="854"/>
      <c r="IZQ2" s="854"/>
      <c r="IZR2" s="854"/>
      <c r="IZS2" s="854"/>
      <c r="IZT2" s="854"/>
      <c r="IZU2" s="854"/>
      <c r="IZV2" s="854"/>
      <c r="IZW2" s="854"/>
      <c r="IZX2" s="854"/>
      <c r="IZY2" s="854" t="s">
        <v>156</v>
      </c>
      <c r="IZZ2" s="854"/>
      <c r="JAA2" s="854"/>
      <c r="JAB2" s="854"/>
      <c r="JAC2" s="854"/>
      <c r="JAD2" s="854"/>
      <c r="JAE2" s="854"/>
      <c r="JAF2" s="854"/>
      <c r="JAG2" s="854"/>
      <c r="JAH2" s="854"/>
      <c r="JAI2" s="854"/>
      <c r="JAJ2" s="854"/>
      <c r="JAK2" s="854"/>
      <c r="JAL2" s="854"/>
      <c r="JAM2" s="854"/>
      <c r="JAN2" s="854"/>
      <c r="JAO2" s="854" t="s">
        <v>156</v>
      </c>
      <c r="JAP2" s="854"/>
      <c r="JAQ2" s="854"/>
      <c r="JAR2" s="854"/>
      <c r="JAS2" s="854"/>
      <c r="JAT2" s="854"/>
      <c r="JAU2" s="854"/>
      <c r="JAV2" s="854"/>
      <c r="JAW2" s="854"/>
      <c r="JAX2" s="854"/>
      <c r="JAY2" s="854"/>
      <c r="JAZ2" s="854"/>
      <c r="JBA2" s="854"/>
      <c r="JBB2" s="854"/>
      <c r="JBC2" s="854"/>
      <c r="JBD2" s="854"/>
      <c r="JBE2" s="854" t="s">
        <v>156</v>
      </c>
      <c r="JBF2" s="854"/>
      <c r="JBG2" s="854"/>
      <c r="JBH2" s="854"/>
      <c r="JBI2" s="854"/>
      <c r="JBJ2" s="854"/>
      <c r="JBK2" s="854"/>
      <c r="JBL2" s="854"/>
      <c r="JBM2" s="854"/>
      <c r="JBN2" s="854"/>
      <c r="JBO2" s="854"/>
      <c r="JBP2" s="854"/>
      <c r="JBQ2" s="854"/>
      <c r="JBR2" s="854"/>
      <c r="JBS2" s="854"/>
      <c r="JBT2" s="854"/>
      <c r="JBU2" s="854" t="s">
        <v>156</v>
      </c>
      <c r="JBV2" s="854"/>
      <c r="JBW2" s="854"/>
      <c r="JBX2" s="854"/>
      <c r="JBY2" s="854"/>
      <c r="JBZ2" s="854"/>
      <c r="JCA2" s="854"/>
      <c r="JCB2" s="854"/>
      <c r="JCC2" s="854"/>
      <c r="JCD2" s="854"/>
      <c r="JCE2" s="854"/>
      <c r="JCF2" s="854"/>
      <c r="JCG2" s="854"/>
      <c r="JCH2" s="854"/>
      <c r="JCI2" s="854"/>
      <c r="JCJ2" s="854"/>
      <c r="JCK2" s="854" t="s">
        <v>156</v>
      </c>
      <c r="JCL2" s="854"/>
      <c r="JCM2" s="854"/>
      <c r="JCN2" s="854"/>
      <c r="JCO2" s="854"/>
      <c r="JCP2" s="854"/>
      <c r="JCQ2" s="854"/>
      <c r="JCR2" s="854"/>
      <c r="JCS2" s="854"/>
      <c r="JCT2" s="854"/>
      <c r="JCU2" s="854"/>
      <c r="JCV2" s="854"/>
      <c r="JCW2" s="854"/>
      <c r="JCX2" s="854"/>
      <c r="JCY2" s="854"/>
      <c r="JCZ2" s="854"/>
      <c r="JDA2" s="854" t="s">
        <v>156</v>
      </c>
      <c r="JDB2" s="854"/>
      <c r="JDC2" s="854"/>
      <c r="JDD2" s="854"/>
      <c r="JDE2" s="854"/>
      <c r="JDF2" s="854"/>
      <c r="JDG2" s="854"/>
      <c r="JDH2" s="854"/>
      <c r="JDI2" s="854"/>
      <c r="JDJ2" s="854"/>
      <c r="JDK2" s="854"/>
      <c r="JDL2" s="854"/>
      <c r="JDM2" s="854"/>
      <c r="JDN2" s="854"/>
      <c r="JDO2" s="854"/>
      <c r="JDP2" s="854"/>
      <c r="JDQ2" s="854" t="s">
        <v>156</v>
      </c>
      <c r="JDR2" s="854"/>
      <c r="JDS2" s="854"/>
      <c r="JDT2" s="854"/>
      <c r="JDU2" s="854"/>
      <c r="JDV2" s="854"/>
      <c r="JDW2" s="854"/>
      <c r="JDX2" s="854"/>
      <c r="JDY2" s="854"/>
      <c r="JDZ2" s="854"/>
      <c r="JEA2" s="854"/>
      <c r="JEB2" s="854"/>
      <c r="JEC2" s="854"/>
      <c r="JED2" s="854"/>
      <c r="JEE2" s="854"/>
      <c r="JEF2" s="854"/>
      <c r="JEG2" s="854" t="s">
        <v>156</v>
      </c>
      <c r="JEH2" s="854"/>
      <c r="JEI2" s="854"/>
      <c r="JEJ2" s="854"/>
      <c r="JEK2" s="854"/>
      <c r="JEL2" s="854"/>
      <c r="JEM2" s="854"/>
      <c r="JEN2" s="854"/>
      <c r="JEO2" s="854"/>
      <c r="JEP2" s="854"/>
      <c r="JEQ2" s="854"/>
      <c r="JER2" s="854"/>
      <c r="JES2" s="854"/>
      <c r="JET2" s="854"/>
      <c r="JEU2" s="854"/>
      <c r="JEV2" s="854"/>
      <c r="JEW2" s="854" t="s">
        <v>156</v>
      </c>
      <c r="JEX2" s="854"/>
      <c r="JEY2" s="854"/>
      <c r="JEZ2" s="854"/>
      <c r="JFA2" s="854"/>
      <c r="JFB2" s="854"/>
      <c r="JFC2" s="854"/>
      <c r="JFD2" s="854"/>
      <c r="JFE2" s="854"/>
      <c r="JFF2" s="854"/>
      <c r="JFG2" s="854"/>
      <c r="JFH2" s="854"/>
      <c r="JFI2" s="854"/>
      <c r="JFJ2" s="854"/>
      <c r="JFK2" s="854"/>
      <c r="JFL2" s="854"/>
      <c r="JFM2" s="854" t="s">
        <v>156</v>
      </c>
      <c r="JFN2" s="854"/>
      <c r="JFO2" s="854"/>
      <c r="JFP2" s="854"/>
      <c r="JFQ2" s="854"/>
      <c r="JFR2" s="854"/>
      <c r="JFS2" s="854"/>
      <c r="JFT2" s="854"/>
      <c r="JFU2" s="854"/>
      <c r="JFV2" s="854"/>
      <c r="JFW2" s="854"/>
      <c r="JFX2" s="854"/>
      <c r="JFY2" s="854"/>
      <c r="JFZ2" s="854"/>
      <c r="JGA2" s="854"/>
      <c r="JGB2" s="854"/>
      <c r="JGC2" s="854" t="s">
        <v>156</v>
      </c>
      <c r="JGD2" s="854"/>
      <c r="JGE2" s="854"/>
      <c r="JGF2" s="854"/>
      <c r="JGG2" s="854"/>
      <c r="JGH2" s="854"/>
      <c r="JGI2" s="854"/>
      <c r="JGJ2" s="854"/>
      <c r="JGK2" s="854"/>
      <c r="JGL2" s="854"/>
      <c r="JGM2" s="854"/>
      <c r="JGN2" s="854"/>
      <c r="JGO2" s="854"/>
      <c r="JGP2" s="854"/>
      <c r="JGQ2" s="854"/>
      <c r="JGR2" s="854"/>
      <c r="JGS2" s="854" t="s">
        <v>156</v>
      </c>
      <c r="JGT2" s="854"/>
      <c r="JGU2" s="854"/>
      <c r="JGV2" s="854"/>
      <c r="JGW2" s="854"/>
      <c r="JGX2" s="854"/>
      <c r="JGY2" s="854"/>
      <c r="JGZ2" s="854"/>
      <c r="JHA2" s="854"/>
      <c r="JHB2" s="854"/>
      <c r="JHC2" s="854"/>
      <c r="JHD2" s="854"/>
      <c r="JHE2" s="854"/>
      <c r="JHF2" s="854"/>
      <c r="JHG2" s="854"/>
      <c r="JHH2" s="854"/>
      <c r="JHI2" s="854" t="s">
        <v>156</v>
      </c>
      <c r="JHJ2" s="854"/>
      <c r="JHK2" s="854"/>
      <c r="JHL2" s="854"/>
      <c r="JHM2" s="854"/>
      <c r="JHN2" s="854"/>
      <c r="JHO2" s="854"/>
      <c r="JHP2" s="854"/>
      <c r="JHQ2" s="854"/>
      <c r="JHR2" s="854"/>
      <c r="JHS2" s="854"/>
      <c r="JHT2" s="854"/>
      <c r="JHU2" s="854"/>
      <c r="JHV2" s="854"/>
      <c r="JHW2" s="854"/>
      <c r="JHX2" s="854"/>
      <c r="JHY2" s="854" t="s">
        <v>156</v>
      </c>
      <c r="JHZ2" s="854"/>
      <c r="JIA2" s="854"/>
      <c r="JIB2" s="854"/>
      <c r="JIC2" s="854"/>
      <c r="JID2" s="854"/>
      <c r="JIE2" s="854"/>
      <c r="JIF2" s="854"/>
      <c r="JIG2" s="854"/>
      <c r="JIH2" s="854"/>
      <c r="JII2" s="854"/>
      <c r="JIJ2" s="854"/>
      <c r="JIK2" s="854"/>
      <c r="JIL2" s="854"/>
      <c r="JIM2" s="854"/>
      <c r="JIN2" s="854"/>
      <c r="JIO2" s="854" t="s">
        <v>156</v>
      </c>
      <c r="JIP2" s="854"/>
      <c r="JIQ2" s="854"/>
      <c r="JIR2" s="854"/>
      <c r="JIS2" s="854"/>
      <c r="JIT2" s="854"/>
      <c r="JIU2" s="854"/>
      <c r="JIV2" s="854"/>
      <c r="JIW2" s="854"/>
      <c r="JIX2" s="854"/>
      <c r="JIY2" s="854"/>
      <c r="JIZ2" s="854"/>
      <c r="JJA2" s="854"/>
      <c r="JJB2" s="854"/>
      <c r="JJC2" s="854"/>
      <c r="JJD2" s="854"/>
      <c r="JJE2" s="854" t="s">
        <v>156</v>
      </c>
      <c r="JJF2" s="854"/>
      <c r="JJG2" s="854"/>
      <c r="JJH2" s="854"/>
      <c r="JJI2" s="854"/>
      <c r="JJJ2" s="854"/>
      <c r="JJK2" s="854"/>
      <c r="JJL2" s="854"/>
      <c r="JJM2" s="854"/>
      <c r="JJN2" s="854"/>
      <c r="JJO2" s="854"/>
      <c r="JJP2" s="854"/>
      <c r="JJQ2" s="854"/>
      <c r="JJR2" s="854"/>
      <c r="JJS2" s="854"/>
      <c r="JJT2" s="854"/>
      <c r="JJU2" s="854" t="s">
        <v>156</v>
      </c>
      <c r="JJV2" s="854"/>
      <c r="JJW2" s="854"/>
      <c r="JJX2" s="854"/>
      <c r="JJY2" s="854"/>
      <c r="JJZ2" s="854"/>
      <c r="JKA2" s="854"/>
      <c r="JKB2" s="854"/>
      <c r="JKC2" s="854"/>
      <c r="JKD2" s="854"/>
      <c r="JKE2" s="854"/>
      <c r="JKF2" s="854"/>
      <c r="JKG2" s="854"/>
      <c r="JKH2" s="854"/>
      <c r="JKI2" s="854"/>
      <c r="JKJ2" s="854"/>
      <c r="JKK2" s="854" t="s">
        <v>156</v>
      </c>
      <c r="JKL2" s="854"/>
      <c r="JKM2" s="854"/>
      <c r="JKN2" s="854"/>
      <c r="JKO2" s="854"/>
      <c r="JKP2" s="854"/>
      <c r="JKQ2" s="854"/>
      <c r="JKR2" s="854"/>
      <c r="JKS2" s="854"/>
      <c r="JKT2" s="854"/>
      <c r="JKU2" s="854"/>
      <c r="JKV2" s="854"/>
      <c r="JKW2" s="854"/>
      <c r="JKX2" s="854"/>
      <c r="JKY2" s="854"/>
      <c r="JKZ2" s="854"/>
      <c r="JLA2" s="854" t="s">
        <v>156</v>
      </c>
      <c r="JLB2" s="854"/>
      <c r="JLC2" s="854"/>
      <c r="JLD2" s="854"/>
      <c r="JLE2" s="854"/>
      <c r="JLF2" s="854"/>
      <c r="JLG2" s="854"/>
      <c r="JLH2" s="854"/>
      <c r="JLI2" s="854"/>
      <c r="JLJ2" s="854"/>
      <c r="JLK2" s="854"/>
      <c r="JLL2" s="854"/>
      <c r="JLM2" s="854"/>
      <c r="JLN2" s="854"/>
      <c r="JLO2" s="854"/>
      <c r="JLP2" s="854"/>
      <c r="JLQ2" s="854" t="s">
        <v>156</v>
      </c>
      <c r="JLR2" s="854"/>
      <c r="JLS2" s="854"/>
      <c r="JLT2" s="854"/>
      <c r="JLU2" s="854"/>
      <c r="JLV2" s="854"/>
      <c r="JLW2" s="854"/>
      <c r="JLX2" s="854"/>
      <c r="JLY2" s="854"/>
      <c r="JLZ2" s="854"/>
      <c r="JMA2" s="854"/>
      <c r="JMB2" s="854"/>
      <c r="JMC2" s="854"/>
      <c r="JMD2" s="854"/>
      <c r="JME2" s="854"/>
      <c r="JMF2" s="854"/>
      <c r="JMG2" s="854" t="s">
        <v>156</v>
      </c>
      <c r="JMH2" s="854"/>
      <c r="JMI2" s="854"/>
      <c r="JMJ2" s="854"/>
      <c r="JMK2" s="854"/>
      <c r="JML2" s="854"/>
      <c r="JMM2" s="854"/>
      <c r="JMN2" s="854"/>
      <c r="JMO2" s="854"/>
      <c r="JMP2" s="854"/>
      <c r="JMQ2" s="854"/>
      <c r="JMR2" s="854"/>
      <c r="JMS2" s="854"/>
      <c r="JMT2" s="854"/>
      <c r="JMU2" s="854"/>
      <c r="JMV2" s="854"/>
      <c r="JMW2" s="854" t="s">
        <v>156</v>
      </c>
      <c r="JMX2" s="854"/>
      <c r="JMY2" s="854"/>
      <c r="JMZ2" s="854"/>
      <c r="JNA2" s="854"/>
      <c r="JNB2" s="854"/>
      <c r="JNC2" s="854"/>
      <c r="JND2" s="854"/>
      <c r="JNE2" s="854"/>
      <c r="JNF2" s="854"/>
      <c r="JNG2" s="854"/>
      <c r="JNH2" s="854"/>
      <c r="JNI2" s="854"/>
      <c r="JNJ2" s="854"/>
      <c r="JNK2" s="854"/>
      <c r="JNL2" s="854"/>
      <c r="JNM2" s="854" t="s">
        <v>156</v>
      </c>
      <c r="JNN2" s="854"/>
      <c r="JNO2" s="854"/>
      <c r="JNP2" s="854"/>
      <c r="JNQ2" s="854"/>
      <c r="JNR2" s="854"/>
      <c r="JNS2" s="854"/>
      <c r="JNT2" s="854"/>
      <c r="JNU2" s="854"/>
      <c r="JNV2" s="854"/>
      <c r="JNW2" s="854"/>
      <c r="JNX2" s="854"/>
      <c r="JNY2" s="854"/>
      <c r="JNZ2" s="854"/>
      <c r="JOA2" s="854"/>
      <c r="JOB2" s="854"/>
      <c r="JOC2" s="854" t="s">
        <v>156</v>
      </c>
      <c r="JOD2" s="854"/>
      <c r="JOE2" s="854"/>
      <c r="JOF2" s="854"/>
      <c r="JOG2" s="854"/>
      <c r="JOH2" s="854"/>
      <c r="JOI2" s="854"/>
      <c r="JOJ2" s="854"/>
      <c r="JOK2" s="854"/>
      <c r="JOL2" s="854"/>
      <c r="JOM2" s="854"/>
      <c r="JON2" s="854"/>
      <c r="JOO2" s="854"/>
      <c r="JOP2" s="854"/>
      <c r="JOQ2" s="854"/>
      <c r="JOR2" s="854"/>
      <c r="JOS2" s="854" t="s">
        <v>156</v>
      </c>
      <c r="JOT2" s="854"/>
      <c r="JOU2" s="854"/>
      <c r="JOV2" s="854"/>
      <c r="JOW2" s="854"/>
      <c r="JOX2" s="854"/>
      <c r="JOY2" s="854"/>
      <c r="JOZ2" s="854"/>
      <c r="JPA2" s="854"/>
      <c r="JPB2" s="854"/>
      <c r="JPC2" s="854"/>
      <c r="JPD2" s="854"/>
      <c r="JPE2" s="854"/>
      <c r="JPF2" s="854"/>
      <c r="JPG2" s="854"/>
      <c r="JPH2" s="854"/>
      <c r="JPI2" s="854" t="s">
        <v>156</v>
      </c>
      <c r="JPJ2" s="854"/>
      <c r="JPK2" s="854"/>
      <c r="JPL2" s="854"/>
      <c r="JPM2" s="854"/>
      <c r="JPN2" s="854"/>
      <c r="JPO2" s="854"/>
      <c r="JPP2" s="854"/>
      <c r="JPQ2" s="854"/>
      <c r="JPR2" s="854"/>
      <c r="JPS2" s="854"/>
      <c r="JPT2" s="854"/>
      <c r="JPU2" s="854"/>
      <c r="JPV2" s="854"/>
      <c r="JPW2" s="854"/>
      <c r="JPX2" s="854"/>
      <c r="JPY2" s="854" t="s">
        <v>156</v>
      </c>
      <c r="JPZ2" s="854"/>
      <c r="JQA2" s="854"/>
      <c r="JQB2" s="854"/>
      <c r="JQC2" s="854"/>
      <c r="JQD2" s="854"/>
      <c r="JQE2" s="854"/>
      <c r="JQF2" s="854"/>
      <c r="JQG2" s="854"/>
      <c r="JQH2" s="854"/>
      <c r="JQI2" s="854"/>
      <c r="JQJ2" s="854"/>
      <c r="JQK2" s="854"/>
      <c r="JQL2" s="854"/>
      <c r="JQM2" s="854"/>
      <c r="JQN2" s="854"/>
      <c r="JQO2" s="854" t="s">
        <v>156</v>
      </c>
      <c r="JQP2" s="854"/>
      <c r="JQQ2" s="854"/>
      <c r="JQR2" s="854"/>
      <c r="JQS2" s="854"/>
      <c r="JQT2" s="854"/>
      <c r="JQU2" s="854"/>
      <c r="JQV2" s="854"/>
      <c r="JQW2" s="854"/>
      <c r="JQX2" s="854"/>
      <c r="JQY2" s="854"/>
      <c r="JQZ2" s="854"/>
      <c r="JRA2" s="854"/>
      <c r="JRB2" s="854"/>
      <c r="JRC2" s="854"/>
      <c r="JRD2" s="854"/>
      <c r="JRE2" s="854" t="s">
        <v>156</v>
      </c>
      <c r="JRF2" s="854"/>
      <c r="JRG2" s="854"/>
      <c r="JRH2" s="854"/>
      <c r="JRI2" s="854"/>
      <c r="JRJ2" s="854"/>
      <c r="JRK2" s="854"/>
      <c r="JRL2" s="854"/>
      <c r="JRM2" s="854"/>
      <c r="JRN2" s="854"/>
      <c r="JRO2" s="854"/>
      <c r="JRP2" s="854"/>
      <c r="JRQ2" s="854"/>
      <c r="JRR2" s="854"/>
      <c r="JRS2" s="854"/>
      <c r="JRT2" s="854"/>
      <c r="JRU2" s="854" t="s">
        <v>156</v>
      </c>
      <c r="JRV2" s="854"/>
      <c r="JRW2" s="854"/>
      <c r="JRX2" s="854"/>
      <c r="JRY2" s="854"/>
      <c r="JRZ2" s="854"/>
      <c r="JSA2" s="854"/>
      <c r="JSB2" s="854"/>
      <c r="JSC2" s="854"/>
      <c r="JSD2" s="854"/>
      <c r="JSE2" s="854"/>
      <c r="JSF2" s="854"/>
      <c r="JSG2" s="854"/>
      <c r="JSH2" s="854"/>
      <c r="JSI2" s="854"/>
      <c r="JSJ2" s="854"/>
      <c r="JSK2" s="854" t="s">
        <v>156</v>
      </c>
      <c r="JSL2" s="854"/>
      <c r="JSM2" s="854"/>
      <c r="JSN2" s="854"/>
      <c r="JSO2" s="854"/>
      <c r="JSP2" s="854"/>
      <c r="JSQ2" s="854"/>
      <c r="JSR2" s="854"/>
      <c r="JSS2" s="854"/>
      <c r="JST2" s="854"/>
      <c r="JSU2" s="854"/>
      <c r="JSV2" s="854"/>
      <c r="JSW2" s="854"/>
      <c r="JSX2" s="854"/>
      <c r="JSY2" s="854"/>
      <c r="JSZ2" s="854"/>
      <c r="JTA2" s="854" t="s">
        <v>156</v>
      </c>
      <c r="JTB2" s="854"/>
      <c r="JTC2" s="854"/>
      <c r="JTD2" s="854"/>
      <c r="JTE2" s="854"/>
      <c r="JTF2" s="854"/>
      <c r="JTG2" s="854"/>
      <c r="JTH2" s="854"/>
      <c r="JTI2" s="854"/>
      <c r="JTJ2" s="854"/>
      <c r="JTK2" s="854"/>
      <c r="JTL2" s="854"/>
      <c r="JTM2" s="854"/>
      <c r="JTN2" s="854"/>
      <c r="JTO2" s="854"/>
      <c r="JTP2" s="854"/>
      <c r="JTQ2" s="854" t="s">
        <v>156</v>
      </c>
      <c r="JTR2" s="854"/>
      <c r="JTS2" s="854"/>
      <c r="JTT2" s="854"/>
      <c r="JTU2" s="854"/>
      <c r="JTV2" s="854"/>
      <c r="JTW2" s="854"/>
      <c r="JTX2" s="854"/>
      <c r="JTY2" s="854"/>
      <c r="JTZ2" s="854"/>
      <c r="JUA2" s="854"/>
      <c r="JUB2" s="854"/>
      <c r="JUC2" s="854"/>
      <c r="JUD2" s="854"/>
      <c r="JUE2" s="854"/>
      <c r="JUF2" s="854"/>
      <c r="JUG2" s="854" t="s">
        <v>156</v>
      </c>
      <c r="JUH2" s="854"/>
      <c r="JUI2" s="854"/>
      <c r="JUJ2" s="854"/>
      <c r="JUK2" s="854"/>
      <c r="JUL2" s="854"/>
      <c r="JUM2" s="854"/>
      <c r="JUN2" s="854"/>
      <c r="JUO2" s="854"/>
      <c r="JUP2" s="854"/>
      <c r="JUQ2" s="854"/>
      <c r="JUR2" s="854"/>
      <c r="JUS2" s="854"/>
      <c r="JUT2" s="854"/>
      <c r="JUU2" s="854"/>
      <c r="JUV2" s="854"/>
      <c r="JUW2" s="854" t="s">
        <v>156</v>
      </c>
      <c r="JUX2" s="854"/>
      <c r="JUY2" s="854"/>
      <c r="JUZ2" s="854"/>
      <c r="JVA2" s="854"/>
      <c r="JVB2" s="854"/>
      <c r="JVC2" s="854"/>
      <c r="JVD2" s="854"/>
      <c r="JVE2" s="854"/>
      <c r="JVF2" s="854"/>
      <c r="JVG2" s="854"/>
      <c r="JVH2" s="854"/>
      <c r="JVI2" s="854"/>
      <c r="JVJ2" s="854"/>
      <c r="JVK2" s="854"/>
      <c r="JVL2" s="854"/>
      <c r="JVM2" s="854" t="s">
        <v>156</v>
      </c>
      <c r="JVN2" s="854"/>
      <c r="JVO2" s="854"/>
      <c r="JVP2" s="854"/>
      <c r="JVQ2" s="854"/>
      <c r="JVR2" s="854"/>
      <c r="JVS2" s="854"/>
      <c r="JVT2" s="854"/>
      <c r="JVU2" s="854"/>
      <c r="JVV2" s="854"/>
      <c r="JVW2" s="854"/>
      <c r="JVX2" s="854"/>
      <c r="JVY2" s="854"/>
      <c r="JVZ2" s="854"/>
      <c r="JWA2" s="854"/>
      <c r="JWB2" s="854"/>
      <c r="JWC2" s="854" t="s">
        <v>156</v>
      </c>
      <c r="JWD2" s="854"/>
      <c r="JWE2" s="854"/>
      <c r="JWF2" s="854"/>
      <c r="JWG2" s="854"/>
      <c r="JWH2" s="854"/>
      <c r="JWI2" s="854"/>
      <c r="JWJ2" s="854"/>
      <c r="JWK2" s="854"/>
      <c r="JWL2" s="854"/>
      <c r="JWM2" s="854"/>
      <c r="JWN2" s="854"/>
      <c r="JWO2" s="854"/>
      <c r="JWP2" s="854"/>
      <c r="JWQ2" s="854"/>
      <c r="JWR2" s="854"/>
      <c r="JWS2" s="854" t="s">
        <v>156</v>
      </c>
      <c r="JWT2" s="854"/>
      <c r="JWU2" s="854"/>
      <c r="JWV2" s="854"/>
      <c r="JWW2" s="854"/>
      <c r="JWX2" s="854"/>
      <c r="JWY2" s="854"/>
      <c r="JWZ2" s="854"/>
      <c r="JXA2" s="854"/>
      <c r="JXB2" s="854"/>
      <c r="JXC2" s="854"/>
      <c r="JXD2" s="854"/>
      <c r="JXE2" s="854"/>
      <c r="JXF2" s="854"/>
      <c r="JXG2" s="854"/>
      <c r="JXH2" s="854"/>
      <c r="JXI2" s="854" t="s">
        <v>156</v>
      </c>
      <c r="JXJ2" s="854"/>
      <c r="JXK2" s="854"/>
      <c r="JXL2" s="854"/>
      <c r="JXM2" s="854"/>
      <c r="JXN2" s="854"/>
      <c r="JXO2" s="854"/>
      <c r="JXP2" s="854"/>
      <c r="JXQ2" s="854"/>
      <c r="JXR2" s="854"/>
      <c r="JXS2" s="854"/>
      <c r="JXT2" s="854"/>
      <c r="JXU2" s="854"/>
      <c r="JXV2" s="854"/>
      <c r="JXW2" s="854"/>
      <c r="JXX2" s="854"/>
      <c r="JXY2" s="854" t="s">
        <v>156</v>
      </c>
      <c r="JXZ2" s="854"/>
      <c r="JYA2" s="854"/>
      <c r="JYB2" s="854"/>
      <c r="JYC2" s="854"/>
      <c r="JYD2" s="854"/>
      <c r="JYE2" s="854"/>
      <c r="JYF2" s="854"/>
      <c r="JYG2" s="854"/>
      <c r="JYH2" s="854"/>
      <c r="JYI2" s="854"/>
      <c r="JYJ2" s="854"/>
      <c r="JYK2" s="854"/>
      <c r="JYL2" s="854"/>
      <c r="JYM2" s="854"/>
      <c r="JYN2" s="854"/>
      <c r="JYO2" s="854" t="s">
        <v>156</v>
      </c>
      <c r="JYP2" s="854"/>
      <c r="JYQ2" s="854"/>
      <c r="JYR2" s="854"/>
      <c r="JYS2" s="854"/>
      <c r="JYT2" s="854"/>
      <c r="JYU2" s="854"/>
      <c r="JYV2" s="854"/>
      <c r="JYW2" s="854"/>
      <c r="JYX2" s="854"/>
      <c r="JYY2" s="854"/>
      <c r="JYZ2" s="854"/>
      <c r="JZA2" s="854"/>
      <c r="JZB2" s="854"/>
      <c r="JZC2" s="854"/>
      <c r="JZD2" s="854"/>
      <c r="JZE2" s="854" t="s">
        <v>156</v>
      </c>
      <c r="JZF2" s="854"/>
      <c r="JZG2" s="854"/>
      <c r="JZH2" s="854"/>
      <c r="JZI2" s="854"/>
      <c r="JZJ2" s="854"/>
      <c r="JZK2" s="854"/>
      <c r="JZL2" s="854"/>
      <c r="JZM2" s="854"/>
      <c r="JZN2" s="854"/>
      <c r="JZO2" s="854"/>
      <c r="JZP2" s="854"/>
      <c r="JZQ2" s="854"/>
      <c r="JZR2" s="854"/>
      <c r="JZS2" s="854"/>
      <c r="JZT2" s="854"/>
      <c r="JZU2" s="854" t="s">
        <v>156</v>
      </c>
      <c r="JZV2" s="854"/>
      <c r="JZW2" s="854"/>
      <c r="JZX2" s="854"/>
      <c r="JZY2" s="854"/>
      <c r="JZZ2" s="854"/>
      <c r="KAA2" s="854"/>
      <c r="KAB2" s="854"/>
      <c r="KAC2" s="854"/>
      <c r="KAD2" s="854"/>
      <c r="KAE2" s="854"/>
      <c r="KAF2" s="854"/>
      <c r="KAG2" s="854"/>
      <c r="KAH2" s="854"/>
      <c r="KAI2" s="854"/>
      <c r="KAJ2" s="854"/>
      <c r="KAK2" s="854" t="s">
        <v>156</v>
      </c>
      <c r="KAL2" s="854"/>
      <c r="KAM2" s="854"/>
      <c r="KAN2" s="854"/>
      <c r="KAO2" s="854"/>
      <c r="KAP2" s="854"/>
      <c r="KAQ2" s="854"/>
      <c r="KAR2" s="854"/>
      <c r="KAS2" s="854"/>
      <c r="KAT2" s="854"/>
      <c r="KAU2" s="854"/>
      <c r="KAV2" s="854"/>
      <c r="KAW2" s="854"/>
      <c r="KAX2" s="854"/>
      <c r="KAY2" s="854"/>
      <c r="KAZ2" s="854"/>
      <c r="KBA2" s="854" t="s">
        <v>156</v>
      </c>
      <c r="KBB2" s="854"/>
      <c r="KBC2" s="854"/>
      <c r="KBD2" s="854"/>
      <c r="KBE2" s="854"/>
      <c r="KBF2" s="854"/>
      <c r="KBG2" s="854"/>
      <c r="KBH2" s="854"/>
      <c r="KBI2" s="854"/>
      <c r="KBJ2" s="854"/>
      <c r="KBK2" s="854"/>
      <c r="KBL2" s="854"/>
      <c r="KBM2" s="854"/>
      <c r="KBN2" s="854"/>
      <c r="KBO2" s="854"/>
      <c r="KBP2" s="854"/>
      <c r="KBQ2" s="854" t="s">
        <v>156</v>
      </c>
      <c r="KBR2" s="854"/>
      <c r="KBS2" s="854"/>
      <c r="KBT2" s="854"/>
      <c r="KBU2" s="854"/>
      <c r="KBV2" s="854"/>
      <c r="KBW2" s="854"/>
      <c r="KBX2" s="854"/>
      <c r="KBY2" s="854"/>
      <c r="KBZ2" s="854"/>
      <c r="KCA2" s="854"/>
      <c r="KCB2" s="854"/>
      <c r="KCC2" s="854"/>
      <c r="KCD2" s="854"/>
      <c r="KCE2" s="854"/>
      <c r="KCF2" s="854"/>
      <c r="KCG2" s="854" t="s">
        <v>156</v>
      </c>
      <c r="KCH2" s="854"/>
      <c r="KCI2" s="854"/>
      <c r="KCJ2" s="854"/>
      <c r="KCK2" s="854"/>
      <c r="KCL2" s="854"/>
      <c r="KCM2" s="854"/>
      <c r="KCN2" s="854"/>
      <c r="KCO2" s="854"/>
      <c r="KCP2" s="854"/>
      <c r="KCQ2" s="854"/>
      <c r="KCR2" s="854"/>
      <c r="KCS2" s="854"/>
      <c r="KCT2" s="854"/>
      <c r="KCU2" s="854"/>
      <c r="KCV2" s="854"/>
      <c r="KCW2" s="854" t="s">
        <v>156</v>
      </c>
      <c r="KCX2" s="854"/>
      <c r="KCY2" s="854"/>
      <c r="KCZ2" s="854"/>
      <c r="KDA2" s="854"/>
      <c r="KDB2" s="854"/>
      <c r="KDC2" s="854"/>
      <c r="KDD2" s="854"/>
      <c r="KDE2" s="854"/>
      <c r="KDF2" s="854"/>
      <c r="KDG2" s="854"/>
      <c r="KDH2" s="854"/>
      <c r="KDI2" s="854"/>
      <c r="KDJ2" s="854"/>
      <c r="KDK2" s="854"/>
      <c r="KDL2" s="854"/>
      <c r="KDM2" s="854" t="s">
        <v>156</v>
      </c>
      <c r="KDN2" s="854"/>
      <c r="KDO2" s="854"/>
      <c r="KDP2" s="854"/>
      <c r="KDQ2" s="854"/>
      <c r="KDR2" s="854"/>
      <c r="KDS2" s="854"/>
      <c r="KDT2" s="854"/>
      <c r="KDU2" s="854"/>
      <c r="KDV2" s="854"/>
      <c r="KDW2" s="854"/>
      <c r="KDX2" s="854"/>
      <c r="KDY2" s="854"/>
      <c r="KDZ2" s="854"/>
      <c r="KEA2" s="854"/>
      <c r="KEB2" s="854"/>
      <c r="KEC2" s="854" t="s">
        <v>156</v>
      </c>
      <c r="KED2" s="854"/>
      <c r="KEE2" s="854"/>
      <c r="KEF2" s="854"/>
      <c r="KEG2" s="854"/>
      <c r="KEH2" s="854"/>
      <c r="KEI2" s="854"/>
      <c r="KEJ2" s="854"/>
      <c r="KEK2" s="854"/>
      <c r="KEL2" s="854"/>
      <c r="KEM2" s="854"/>
      <c r="KEN2" s="854"/>
      <c r="KEO2" s="854"/>
      <c r="KEP2" s="854"/>
      <c r="KEQ2" s="854"/>
      <c r="KER2" s="854"/>
      <c r="KES2" s="854" t="s">
        <v>156</v>
      </c>
      <c r="KET2" s="854"/>
      <c r="KEU2" s="854"/>
      <c r="KEV2" s="854"/>
      <c r="KEW2" s="854"/>
      <c r="KEX2" s="854"/>
      <c r="KEY2" s="854"/>
      <c r="KEZ2" s="854"/>
      <c r="KFA2" s="854"/>
      <c r="KFB2" s="854"/>
      <c r="KFC2" s="854"/>
      <c r="KFD2" s="854"/>
      <c r="KFE2" s="854"/>
      <c r="KFF2" s="854"/>
      <c r="KFG2" s="854"/>
      <c r="KFH2" s="854"/>
      <c r="KFI2" s="854" t="s">
        <v>156</v>
      </c>
      <c r="KFJ2" s="854"/>
      <c r="KFK2" s="854"/>
      <c r="KFL2" s="854"/>
      <c r="KFM2" s="854"/>
      <c r="KFN2" s="854"/>
      <c r="KFO2" s="854"/>
      <c r="KFP2" s="854"/>
      <c r="KFQ2" s="854"/>
      <c r="KFR2" s="854"/>
      <c r="KFS2" s="854"/>
      <c r="KFT2" s="854"/>
      <c r="KFU2" s="854"/>
      <c r="KFV2" s="854"/>
      <c r="KFW2" s="854"/>
      <c r="KFX2" s="854"/>
      <c r="KFY2" s="854" t="s">
        <v>156</v>
      </c>
      <c r="KFZ2" s="854"/>
      <c r="KGA2" s="854"/>
      <c r="KGB2" s="854"/>
      <c r="KGC2" s="854"/>
      <c r="KGD2" s="854"/>
      <c r="KGE2" s="854"/>
      <c r="KGF2" s="854"/>
      <c r="KGG2" s="854"/>
      <c r="KGH2" s="854"/>
      <c r="KGI2" s="854"/>
      <c r="KGJ2" s="854"/>
      <c r="KGK2" s="854"/>
      <c r="KGL2" s="854"/>
      <c r="KGM2" s="854"/>
      <c r="KGN2" s="854"/>
      <c r="KGO2" s="854" t="s">
        <v>156</v>
      </c>
      <c r="KGP2" s="854"/>
      <c r="KGQ2" s="854"/>
      <c r="KGR2" s="854"/>
      <c r="KGS2" s="854"/>
      <c r="KGT2" s="854"/>
      <c r="KGU2" s="854"/>
      <c r="KGV2" s="854"/>
      <c r="KGW2" s="854"/>
      <c r="KGX2" s="854"/>
      <c r="KGY2" s="854"/>
      <c r="KGZ2" s="854"/>
      <c r="KHA2" s="854"/>
      <c r="KHB2" s="854"/>
      <c r="KHC2" s="854"/>
      <c r="KHD2" s="854"/>
      <c r="KHE2" s="854" t="s">
        <v>156</v>
      </c>
      <c r="KHF2" s="854"/>
      <c r="KHG2" s="854"/>
      <c r="KHH2" s="854"/>
      <c r="KHI2" s="854"/>
      <c r="KHJ2" s="854"/>
      <c r="KHK2" s="854"/>
      <c r="KHL2" s="854"/>
      <c r="KHM2" s="854"/>
      <c r="KHN2" s="854"/>
      <c r="KHO2" s="854"/>
      <c r="KHP2" s="854"/>
      <c r="KHQ2" s="854"/>
      <c r="KHR2" s="854"/>
      <c r="KHS2" s="854"/>
      <c r="KHT2" s="854"/>
      <c r="KHU2" s="854" t="s">
        <v>156</v>
      </c>
      <c r="KHV2" s="854"/>
      <c r="KHW2" s="854"/>
      <c r="KHX2" s="854"/>
      <c r="KHY2" s="854"/>
      <c r="KHZ2" s="854"/>
      <c r="KIA2" s="854"/>
      <c r="KIB2" s="854"/>
      <c r="KIC2" s="854"/>
      <c r="KID2" s="854"/>
      <c r="KIE2" s="854"/>
      <c r="KIF2" s="854"/>
      <c r="KIG2" s="854"/>
      <c r="KIH2" s="854"/>
      <c r="KII2" s="854"/>
      <c r="KIJ2" s="854"/>
      <c r="KIK2" s="854" t="s">
        <v>156</v>
      </c>
      <c r="KIL2" s="854"/>
      <c r="KIM2" s="854"/>
      <c r="KIN2" s="854"/>
      <c r="KIO2" s="854"/>
      <c r="KIP2" s="854"/>
      <c r="KIQ2" s="854"/>
      <c r="KIR2" s="854"/>
      <c r="KIS2" s="854"/>
      <c r="KIT2" s="854"/>
      <c r="KIU2" s="854"/>
      <c r="KIV2" s="854"/>
      <c r="KIW2" s="854"/>
      <c r="KIX2" s="854"/>
      <c r="KIY2" s="854"/>
      <c r="KIZ2" s="854"/>
      <c r="KJA2" s="854" t="s">
        <v>156</v>
      </c>
      <c r="KJB2" s="854"/>
      <c r="KJC2" s="854"/>
      <c r="KJD2" s="854"/>
      <c r="KJE2" s="854"/>
      <c r="KJF2" s="854"/>
      <c r="KJG2" s="854"/>
      <c r="KJH2" s="854"/>
      <c r="KJI2" s="854"/>
      <c r="KJJ2" s="854"/>
      <c r="KJK2" s="854"/>
      <c r="KJL2" s="854"/>
      <c r="KJM2" s="854"/>
      <c r="KJN2" s="854"/>
      <c r="KJO2" s="854"/>
      <c r="KJP2" s="854"/>
      <c r="KJQ2" s="854" t="s">
        <v>156</v>
      </c>
      <c r="KJR2" s="854"/>
      <c r="KJS2" s="854"/>
      <c r="KJT2" s="854"/>
      <c r="KJU2" s="854"/>
      <c r="KJV2" s="854"/>
      <c r="KJW2" s="854"/>
      <c r="KJX2" s="854"/>
      <c r="KJY2" s="854"/>
      <c r="KJZ2" s="854"/>
      <c r="KKA2" s="854"/>
      <c r="KKB2" s="854"/>
      <c r="KKC2" s="854"/>
      <c r="KKD2" s="854"/>
      <c r="KKE2" s="854"/>
      <c r="KKF2" s="854"/>
      <c r="KKG2" s="854" t="s">
        <v>156</v>
      </c>
      <c r="KKH2" s="854"/>
      <c r="KKI2" s="854"/>
      <c r="KKJ2" s="854"/>
      <c r="KKK2" s="854"/>
      <c r="KKL2" s="854"/>
      <c r="KKM2" s="854"/>
      <c r="KKN2" s="854"/>
      <c r="KKO2" s="854"/>
      <c r="KKP2" s="854"/>
      <c r="KKQ2" s="854"/>
      <c r="KKR2" s="854"/>
      <c r="KKS2" s="854"/>
      <c r="KKT2" s="854"/>
      <c r="KKU2" s="854"/>
      <c r="KKV2" s="854"/>
      <c r="KKW2" s="854" t="s">
        <v>156</v>
      </c>
      <c r="KKX2" s="854"/>
      <c r="KKY2" s="854"/>
      <c r="KKZ2" s="854"/>
      <c r="KLA2" s="854"/>
      <c r="KLB2" s="854"/>
      <c r="KLC2" s="854"/>
      <c r="KLD2" s="854"/>
      <c r="KLE2" s="854"/>
      <c r="KLF2" s="854"/>
      <c r="KLG2" s="854"/>
      <c r="KLH2" s="854"/>
      <c r="KLI2" s="854"/>
      <c r="KLJ2" s="854"/>
      <c r="KLK2" s="854"/>
      <c r="KLL2" s="854"/>
      <c r="KLM2" s="854" t="s">
        <v>156</v>
      </c>
      <c r="KLN2" s="854"/>
      <c r="KLO2" s="854"/>
      <c r="KLP2" s="854"/>
      <c r="KLQ2" s="854"/>
      <c r="KLR2" s="854"/>
      <c r="KLS2" s="854"/>
      <c r="KLT2" s="854"/>
      <c r="KLU2" s="854"/>
      <c r="KLV2" s="854"/>
      <c r="KLW2" s="854"/>
      <c r="KLX2" s="854"/>
      <c r="KLY2" s="854"/>
      <c r="KLZ2" s="854"/>
      <c r="KMA2" s="854"/>
      <c r="KMB2" s="854"/>
      <c r="KMC2" s="854" t="s">
        <v>156</v>
      </c>
      <c r="KMD2" s="854"/>
      <c r="KME2" s="854"/>
      <c r="KMF2" s="854"/>
      <c r="KMG2" s="854"/>
      <c r="KMH2" s="854"/>
      <c r="KMI2" s="854"/>
      <c r="KMJ2" s="854"/>
      <c r="KMK2" s="854"/>
      <c r="KML2" s="854"/>
      <c r="KMM2" s="854"/>
      <c r="KMN2" s="854"/>
      <c r="KMO2" s="854"/>
      <c r="KMP2" s="854"/>
      <c r="KMQ2" s="854"/>
      <c r="KMR2" s="854"/>
      <c r="KMS2" s="854" t="s">
        <v>156</v>
      </c>
      <c r="KMT2" s="854"/>
      <c r="KMU2" s="854"/>
      <c r="KMV2" s="854"/>
      <c r="KMW2" s="854"/>
      <c r="KMX2" s="854"/>
      <c r="KMY2" s="854"/>
      <c r="KMZ2" s="854"/>
      <c r="KNA2" s="854"/>
      <c r="KNB2" s="854"/>
      <c r="KNC2" s="854"/>
      <c r="KND2" s="854"/>
      <c r="KNE2" s="854"/>
      <c r="KNF2" s="854"/>
      <c r="KNG2" s="854"/>
      <c r="KNH2" s="854"/>
      <c r="KNI2" s="854" t="s">
        <v>156</v>
      </c>
      <c r="KNJ2" s="854"/>
      <c r="KNK2" s="854"/>
      <c r="KNL2" s="854"/>
      <c r="KNM2" s="854"/>
      <c r="KNN2" s="854"/>
      <c r="KNO2" s="854"/>
      <c r="KNP2" s="854"/>
      <c r="KNQ2" s="854"/>
      <c r="KNR2" s="854"/>
      <c r="KNS2" s="854"/>
      <c r="KNT2" s="854"/>
      <c r="KNU2" s="854"/>
      <c r="KNV2" s="854"/>
      <c r="KNW2" s="854"/>
      <c r="KNX2" s="854"/>
      <c r="KNY2" s="854" t="s">
        <v>156</v>
      </c>
      <c r="KNZ2" s="854"/>
      <c r="KOA2" s="854"/>
      <c r="KOB2" s="854"/>
      <c r="KOC2" s="854"/>
      <c r="KOD2" s="854"/>
      <c r="KOE2" s="854"/>
      <c r="KOF2" s="854"/>
      <c r="KOG2" s="854"/>
      <c r="KOH2" s="854"/>
      <c r="KOI2" s="854"/>
      <c r="KOJ2" s="854"/>
      <c r="KOK2" s="854"/>
      <c r="KOL2" s="854"/>
      <c r="KOM2" s="854"/>
      <c r="KON2" s="854"/>
      <c r="KOO2" s="854" t="s">
        <v>156</v>
      </c>
      <c r="KOP2" s="854"/>
      <c r="KOQ2" s="854"/>
      <c r="KOR2" s="854"/>
      <c r="KOS2" s="854"/>
      <c r="KOT2" s="854"/>
      <c r="KOU2" s="854"/>
      <c r="KOV2" s="854"/>
      <c r="KOW2" s="854"/>
      <c r="KOX2" s="854"/>
      <c r="KOY2" s="854"/>
      <c r="KOZ2" s="854"/>
      <c r="KPA2" s="854"/>
      <c r="KPB2" s="854"/>
      <c r="KPC2" s="854"/>
      <c r="KPD2" s="854"/>
      <c r="KPE2" s="854" t="s">
        <v>156</v>
      </c>
      <c r="KPF2" s="854"/>
      <c r="KPG2" s="854"/>
      <c r="KPH2" s="854"/>
      <c r="KPI2" s="854"/>
      <c r="KPJ2" s="854"/>
      <c r="KPK2" s="854"/>
      <c r="KPL2" s="854"/>
      <c r="KPM2" s="854"/>
      <c r="KPN2" s="854"/>
      <c r="KPO2" s="854"/>
      <c r="KPP2" s="854"/>
      <c r="KPQ2" s="854"/>
      <c r="KPR2" s="854"/>
      <c r="KPS2" s="854"/>
      <c r="KPT2" s="854"/>
      <c r="KPU2" s="854" t="s">
        <v>156</v>
      </c>
      <c r="KPV2" s="854"/>
      <c r="KPW2" s="854"/>
      <c r="KPX2" s="854"/>
      <c r="KPY2" s="854"/>
      <c r="KPZ2" s="854"/>
      <c r="KQA2" s="854"/>
      <c r="KQB2" s="854"/>
      <c r="KQC2" s="854"/>
      <c r="KQD2" s="854"/>
      <c r="KQE2" s="854"/>
      <c r="KQF2" s="854"/>
      <c r="KQG2" s="854"/>
      <c r="KQH2" s="854"/>
      <c r="KQI2" s="854"/>
      <c r="KQJ2" s="854"/>
      <c r="KQK2" s="854" t="s">
        <v>156</v>
      </c>
      <c r="KQL2" s="854"/>
      <c r="KQM2" s="854"/>
      <c r="KQN2" s="854"/>
      <c r="KQO2" s="854"/>
      <c r="KQP2" s="854"/>
      <c r="KQQ2" s="854"/>
      <c r="KQR2" s="854"/>
      <c r="KQS2" s="854"/>
      <c r="KQT2" s="854"/>
      <c r="KQU2" s="854"/>
      <c r="KQV2" s="854"/>
      <c r="KQW2" s="854"/>
      <c r="KQX2" s="854"/>
      <c r="KQY2" s="854"/>
      <c r="KQZ2" s="854"/>
      <c r="KRA2" s="854" t="s">
        <v>156</v>
      </c>
      <c r="KRB2" s="854"/>
      <c r="KRC2" s="854"/>
      <c r="KRD2" s="854"/>
      <c r="KRE2" s="854"/>
      <c r="KRF2" s="854"/>
      <c r="KRG2" s="854"/>
      <c r="KRH2" s="854"/>
      <c r="KRI2" s="854"/>
      <c r="KRJ2" s="854"/>
      <c r="KRK2" s="854"/>
      <c r="KRL2" s="854"/>
      <c r="KRM2" s="854"/>
      <c r="KRN2" s="854"/>
      <c r="KRO2" s="854"/>
      <c r="KRP2" s="854"/>
      <c r="KRQ2" s="854" t="s">
        <v>156</v>
      </c>
      <c r="KRR2" s="854"/>
      <c r="KRS2" s="854"/>
      <c r="KRT2" s="854"/>
      <c r="KRU2" s="854"/>
      <c r="KRV2" s="854"/>
      <c r="KRW2" s="854"/>
      <c r="KRX2" s="854"/>
      <c r="KRY2" s="854"/>
      <c r="KRZ2" s="854"/>
      <c r="KSA2" s="854"/>
      <c r="KSB2" s="854"/>
      <c r="KSC2" s="854"/>
      <c r="KSD2" s="854"/>
      <c r="KSE2" s="854"/>
      <c r="KSF2" s="854"/>
      <c r="KSG2" s="854" t="s">
        <v>156</v>
      </c>
      <c r="KSH2" s="854"/>
      <c r="KSI2" s="854"/>
      <c r="KSJ2" s="854"/>
      <c r="KSK2" s="854"/>
      <c r="KSL2" s="854"/>
      <c r="KSM2" s="854"/>
      <c r="KSN2" s="854"/>
      <c r="KSO2" s="854"/>
      <c r="KSP2" s="854"/>
      <c r="KSQ2" s="854"/>
      <c r="KSR2" s="854"/>
      <c r="KSS2" s="854"/>
      <c r="KST2" s="854"/>
      <c r="KSU2" s="854"/>
      <c r="KSV2" s="854"/>
      <c r="KSW2" s="854" t="s">
        <v>156</v>
      </c>
      <c r="KSX2" s="854"/>
      <c r="KSY2" s="854"/>
      <c r="KSZ2" s="854"/>
      <c r="KTA2" s="854"/>
      <c r="KTB2" s="854"/>
      <c r="KTC2" s="854"/>
      <c r="KTD2" s="854"/>
      <c r="KTE2" s="854"/>
      <c r="KTF2" s="854"/>
      <c r="KTG2" s="854"/>
      <c r="KTH2" s="854"/>
      <c r="KTI2" s="854"/>
      <c r="KTJ2" s="854"/>
      <c r="KTK2" s="854"/>
      <c r="KTL2" s="854"/>
      <c r="KTM2" s="854" t="s">
        <v>156</v>
      </c>
      <c r="KTN2" s="854"/>
      <c r="KTO2" s="854"/>
      <c r="KTP2" s="854"/>
      <c r="KTQ2" s="854"/>
      <c r="KTR2" s="854"/>
      <c r="KTS2" s="854"/>
      <c r="KTT2" s="854"/>
      <c r="KTU2" s="854"/>
      <c r="KTV2" s="854"/>
      <c r="KTW2" s="854"/>
      <c r="KTX2" s="854"/>
      <c r="KTY2" s="854"/>
      <c r="KTZ2" s="854"/>
      <c r="KUA2" s="854"/>
      <c r="KUB2" s="854"/>
      <c r="KUC2" s="854" t="s">
        <v>156</v>
      </c>
      <c r="KUD2" s="854"/>
      <c r="KUE2" s="854"/>
      <c r="KUF2" s="854"/>
      <c r="KUG2" s="854"/>
      <c r="KUH2" s="854"/>
      <c r="KUI2" s="854"/>
      <c r="KUJ2" s="854"/>
      <c r="KUK2" s="854"/>
      <c r="KUL2" s="854"/>
      <c r="KUM2" s="854"/>
      <c r="KUN2" s="854"/>
      <c r="KUO2" s="854"/>
      <c r="KUP2" s="854"/>
      <c r="KUQ2" s="854"/>
      <c r="KUR2" s="854"/>
      <c r="KUS2" s="854" t="s">
        <v>156</v>
      </c>
      <c r="KUT2" s="854"/>
      <c r="KUU2" s="854"/>
      <c r="KUV2" s="854"/>
      <c r="KUW2" s="854"/>
      <c r="KUX2" s="854"/>
      <c r="KUY2" s="854"/>
      <c r="KUZ2" s="854"/>
      <c r="KVA2" s="854"/>
      <c r="KVB2" s="854"/>
      <c r="KVC2" s="854"/>
      <c r="KVD2" s="854"/>
      <c r="KVE2" s="854"/>
      <c r="KVF2" s="854"/>
      <c r="KVG2" s="854"/>
      <c r="KVH2" s="854"/>
      <c r="KVI2" s="854" t="s">
        <v>156</v>
      </c>
      <c r="KVJ2" s="854"/>
      <c r="KVK2" s="854"/>
      <c r="KVL2" s="854"/>
      <c r="KVM2" s="854"/>
      <c r="KVN2" s="854"/>
      <c r="KVO2" s="854"/>
      <c r="KVP2" s="854"/>
      <c r="KVQ2" s="854"/>
      <c r="KVR2" s="854"/>
      <c r="KVS2" s="854"/>
      <c r="KVT2" s="854"/>
      <c r="KVU2" s="854"/>
      <c r="KVV2" s="854"/>
      <c r="KVW2" s="854"/>
      <c r="KVX2" s="854"/>
      <c r="KVY2" s="854" t="s">
        <v>156</v>
      </c>
      <c r="KVZ2" s="854"/>
      <c r="KWA2" s="854"/>
      <c r="KWB2" s="854"/>
      <c r="KWC2" s="854"/>
      <c r="KWD2" s="854"/>
      <c r="KWE2" s="854"/>
      <c r="KWF2" s="854"/>
      <c r="KWG2" s="854"/>
      <c r="KWH2" s="854"/>
      <c r="KWI2" s="854"/>
      <c r="KWJ2" s="854"/>
      <c r="KWK2" s="854"/>
      <c r="KWL2" s="854"/>
      <c r="KWM2" s="854"/>
      <c r="KWN2" s="854"/>
      <c r="KWO2" s="854" t="s">
        <v>156</v>
      </c>
      <c r="KWP2" s="854"/>
      <c r="KWQ2" s="854"/>
      <c r="KWR2" s="854"/>
      <c r="KWS2" s="854"/>
      <c r="KWT2" s="854"/>
      <c r="KWU2" s="854"/>
      <c r="KWV2" s="854"/>
      <c r="KWW2" s="854"/>
      <c r="KWX2" s="854"/>
      <c r="KWY2" s="854"/>
      <c r="KWZ2" s="854"/>
      <c r="KXA2" s="854"/>
      <c r="KXB2" s="854"/>
      <c r="KXC2" s="854"/>
      <c r="KXD2" s="854"/>
      <c r="KXE2" s="854" t="s">
        <v>156</v>
      </c>
      <c r="KXF2" s="854"/>
      <c r="KXG2" s="854"/>
      <c r="KXH2" s="854"/>
      <c r="KXI2" s="854"/>
      <c r="KXJ2" s="854"/>
      <c r="KXK2" s="854"/>
      <c r="KXL2" s="854"/>
      <c r="KXM2" s="854"/>
      <c r="KXN2" s="854"/>
      <c r="KXO2" s="854"/>
      <c r="KXP2" s="854"/>
      <c r="KXQ2" s="854"/>
      <c r="KXR2" s="854"/>
      <c r="KXS2" s="854"/>
      <c r="KXT2" s="854"/>
      <c r="KXU2" s="854" t="s">
        <v>156</v>
      </c>
      <c r="KXV2" s="854"/>
      <c r="KXW2" s="854"/>
      <c r="KXX2" s="854"/>
      <c r="KXY2" s="854"/>
      <c r="KXZ2" s="854"/>
      <c r="KYA2" s="854"/>
      <c r="KYB2" s="854"/>
      <c r="KYC2" s="854"/>
      <c r="KYD2" s="854"/>
      <c r="KYE2" s="854"/>
      <c r="KYF2" s="854"/>
      <c r="KYG2" s="854"/>
      <c r="KYH2" s="854"/>
      <c r="KYI2" s="854"/>
      <c r="KYJ2" s="854"/>
      <c r="KYK2" s="854" t="s">
        <v>156</v>
      </c>
      <c r="KYL2" s="854"/>
      <c r="KYM2" s="854"/>
      <c r="KYN2" s="854"/>
      <c r="KYO2" s="854"/>
      <c r="KYP2" s="854"/>
      <c r="KYQ2" s="854"/>
      <c r="KYR2" s="854"/>
      <c r="KYS2" s="854"/>
      <c r="KYT2" s="854"/>
      <c r="KYU2" s="854"/>
      <c r="KYV2" s="854"/>
      <c r="KYW2" s="854"/>
      <c r="KYX2" s="854"/>
      <c r="KYY2" s="854"/>
      <c r="KYZ2" s="854"/>
      <c r="KZA2" s="854" t="s">
        <v>156</v>
      </c>
      <c r="KZB2" s="854"/>
      <c r="KZC2" s="854"/>
      <c r="KZD2" s="854"/>
      <c r="KZE2" s="854"/>
      <c r="KZF2" s="854"/>
      <c r="KZG2" s="854"/>
      <c r="KZH2" s="854"/>
      <c r="KZI2" s="854"/>
      <c r="KZJ2" s="854"/>
      <c r="KZK2" s="854"/>
      <c r="KZL2" s="854"/>
      <c r="KZM2" s="854"/>
      <c r="KZN2" s="854"/>
      <c r="KZO2" s="854"/>
      <c r="KZP2" s="854"/>
      <c r="KZQ2" s="854" t="s">
        <v>156</v>
      </c>
      <c r="KZR2" s="854"/>
      <c r="KZS2" s="854"/>
      <c r="KZT2" s="854"/>
      <c r="KZU2" s="854"/>
      <c r="KZV2" s="854"/>
      <c r="KZW2" s="854"/>
      <c r="KZX2" s="854"/>
      <c r="KZY2" s="854"/>
      <c r="KZZ2" s="854"/>
      <c r="LAA2" s="854"/>
      <c r="LAB2" s="854"/>
      <c r="LAC2" s="854"/>
      <c r="LAD2" s="854"/>
      <c r="LAE2" s="854"/>
      <c r="LAF2" s="854"/>
      <c r="LAG2" s="854" t="s">
        <v>156</v>
      </c>
      <c r="LAH2" s="854"/>
      <c r="LAI2" s="854"/>
      <c r="LAJ2" s="854"/>
      <c r="LAK2" s="854"/>
      <c r="LAL2" s="854"/>
      <c r="LAM2" s="854"/>
      <c r="LAN2" s="854"/>
      <c r="LAO2" s="854"/>
      <c r="LAP2" s="854"/>
      <c r="LAQ2" s="854"/>
      <c r="LAR2" s="854"/>
      <c r="LAS2" s="854"/>
      <c r="LAT2" s="854"/>
      <c r="LAU2" s="854"/>
      <c r="LAV2" s="854"/>
      <c r="LAW2" s="854" t="s">
        <v>156</v>
      </c>
      <c r="LAX2" s="854"/>
      <c r="LAY2" s="854"/>
      <c r="LAZ2" s="854"/>
      <c r="LBA2" s="854"/>
      <c r="LBB2" s="854"/>
      <c r="LBC2" s="854"/>
      <c r="LBD2" s="854"/>
      <c r="LBE2" s="854"/>
      <c r="LBF2" s="854"/>
      <c r="LBG2" s="854"/>
      <c r="LBH2" s="854"/>
      <c r="LBI2" s="854"/>
      <c r="LBJ2" s="854"/>
      <c r="LBK2" s="854"/>
      <c r="LBL2" s="854"/>
      <c r="LBM2" s="854" t="s">
        <v>156</v>
      </c>
      <c r="LBN2" s="854"/>
      <c r="LBO2" s="854"/>
      <c r="LBP2" s="854"/>
      <c r="LBQ2" s="854"/>
      <c r="LBR2" s="854"/>
      <c r="LBS2" s="854"/>
      <c r="LBT2" s="854"/>
      <c r="LBU2" s="854"/>
      <c r="LBV2" s="854"/>
      <c r="LBW2" s="854"/>
      <c r="LBX2" s="854"/>
      <c r="LBY2" s="854"/>
      <c r="LBZ2" s="854"/>
      <c r="LCA2" s="854"/>
      <c r="LCB2" s="854"/>
      <c r="LCC2" s="854" t="s">
        <v>156</v>
      </c>
      <c r="LCD2" s="854"/>
      <c r="LCE2" s="854"/>
      <c r="LCF2" s="854"/>
      <c r="LCG2" s="854"/>
      <c r="LCH2" s="854"/>
      <c r="LCI2" s="854"/>
      <c r="LCJ2" s="854"/>
      <c r="LCK2" s="854"/>
      <c r="LCL2" s="854"/>
      <c r="LCM2" s="854"/>
      <c r="LCN2" s="854"/>
      <c r="LCO2" s="854"/>
      <c r="LCP2" s="854"/>
      <c r="LCQ2" s="854"/>
      <c r="LCR2" s="854"/>
      <c r="LCS2" s="854" t="s">
        <v>156</v>
      </c>
      <c r="LCT2" s="854"/>
      <c r="LCU2" s="854"/>
      <c r="LCV2" s="854"/>
      <c r="LCW2" s="854"/>
      <c r="LCX2" s="854"/>
      <c r="LCY2" s="854"/>
      <c r="LCZ2" s="854"/>
      <c r="LDA2" s="854"/>
      <c r="LDB2" s="854"/>
      <c r="LDC2" s="854"/>
      <c r="LDD2" s="854"/>
      <c r="LDE2" s="854"/>
      <c r="LDF2" s="854"/>
      <c r="LDG2" s="854"/>
      <c r="LDH2" s="854"/>
      <c r="LDI2" s="854" t="s">
        <v>156</v>
      </c>
      <c r="LDJ2" s="854"/>
      <c r="LDK2" s="854"/>
      <c r="LDL2" s="854"/>
      <c r="LDM2" s="854"/>
      <c r="LDN2" s="854"/>
      <c r="LDO2" s="854"/>
      <c r="LDP2" s="854"/>
      <c r="LDQ2" s="854"/>
      <c r="LDR2" s="854"/>
      <c r="LDS2" s="854"/>
      <c r="LDT2" s="854"/>
      <c r="LDU2" s="854"/>
      <c r="LDV2" s="854"/>
      <c r="LDW2" s="854"/>
      <c r="LDX2" s="854"/>
      <c r="LDY2" s="854" t="s">
        <v>156</v>
      </c>
      <c r="LDZ2" s="854"/>
      <c r="LEA2" s="854"/>
      <c r="LEB2" s="854"/>
      <c r="LEC2" s="854"/>
      <c r="LED2" s="854"/>
      <c r="LEE2" s="854"/>
      <c r="LEF2" s="854"/>
      <c r="LEG2" s="854"/>
      <c r="LEH2" s="854"/>
      <c r="LEI2" s="854"/>
      <c r="LEJ2" s="854"/>
      <c r="LEK2" s="854"/>
      <c r="LEL2" s="854"/>
      <c r="LEM2" s="854"/>
      <c r="LEN2" s="854"/>
      <c r="LEO2" s="854" t="s">
        <v>156</v>
      </c>
      <c r="LEP2" s="854"/>
      <c r="LEQ2" s="854"/>
      <c r="LER2" s="854"/>
      <c r="LES2" s="854"/>
      <c r="LET2" s="854"/>
      <c r="LEU2" s="854"/>
      <c r="LEV2" s="854"/>
      <c r="LEW2" s="854"/>
      <c r="LEX2" s="854"/>
      <c r="LEY2" s="854"/>
      <c r="LEZ2" s="854"/>
      <c r="LFA2" s="854"/>
      <c r="LFB2" s="854"/>
      <c r="LFC2" s="854"/>
      <c r="LFD2" s="854"/>
      <c r="LFE2" s="854" t="s">
        <v>156</v>
      </c>
      <c r="LFF2" s="854"/>
      <c r="LFG2" s="854"/>
      <c r="LFH2" s="854"/>
      <c r="LFI2" s="854"/>
      <c r="LFJ2" s="854"/>
      <c r="LFK2" s="854"/>
      <c r="LFL2" s="854"/>
      <c r="LFM2" s="854"/>
      <c r="LFN2" s="854"/>
      <c r="LFO2" s="854"/>
      <c r="LFP2" s="854"/>
      <c r="LFQ2" s="854"/>
      <c r="LFR2" s="854"/>
      <c r="LFS2" s="854"/>
      <c r="LFT2" s="854"/>
      <c r="LFU2" s="854" t="s">
        <v>156</v>
      </c>
      <c r="LFV2" s="854"/>
      <c r="LFW2" s="854"/>
      <c r="LFX2" s="854"/>
      <c r="LFY2" s="854"/>
      <c r="LFZ2" s="854"/>
      <c r="LGA2" s="854"/>
      <c r="LGB2" s="854"/>
      <c r="LGC2" s="854"/>
      <c r="LGD2" s="854"/>
      <c r="LGE2" s="854"/>
      <c r="LGF2" s="854"/>
      <c r="LGG2" s="854"/>
      <c r="LGH2" s="854"/>
      <c r="LGI2" s="854"/>
      <c r="LGJ2" s="854"/>
      <c r="LGK2" s="854" t="s">
        <v>156</v>
      </c>
      <c r="LGL2" s="854"/>
      <c r="LGM2" s="854"/>
      <c r="LGN2" s="854"/>
      <c r="LGO2" s="854"/>
      <c r="LGP2" s="854"/>
      <c r="LGQ2" s="854"/>
      <c r="LGR2" s="854"/>
      <c r="LGS2" s="854"/>
      <c r="LGT2" s="854"/>
      <c r="LGU2" s="854"/>
      <c r="LGV2" s="854"/>
      <c r="LGW2" s="854"/>
      <c r="LGX2" s="854"/>
      <c r="LGY2" s="854"/>
      <c r="LGZ2" s="854"/>
      <c r="LHA2" s="854" t="s">
        <v>156</v>
      </c>
      <c r="LHB2" s="854"/>
      <c r="LHC2" s="854"/>
      <c r="LHD2" s="854"/>
      <c r="LHE2" s="854"/>
      <c r="LHF2" s="854"/>
      <c r="LHG2" s="854"/>
      <c r="LHH2" s="854"/>
      <c r="LHI2" s="854"/>
      <c r="LHJ2" s="854"/>
      <c r="LHK2" s="854"/>
      <c r="LHL2" s="854"/>
      <c r="LHM2" s="854"/>
      <c r="LHN2" s="854"/>
      <c r="LHO2" s="854"/>
      <c r="LHP2" s="854"/>
      <c r="LHQ2" s="854" t="s">
        <v>156</v>
      </c>
      <c r="LHR2" s="854"/>
      <c r="LHS2" s="854"/>
      <c r="LHT2" s="854"/>
      <c r="LHU2" s="854"/>
      <c r="LHV2" s="854"/>
      <c r="LHW2" s="854"/>
      <c r="LHX2" s="854"/>
      <c r="LHY2" s="854"/>
      <c r="LHZ2" s="854"/>
      <c r="LIA2" s="854"/>
      <c r="LIB2" s="854"/>
      <c r="LIC2" s="854"/>
      <c r="LID2" s="854"/>
      <c r="LIE2" s="854"/>
      <c r="LIF2" s="854"/>
      <c r="LIG2" s="854" t="s">
        <v>156</v>
      </c>
      <c r="LIH2" s="854"/>
      <c r="LII2" s="854"/>
      <c r="LIJ2" s="854"/>
      <c r="LIK2" s="854"/>
      <c r="LIL2" s="854"/>
      <c r="LIM2" s="854"/>
      <c r="LIN2" s="854"/>
      <c r="LIO2" s="854"/>
      <c r="LIP2" s="854"/>
      <c r="LIQ2" s="854"/>
      <c r="LIR2" s="854"/>
      <c r="LIS2" s="854"/>
      <c r="LIT2" s="854"/>
      <c r="LIU2" s="854"/>
      <c r="LIV2" s="854"/>
      <c r="LIW2" s="854" t="s">
        <v>156</v>
      </c>
      <c r="LIX2" s="854"/>
      <c r="LIY2" s="854"/>
      <c r="LIZ2" s="854"/>
      <c r="LJA2" s="854"/>
      <c r="LJB2" s="854"/>
      <c r="LJC2" s="854"/>
      <c r="LJD2" s="854"/>
      <c r="LJE2" s="854"/>
      <c r="LJF2" s="854"/>
      <c r="LJG2" s="854"/>
      <c r="LJH2" s="854"/>
      <c r="LJI2" s="854"/>
      <c r="LJJ2" s="854"/>
      <c r="LJK2" s="854"/>
      <c r="LJL2" s="854"/>
      <c r="LJM2" s="854" t="s">
        <v>156</v>
      </c>
      <c r="LJN2" s="854"/>
      <c r="LJO2" s="854"/>
      <c r="LJP2" s="854"/>
      <c r="LJQ2" s="854"/>
      <c r="LJR2" s="854"/>
      <c r="LJS2" s="854"/>
      <c r="LJT2" s="854"/>
      <c r="LJU2" s="854"/>
      <c r="LJV2" s="854"/>
      <c r="LJW2" s="854"/>
      <c r="LJX2" s="854"/>
      <c r="LJY2" s="854"/>
      <c r="LJZ2" s="854"/>
      <c r="LKA2" s="854"/>
      <c r="LKB2" s="854"/>
      <c r="LKC2" s="854" t="s">
        <v>156</v>
      </c>
      <c r="LKD2" s="854"/>
      <c r="LKE2" s="854"/>
      <c r="LKF2" s="854"/>
      <c r="LKG2" s="854"/>
      <c r="LKH2" s="854"/>
      <c r="LKI2" s="854"/>
      <c r="LKJ2" s="854"/>
      <c r="LKK2" s="854"/>
      <c r="LKL2" s="854"/>
      <c r="LKM2" s="854"/>
      <c r="LKN2" s="854"/>
      <c r="LKO2" s="854"/>
      <c r="LKP2" s="854"/>
      <c r="LKQ2" s="854"/>
      <c r="LKR2" s="854"/>
      <c r="LKS2" s="854" t="s">
        <v>156</v>
      </c>
      <c r="LKT2" s="854"/>
      <c r="LKU2" s="854"/>
      <c r="LKV2" s="854"/>
      <c r="LKW2" s="854"/>
      <c r="LKX2" s="854"/>
      <c r="LKY2" s="854"/>
      <c r="LKZ2" s="854"/>
      <c r="LLA2" s="854"/>
      <c r="LLB2" s="854"/>
      <c r="LLC2" s="854"/>
      <c r="LLD2" s="854"/>
      <c r="LLE2" s="854"/>
      <c r="LLF2" s="854"/>
      <c r="LLG2" s="854"/>
      <c r="LLH2" s="854"/>
      <c r="LLI2" s="854" t="s">
        <v>156</v>
      </c>
      <c r="LLJ2" s="854"/>
      <c r="LLK2" s="854"/>
      <c r="LLL2" s="854"/>
      <c r="LLM2" s="854"/>
      <c r="LLN2" s="854"/>
      <c r="LLO2" s="854"/>
      <c r="LLP2" s="854"/>
      <c r="LLQ2" s="854"/>
      <c r="LLR2" s="854"/>
      <c r="LLS2" s="854"/>
      <c r="LLT2" s="854"/>
      <c r="LLU2" s="854"/>
      <c r="LLV2" s="854"/>
      <c r="LLW2" s="854"/>
      <c r="LLX2" s="854"/>
      <c r="LLY2" s="854" t="s">
        <v>156</v>
      </c>
      <c r="LLZ2" s="854"/>
      <c r="LMA2" s="854"/>
      <c r="LMB2" s="854"/>
      <c r="LMC2" s="854"/>
      <c r="LMD2" s="854"/>
      <c r="LME2" s="854"/>
      <c r="LMF2" s="854"/>
      <c r="LMG2" s="854"/>
      <c r="LMH2" s="854"/>
      <c r="LMI2" s="854"/>
      <c r="LMJ2" s="854"/>
      <c r="LMK2" s="854"/>
      <c r="LML2" s="854"/>
      <c r="LMM2" s="854"/>
      <c r="LMN2" s="854"/>
      <c r="LMO2" s="854" t="s">
        <v>156</v>
      </c>
      <c r="LMP2" s="854"/>
      <c r="LMQ2" s="854"/>
      <c r="LMR2" s="854"/>
      <c r="LMS2" s="854"/>
      <c r="LMT2" s="854"/>
      <c r="LMU2" s="854"/>
      <c r="LMV2" s="854"/>
      <c r="LMW2" s="854"/>
      <c r="LMX2" s="854"/>
      <c r="LMY2" s="854"/>
      <c r="LMZ2" s="854"/>
      <c r="LNA2" s="854"/>
      <c r="LNB2" s="854"/>
      <c r="LNC2" s="854"/>
      <c r="LND2" s="854"/>
      <c r="LNE2" s="854" t="s">
        <v>156</v>
      </c>
      <c r="LNF2" s="854"/>
      <c r="LNG2" s="854"/>
      <c r="LNH2" s="854"/>
      <c r="LNI2" s="854"/>
      <c r="LNJ2" s="854"/>
      <c r="LNK2" s="854"/>
      <c r="LNL2" s="854"/>
      <c r="LNM2" s="854"/>
      <c r="LNN2" s="854"/>
      <c r="LNO2" s="854"/>
      <c r="LNP2" s="854"/>
      <c r="LNQ2" s="854"/>
      <c r="LNR2" s="854"/>
      <c r="LNS2" s="854"/>
      <c r="LNT2" s="854"/>
      <c r="LNU2" s="854" t="s">
        <v>156</v>
      </c>
      <c r="LNV2" s="854"/>
      <c r="LNW2" s="854"/>
      <c r="LNX2" s="854"/>
      <c r="LNY2" s="854"/>
      <c r="LNZ2" s="854"/>
      <c r="LOA2" s="854"/>
      <c r="LOB2" s="854"/>
      <c r="LOC2" s="854"/>
      <c r="LOD2" s="854"/>
      <c r="LOE2" s="854"/>
      <c r="LOF2" s="854"/>
      <c r="LOG2" s="854"/>
      <c r="LOH2" s="854"/>
      <c r="LOI2" s="854"/>
      <c r="LOJ2" s="854"/>
      <c r="LOK2" s="854" t="s">
        <v>156</v>
      </c>
      <c r="LOL2" s="854"/>
      <c r="LOM2" s="854"/>
      <c r="LON2" s="854"/>
      <c r="LOO2" s="854"/>
      <c r="LOP2" s="854"/>
      <c r="LOQ2" s="854"/>
      <c r="LOR2" s="854"/>
      <c r="LOS2" s="854"/>
      <c r="LOT2" s="854"/>
      <c r="LOU2" s="854"/>
      <c r="LOV2" s="854"/>
      <c r="LOW2" s="854"/>
      <c r="LOX2" s="854"/>
      <c r="LOY2" s="854"/>
      <c r="LOZ2" s="854"/>
      <c r="LPA2" s="854" t="s">
        <v>156</v>
      </c>
      <c r="LPB2" s="854"/>
      <c r="LPC2" s="854"/>
      <c r="LPD2" s="854"/>
      <c r="LPE2" s="854"/>
      <c r="LPF2" s="854"/>
      <c r="LPG2" s="854"/>
      <c r="LPH2" s="854"/>
      <c r="LPI2" s="854"/>
      <c r="LPJ2" s="854"/>
      <c r="LPK2" s="854"/>
      <c r="LPL2" s="854"/>
      <c r="LPM2" s="854"/>
      <c r="LPN2" s="854"/>
      <c r="LPO2" s="854"/>
      <c r="LPP2" s="854"/>
      <c r="LPQ2" s="854" t="s">
        <v>156</v>
      </c>
      <c r="LPR2" s="854"/>
      <c r="LPS2" s="854"/>
      <c r="LPT2" s="854"/>
      <c r="LPU2" s="854"/>
      <c r="LPV2" s="854"/>
      <c r="LPW2" s="854"/>
      <c r="LPX2" s="854"/>
      <c r="LPY2" s="854"/>
      <c r="LPZ2" s="854"/>
      <c r="LQA2" s="854"/>
      <c r="LQB2" s="854"/>
      <c r="LQC2" s="854"/>
      <c r="LQD2" s="854"/>
      <c r="LQE2" s="854"/>
      <c r="LQF2" s="854"/>
      <c r="LQG2" s="854" t="s">
        <v>156</v>
      </c>
      <c r="LQH2" s="854"/>
      <c r="LQI2" s="854"/>
      <c r="LQJ2" s="854"/>
      <c r="LQK2" s="854"/>
      <c r="LQL2" s="854"/>
      <c r="LQM2" s="854"/>
      <c r="LQN2" s="854"/>
      <c r="LQO2" s="854"/>
      <c r="LQP2" s="854"/>
      <c r="LQQ2" s="854"/>
      <c r="LQR2" s="854"/>
      <c r="LQS2" s="854"/>
      <c r="LQT2" s="854"/>
      <c r="LQU2" s="854"/>
      <c r="LQV2" s="854"/>
      <c r="LQW2" s="854" t="s">
        <v>156</v>
      </c>
      <c r="LQX2" s="854"/>
      <c r="LQY2" s="854"/>
      <c r="LQZ2" s="854"/>
      <c r="LRA2" s="854"/>
      <c r="LRB2" s="854"/>
      <c r="LRC2" s="854"/>
      <c r="LRD2" s="854"/>
      <c r="LRE2" s="854"/>
      <c r="LRF2" s="854"/>
      <c r="LRG2" s="854"/>
      <c r="LRH2" s="854"/>
      <c r="LRI2" s="854"/>
      <c r="LRJ2" s="854"/>
      <c r="LRK2" s="854"/>
      <c r="LRL2" s="854"/>
      <c r="LRM2" s="854" t="s">
        <v>156</v>
      </c>
      <c r="LRN2" s="854"/>
      <c r="LRO2" s="854"/>
      <c r="LRP2" s="854"/>
      <c r="LRQ2" s="854"/>
      <c r="LRR2" s="854"/>
      <c r="LRS2" s="854"/>
      <c r="LRT2" s="854"/>
      <c r="LRU2" s="854"/>
      <c r="LRV2" s="854"/>
      <c r="LRW2" s="854"/>
      <c r="LRX2" s="854"/>
      <c r="LRY2" s="854"/>
      <c r="LRZ2" s="854"/>
      <c r="LSA2" s="854"/>
      <c r="LSB2" s="854"/>
      <c r="LSC2" s="854" t="s">
        <v>156</v>
      </c>
      <c r="LSD2" s="854"/>
      <c r="LSE2" s="854"/>
      <c r="LSF2" s="854"/>
      <c r="LSG2" s="854"/>
      <c r="LSH2" s="854"/>
      <c r="LSI2" s="854"/>
      <c r="LSJ2" s="854"/>
      <c r="LSK2" s="854"/>
      <c r="LSL2" s="854"/>
      <c r="LSM2" s="854"/>
      <c r="LSN2" s="854"/>
      <c r="LSO2" s="854"/>
      <c r="LSP2" s="854"/>
      <c r="LSQ2" s="854"/>
      <c r="LSR2" s="854"/>
      <c r="LSS2" s="854" t="s">
        <v>156</v>
      </c>
      <c r="LST2" s="854"/>
      <c r="LSU2" s="854"/>
      <c r="LSV2" s="854"/>
      <c r="LSW2" s="854"/>
      <c r="LSX2" s="854"/>
      <c r="LSY2" s="854"/>
      <c r="LSZ2" s="854"/>
      <c r="LTA2" s="854"/>
      <c r="LTB2" s="854"/>
      <c r="LTC2" s="854"/>
      <c r="LTD2" s="854"/>
      <c r="LTE2" s="854"/>
      <c r="LTF2" s="854"/>
      <c r="LTG2" s="854"/>
      <c r="LTH2" s="854"/>
      <c r="LTI2" s="854" t="s">
        <v>156</v>
      </c>
      <c r="LTJ2" s="854"/>
      <c r="LTK2" s="854"/>
      <c r="LTL2" s="854"/>
      <c r="LTM2" s="854"/>
      <c r="LTN2" s="854"/>
      <c r="LTO2" s="854"/>
      <c r="LTP2" s="854"/>
      <c r="LTQ2" s="854"/>
      <c r="LTR2" s="854"/>
      <c r="LTS2" s="854"/>
      <c r="LTT2" s="854"/>
      <c r="LTU2" s="854"/>
      <c r="LTV2" s="854"/>
      <c r="LTW2" s="854"/>
      <c r="LTX2" s="854"/>
      <c r="LTY2" s="854" t="s">
        <v>156</v>
      </c>
      <c r="LTZ2" s="854"/>
      <c r="LUA2" s="854"/>
      <c r="LUB2" s="854"/>
      <c r="LUC2" s="854"/>
      <c r="LUD2" s="854"/>
      <c r="LUE2" s="854"/>
      <c r="LUF2" s="854"/>
      <c r="LUG2" s="854"/>
      <c r="LUH2" s="854"/>
      <c r="LUI2" s="854"/>
      <c r="LUJ2" s="854"/>
      <c r="LUK2" s="854"/>
      <c r="LUL2" s="854"/>
      <c r="LUM2" s="854"/>
      <c r="LUN2" s="854"/>
      <c r="LUO2" s="854" t="s">
        <v>156</v>
      </c>
      <c r="LUP2" s="854"/>
      <c r="LUQ2" s="854"/>
      <c r="LUR2" s="854"/>
      <c r="LUS2" s="854"/>
      <c r="LUT2" s="854"/>
      <c r="LUU2" s="854"/>
      <c r="LUV2" s="854"/>
      <c r="LUW2" s="854"/>
      <c r="LUX2" s="854"/>
      <c r="LUY2" s="854"/>
      <c r="LUZ2" s="854"/>
      <c r="LVA2" s="854"/>
      <c r="LVB2" s="854"/>
      <c r="LVC2" s="854"/>
      <c r="LVD2" s="854"/>
      <c r="LVE2" s="854" t="s">
        <v>156</v>
      </c>
      <c r="LVF2" s="854"/>
      <c r="LVG2" s="854"/>
      <c r="LVH2" s="854"/>
      <c r="LVI2" s="854"/>
      <c r="LVJ2" s="854"/>
      <c r="LVK2" s="854"/>
      <c r="LVL2" s="854"/>
      <c r="LVM2" s="854"/>
      <c r="LVN2" s="854"/>
      <c r="LVO2" s="854"/>
      <c r="LVP2" s="854"/>
      <c r="LVQ2" s="854"/>
      <c r="LVR2" s="854"/>
      <c r="LVS2" s="854"/>
      <c r="LVT2" s="854"/>
      <c r="LVU2" s="854" t="s">
        <v>156</v>
      </c>
      <c r="LVV2" s="854"/>
      <c r="LVW2" s="854"/>
      <c r="LVX2" s="854"/>
      <c r="LVY2" s="854"/>
      <c r="LVZ2" s="854"/>
      <c r="LWA2" s="854"/>
      <c r="LWB2" s="854"/>
      <c r="LWC2" s="854"/>
      <c r="LWD2" s="854"/>
      <c r="LWE2" s="854"/>
      <c r="LWF2" s="854"/>
      <c r="LWG2" s="854"/>
      <c r="LWH2" s="854"/>
      <c r="LWI2" s="854"/>
      <c r="LWJ2" s="854"/>
      <c r="LWK2" s="854" t="s">
        <v>156</v>
      </c>
      <c r="LWL2" s="854"/>
      <c r="LWM2" s="854"/>
      <c r="LWN2" s="854"/>
      <c r="LWO2" s="854"/>
      <c r="LWP2" s="854"/>
      <c r="LWQ2" s="854"/>
      <c r="LWR2" s="854"/>
      <c r="LWS2" s="854"/>
      <c r="LWT2" s="854"/>
      <c r="LWU2" s="854"/>
      <c r="LWV2" s="854"/>
      <c r="LWW2" s="854"/>
      <c r="LWX2" s="854"/>
      <c r="LWY2" s="854"/>
      <c r="LWZ2" s="854"/>
      <c r="LXA2" s="854" t="s">
        <v>156</v>
      </c>
      <c r="LXB2" s="854"/>
      <c r="LXC2" s="854"/>
      <c r="LXD2" s="854"/>
      <c r="LXE2" s="854"/>
      <c r="LXF2" s="854"/>
      <c r="LXG2" s="854"/>
      <c r="LXH2" s="854"/>
      <c r="LXI2" s="854"/>
      <c r="LXJ2" s="854"/>
      <c r="LXK2" s="854"/>
      <c r="LXL2" s="854"/>
      <c r="LXM2" s="854"/>
      <c r="LXN2" s="854"/>
      <c r="LXO2" s="854"/>
      <c r="LXP2" s="854"/>
      <c r="LXQ2" s="854" t="s">
        <v>156</v>
      </c>
      <c r="LXR2" s="854"/>
      <c r="LXS2" s="854"/>
      <c r="LXT2" s="854"/>
      <c r="LXU2" s="854"/>
      <c r="LXV2" s="854"/>
      <c r="LXW2" s="854"/>
      <c r="LXX2" s="854"/>
      <c r="LXY2" s="854"/>
      <c r="LXZ2" s="854"/>
      <c r="LYA2" s="854"/>
      <c r="LYB2" s="854"/>
      <c r="LYC2" s="854"/>
      <c r="LYD2" s="854"/>
      <c r="LYE2" s="854"/>
      <c r="LYF2" s="854"/>
      <c r="LYG2" s="854" t="s">
        <v>156</v>
      </c>
      <c r="LYH2" s="854"/>
      <c r="LYI2" s="854"/>
      <c r="LYJ2" s="854"/>
      <c r="LYK2" s="854"/>
      <c r="LYL2" s="854"/>
      <c r="LYM2" s="854"/>
      <c r="LYN2" s="854"/>
      <c r="LYO2" s="854"/>
      <c r="LYP2" s="854"/>
      <c r="LYQ2" s="854"/>
      <c r="LYR2" s="854"/>
      <c r="LYS2" s="854"/>
      <c r="LYT2" s="854"/>
      <c r="LYU2" s="854"/>
      <c r="LYV2" s="854"/>
      <c r="LYW2" s="854" t="s">
        <v>156</v>
      </c>
      <c r="LYX2" s="854"/>
      <c r="LYY2" s="854"/>
      <c r="LYZ2" s="854"/>
      <c r="LZA2" s="854"/>
      <c r="LZB2" s="854"/>
      <c r="LZC2" s="854"/>
      <c r="LZD2" s="854"/>
      <c r="LZE2" s="854"/>
      <c r="LZF2" s="854"/>
      <c r="LZG2" s="854"/>
      <c r="LZH2" s="854"/>
      <c r="LZI2" s="854"/>
      <c r="LZJ2" s="854"/>
      <c r="LZK2" s="854"/>
      <c r="LZL2" s="854"/>
      <c r="LZM2" s="854" t="s">
        <v>156</v>
      </c>
      <c r="LZN2" s="854"/>
      <c r="LZO2" s="854"/>
      <c r="LZP2" s="854"/>
      <c r="LZQ2" s="854"/>
      <c r="LZR2" s="854"/>
      <c r="LZS2" s="854"/>
      <c r="LZT2" s="854"/>
      <c r="LZU2" s="854"/>
      <c r="LZV2" s="854"/>
      <c r="LZW2" s="854"/>
      <c r="LZX2" s="854"/>
      <c r="LZY2" s="854"/>
      <c r="LZZ2" s="854"/>
      <c r="MAA2" s="854"/>
      <c r="MAB2" s="854"/>
      <c r="MAC2" s="854" t="s">
        <v>156</v>
      </c>
      <c r="MAD2" s="854"/>
      <c r="MAE2" s="854"/>
      <c r="MAF2" s="854"/>
      <c r="MAG2" s="854"/>
      <c r="MAH2" s="854"/>
      <c r="MAI2" s="854"/>
      <c r="MAJ2" s="854"/>
      <c r="MAK2" s="854"/>
      <c r="MAL2" s="854"/>
      <c r="MAM2" s="854"/>
      <c r="MAN2" s="854"/>
      <c r="MAO2" s="854"/>
      <c r="MAP2" s="854"/>
      <c r="MAQ2" s="854"/>
      <c r="MAR2" s="854"/>
      <c r="MAS2" s="854" t="s">
        <v>156</v>
      </c>
      <c r="MAT2" s="854"/>
      <c r="MAU2" s="854"/>
      <c r="MAV2" s="854"/>
      <c r="MAW2" s="854"/>
      <c r="MAX2" s="854"/>
      <c r="MAY2" s="854"/>
      <c r="MAZ2" s="854"/>
      <c r="MBA2" s="854"/>
      <c r="MBB2" s="854"/>
      <c r="MBC2" s="854"/>
      <c r="MBD2" s="854"/>
      <c r="MBE2" s="854"/>
      <c r="MBF2" s="854"/>
      <c r="MBG2" s="854"/>
      <c r="MBH2" s="854"/>
      <c r="MBI2" s="854" t="s">
        <v>156</v>
      </c>
      <c r="MBJ2" s="854"/>
      <c r="MBK2" s="854"/>
      <c r="MBL2" s="854"/>
      <c r="MBM2" s="854"/>
      <c r="MBN2" s="854"/>
      <c r="MBO2" s="854"/>
      <c r="MBP2" s="854"/>
      <c r="MBQ2" s="854"/>
      <c r="MBR2" s="854"/>
      <c r="MBS2" s="854"/>
      <c r="MBT2" s="854"/>
      <c r="MBU2" s="854"/>
      <c r="MBV2" s="854"/>
      <c r="MBW2" s="854"/>
      <c r="MBX2" s="854"/>
      <c r="MBY2" s="854" t="s">
        <v>156</v>
      </c>
      <c r="MBZ2" s="854"/>
      <c r="MCA2" s="854"/>
      <c r="MCB2" s="854"/>
      <c r="MCC2" s="854"/>
      <c r="MCD2" s="854"/>
      <c r="MCE2" s="854"/>
      <c r="MCF2" s="854"/>
      <c r="MCG2" s="854"/>
      <c r="MCH2" s="854"/>
      <c r="MCI2" s="854"/>
      <c r="MCJ2" s="854"/>
      <c r="MCK2" s="854"/>
      <c r="MCL2" s="854"/>
      <c r="MCM2" s="854"/>
      <c r="MCN2" s="854"/>
      <c r="MCO2" s="854" t="s">
        <v>156</v>
      </c>
      <c r="MCP2" s="854"/>
      <c r="MCQ2" s="854"/>
      <c r="MCR2" s="854"/>
      <c r="MCS2" s="854"/>
      <c r="MCT2" s="854"/>
      <c r="MCU2" s="854"/>
      <c r="MCV2" s="854"/>
      <c r="MCW2" s="854"/>
      <c r="MCX2" s="854"/>
      <c r="MCY2" s="854"/>
      <c r="MCZ2" s="854"/>
      <c r="MDA2" s="854"/>
      <c r="MDB2" s="854"/>
      <c r="MDC2" s="854"/>
      <c r="MDD2" s="854"/>
      <c r="MDE2" s="854" t="s">
        <v>156</v>
      </c>
      <c r="MDF2" s="854"/>
      <c r="MDG2" s="854"/>
      <c r="MDH2" s="854"/>
      <c r="MDI2" s="854"/>
      <c r="MDJ2" s="854"/>
      <c r="MDK2" s="854"/>
      <c r="MDL2" s="854"/>
      <c r="MDM2" s="854"/>
      <c r="MDN2" s="854"/>
      <c r="MDO2" s="854"/>
      <c r="MDP2" s="854"/>
      <c r="MDQ2" s="854"/>
      <c r="MDR2" s="854"/>
      <c r="MDS2" s="854"/>
      <c r="MDT2" s="854"/>
      <c r="MDU2" s="854" t="s">
        <v>156</v>
      </c>
      <c r="MDV2" s="854"/>
      <c r="MDW2" s="854"/>
      <c r="MDX2" s="854"/>
      <c r="MDY2" s="854"/>
      <c r="MDZ2" s="854"/>
      <c r="MEA2" s="854"/>
      <c r="MEB2" s="854"/>
      <c r="MEC2" s="854"/>
      <c r="MED2" s="854"/>
      <c r="MEE2" s="854"/>
      <c r="MEF2" s="854"/>
      <c r="MEG2" s="854"/>
      <c r="MEH2" s="854"/>
      <c r="MEI2" s="854"/>
      <c r="MEJ2" s="854"/>
      <c r="MEK2" s="854" t="s">
        <v>156</v>
      </c>
      <c r="MEL2" s="854"/>
      <c r="MEM2" s="854"/>
      <c r="MEN2" s="854"/>
      <c r="MEO2" s="854"/>
      <c r="MEP2" s="854"/>
      <c r="MEQ2" s="854"/>
      <c r="MER2" s="854"/>
      <c r="MES2" s="854"/>
      <c r="MET2" s="854"/>
      <c r="MEU2" s="854"/>
      <c r="MEV2" s="854"/>
      <c r="MEW2" s="854"/>
      <c r="MEX2" s="854"/>
      <c r="MEY2" s="854"/>
      <c r="MEZ2" s="854"/>
      <c r="MFA2" s="854" t="s">
        <v>156</v>
      </c>
      <c r="MFB2" s="854"/>
      <c r="MFC2" s="854"/>
      <c r="MFD2" s="854"/>
      <c r="MFE2" s="854"/>
      <c r="MFF2" s="854"/>
      <c r="MFG2" s="854"/>
      <c r="MFH2" s="854"/>
      <c r="MFI2" s="854"/>
      <c r="MFJ2" s="854"/>
      <c r="MFK2" s="854"/>
      <c r="MFL2" s="854"/>
      <c r="MFM2" s="854"/>
      <c r="MFN2" s="854"/>
      <c r="MFO2" s="854"/>
      <c r="MFP2" s="854"/>
      <c r="MFQ2" s="854" t="s">
        <v>156</v>
      </c>
      <c r="MFR2" s="854"/>
      <c r="MFS2" s="854"/>
      <c r="MFT2" s="854"/>
      <c r="MFU2" s="854"/>
      <c r="MFV2" s="854"/>
      <c r="MFW2" s="854"/>
      <c r="MFX2" s="854"/>
      <c r="MFY2" s="854"/>
      <c r="MFZ2" s="854"/>
      <c r="MGA2" s="854"/>
      <c r="MGB2" s="854"/>
      <c r="MGC2" s="854"/>
      <c r="MGD2" s="854"/>
      <c r="MGE2" s="854"/>
      <c r="MGF2" s="854"/>
      <c r="MGG2" s="854" t="s">
        <v>156</v>
      </c>
      <c r="MGH2" s="854"/>
      <c r="MGI2" s="854"/>
      <c r="MGJ2" s="854"/>
      <c r="MGK2" s="854"/>
      <c r="MGL2" s="854"/>
      <c r="MGM2" s="854"/>
      <c r="MGN2" s="854"/>
      <c r="MGO2" s="854"/>
      <c r="MGP2" s="854"/>
      <c r="MGQ2" s="854"/>
      <c r="MGR2" s="854"/>
      <c r="MGS2" s="854"/>
      <c r="MGT2" s="854"/>
      <c r="MGU2" s="854"/>
      <c r="MGV2" s="854"/>
      <c r="MGW2" s="854" t="s">
        <v>156</v>
      </c>
      <c r="MGX2" s="854"/>
      <c r="MGY2" s="854"/>
      <c r="MGZ2" s="854"/>
      <c r="MHA2" s="854"/>
      <c r="MHB2" s="854"/>
      <c r="MHC2" s="854"/>
      <c r="MHD2" s="854"/>
      <c r="MHE2" s="854"/>
      <c r="MHF2" s="854"/>
      <c r="MHG2" s="854"/>
      <c r="MHH2" s="854"/>
      <c r="MHI2" s="854"/>
      <c r="MHJ2" s="854"/>
      <c r="MHK2" s="854"/>
      <c r="MHL2" s="854"/>
      <c r="MHM2" s="854" t="s">
        <v>156</v>
      </c>
      <c r="MHN2" s="854"/>
      <c r="MHO2" s="854"/>
      <c r="MHP2" s="854"/>
      <c r="MHQ2" s="854"/>
      <c r="MHR2" s="854"/>
      <c r="MHS2" s="854"/>
      <c r="MHT2" s="854"/>
      <c r="MHU2" s="854"/>
      <c r="MHV2" s="854"/>
      <c r="MHW2" s="854"/>
      <c r="MHX2" s="854"/>
      <c r="MHY2" s="854"/>
      <c r="MHZ2" s="854"/>
      <c r="MIA2" s="854"/>
      <c r="MIB2" s="854"/>
      <c r="MIC2" s="854" t="s">
        <v>156</v>
      </c>
      <c r="MID2" s="854"/>
      <c r="MIE2" s="854"/>
      <c r="MIF2" s="854"/>
      <c r="MIG2" s="854"/>
      <c r="MIH2" s="854"/>
      <c r="MII2" s="854"/>
      <c r="MIJ2" s="854"/>
      <c r="MIK2" s="854"/>
      <c r="MIL2" s="854"/>
      <c r="MIM2" s="854"/>
      <c r="MIN2" s="854"/>
      <c r="MIO2" s="854"/>
      <c r="MIP2" s="854"/>
      <c r="MIQ2" s="854"/>
      <c r="MIR2" s="854"/>
      <c r="MIS2" s="854" t="s">
        <v>156</v>
      </c>
      <c r="MIT2" s="854"/>
      <c r="MIU2" s="854"/>
      <c r="MIV2" s="854"/>
      <c r="MIW2" s="854"/>
      <c r="MIX2" s="854"/>
      <c r="MIY2" s="854"/>
      <c r="MIZ2" s="854"/>
      <c r="MJA2" s="854"/>
      <c r="MJB2" s="854"/>
      <c r="MJC2" s="854"/>
      <c r="MJD2" s="854"/>
      <c r="MJE2" s="854"/>
      <c r="MJF2" s="854"/>
      <c r="MJG2" s="854"/>
      <c r="MJH2" s="854"/>
      <c r="MJI2" s="854" t="s">
        <v>156</v>
      </c>
      <c r="MJJ2" s="854"/>
      <c r="MJK2" s="854"/>
      <c r="MJL2" s="854"/>
      <c r="MJM2" s="854"/>
      <c r="MJN2" s="854"/>
      <c r="MJO2" s="854"/>
      <c r="MJP2" s="854"/>
      <c r="MJQ2" s="854"/>
      <c r="MJR2" s="854"/>
      <c r="MJS2" s="854"/>
      <c r="MJT2" s="854"/>
      <c r="MJU2" s="854"/>
      <c r="MJV2" s="854"/>
      <c r="MJW2" s="854"/>
      <c r="MJX2" s="854"/>
      <c r="MJY2" s="854" t="s">
        <v>156</v>
      </c>
      <c r="MJZ2" s="854"/>
      <c r="MKA2" s="854"/>
      <c r="MKB2" s="854"/>
      <c r="MKC2" s="854"/>
      <c r="MKD2" s="854"/>
      <c r="MKE2" s="854"/>
      <c r="MKF2" s="854"/>
      <c r="MKG2" s="854"/>
      <c r="MKH2" s="854"/>
      <c r="MKI2" s="854"/>
      <c r="MKJ2" s="854"/>
      <c r="MKK2" s="854"/>
      <c r="MKL2" s="854"/>
      <c r="MKM2" s="854"/>
      <c r="MKN2" s="854"/>
      <c r="MKO2" s="854" t="s">
        <v>156</v>
      </c>
      <c r="MKP2" s="854"/>
      <c r="MKQ2" s="854"/>
      <c r="MKR2" s="854"/>
      <c r="MKS2" s="854"/>
      <c r="MKT2" s="854"/>
      <c r="MKU2" s="854"/>
      <c r="MKV2" s="854"/>
      <c r="MKW2" s="854"/>
      <c r="MKX2" s="854"/>
      <c r="MKY2" s="854"/>
      <c r="MKZ2" s="854"/>
      <c r="MLA2" s="854"/>
      <c r="MLB2" s="854"/>
      <c r="MLC2" s="854"/>
      <c r="MLD2" s="854"/>
      <c r="MLE2" s="854" t="s">
        <v>156</v>
      </c>
      <c r="MLF2" s="854"/>
      <c r="MLG2" s="854"/>
      <c r="MLH2" s="854"/>
      <c r="MLI2" s="854"/>
      <c r="MLJ2" s="854"/>
      <c r="MLK2" s="854"/>
      <c r="MLL2" s="854"/>
      <c r="MLM2" s="854"/>
      <c r="MLN2" s="854"/>
      <c r="MLO2" s="854"/>
      <c r="MLP2" s="854"/>
      <c r="MLQ2" s="854"/>
      <c r="MLR2" s="854"/>
      <c r="MLS2" s="854"/>
      <c r="MLT2" s="854"/>
      <c r="MLU2" s="854" t="s">
        <v>156</v>
      </c>
      <c r="MLV2" s="854"/>
      <c r="MLW2" s="854"/>
      <c r="MLX2" s="854"/>
      <c r="MLY2" s="854"/>
      <c r="MLZ2" s="854"/>
      <c r="MMA2" s="854"/>
      <c r="MMB2" s="854"/>
      <c r="MMC2" s="854"/>
      <c r="MMD2" s="854"/>
      <c r="MME2" s="854"/>
      <c r="MMF2" s="854"/>
      <c r="MMG2" s="854"/>
      <c r="MMH2" s="854"/>
      <c r="MMI2" s="854"/>
      <c r="MMJ2" s="854"/>
      <c r="MMK2" s="854" t="s">
        <v>156</v>
      </c>
      <c r="MML2" s="854"/>
      <c r="MMM2" s="854"/>
      <c r="MMN2" s="854"/>
      <c r="MMO2" s="854"/>
      <c r="MMP2" s="854"/>
      <c r="MMQ2" s="854"/>
      <c r="MMR2" s="854"/>
      <c r="MMS2" s="854"/>
      <c r="MMT2" s="854"/>
      <c r="MMU2" s="854"/>
      <c r="MMV2" s="854"/>
      <c r="MMW2" s="854"/>
      <c r="MMX2" s="854"/>
      <c r="MMY2" s="854"/>
      <c r="MMZ2" s="854"/>
      <c r="MNA2" s="854" t="s">
        <v>156</v>
      </c>
      <c r="MNB2" s="854"/>
      <c r="MNC2" s="854"/>
      <c r="MND2" s="854"/>
      <c r="MNE2" s="854"/>
      <c r="MNF2" s="854"/>
      <c r="MNG2" s="854"/>
      <c r="MNH2" s="854"/>
      <c r="MNI2" s="854"/>
      <c r="MNJ2" s="854"/>
      <c r="MNK2" s="854"/>
      <c r="MNL2" s="854"/>
      <c r="MNM2" s="854"/>
      <c r="MNN2" s="854"/>
      <c r="MNO2" s="854"/>
      <c r="MNP2" s="854"/>
      <c r="MNQ2" s="854" t="s">
        <v>156</v>
      </c>
      <c r="MNR2" s="854"/>
      <c r="MNS2" s="854"/>
      <c r="MNT2" s="854"/>
      <c r="MNU2" s="854"/>
      <c r="MNV2" s="854"/>
      <c r="MNW2" s="854"/>
      <c r="MNX2" s="854"/>
      <c r="MNY2" s="854"/>
      <c r="MNZ2" s="854"/>
      <c r="MOA2" s="854"/>
      <c r="MOB2" s="854"/>
      <c r="MOC2" s="854"/>
      <c r="MOD2" s="854"/>
      <c r="MOE2" s="854"/>
      <c r="MOF2" s="854"/>
      <c r="MOG2" s="854" t="s">
        <v>156</v>
      </c>
      <c r="MOH2" s="854"/>
      <c r="MOI2" s="854"/>
      <c r="MOJ2" s="854"/>
      <c r="MOK2" s="854"/>
      <c r="MOL2" s="854"/>
      <c r="MOM2" s="854"/>
      <c r="MON2" s="854"/>
      <c r="MOO2" s="854"/>
      <c r="MOP2" s="854"/>
      <c r="MOQ2" s="854"/>
      <c r="MOR2" s="854"/>
      <c r="MOS2" s="854"/>
      <c r="MOT2" s="854"/>
      <c r="MOU2" s="854"/>
      <c r="MOV2" s="854"/>
      <c r="MOW2" s="854" t="s">
        <v>156</v>
      </c>
      <c r="MOX2" s="854"/>
      <c r="MOY2" s="854"/>
      <c r="MOZ2" s="854"/>
      <c r="MPA2" s="854"/>
      <c r="MPB2" s="854"/>
      <c r="MPC2" s="854"/>
      <c r="MPD2" s="854"/>
      <c r="MPE2" s="854"/>
      <c r="MPF2" s="854"/>
      <c r="MPG2" s="854"/>
      <c r="MPH2" s="854"/>
      <c r="MPI2" s="854"/>
      <c r="MPJ2" s="854"/>
      <c r="MPK2" s="854"/>
      <c r="MPL2" s="854"/>
      <c r="MPM2" s="854" t="s">
        <v>156</v>
      </c>
      <c r="MPN2" s="854"/>
      <c r="MPO2" s="854"/>
      <c r="MPP2" s="854"/>
      <c r="MPQ2" s="854"/>
      <c r="MPR2" s="854"/>
      <c r="MPS2" s="854"/>
      <c r="MPT2" s="854"/>
      <c r="MPU2" s="854"/>
      <c r="MPV2" s="854"/>
      <c r="MPW2" s="854"/>
      <c r="MPX2" s="854"/>
      <c r="MPY2" s="854"/>
      <c r="MPZ2" s="854"/>
      <c r="MQA2" s="854"/>
      <c r="MQB2" s="854"/>
      <c r="MQC2" s="854" t="s">
        <v>156</v>
      </c>
      <c r="MQD2" s="854"/>
      <c r="MQE2" s="854"/>
      <c r="MQF2" s="854"/>
      <c r="MQG2" s="854"/>
      <c r="MQH2" s="854"/>
      <c r="MQI2" s="854"/>
      <c r="MQJ2" s="854"/>
      <c r="MQK2" s="854"/>
      <c r="MQL2" s="854"/>
      <c r="MQM2" s="854"/>
      <c r="MQN2" s="854"/>
      <c r="MQO2" s="854"/>
      <c r="MQP2" s="854"/>
      <c r="MQQ2" s="854"/>
      <c r="MQR2" s="854"/>
      <c r="MQS2" s="854" t="s">
        <v>156</v>
      </c>
      <c r="MQT2" s="854"/>
      <c r="MQU2" s="854"/>
      <c r="MQV2" s="854"/>
      <c r="MQW2" s="854"/>
      <c r="MQX2" s="854"/>
      <c r="MQY2" s="854"/>
      <c r="MQZ2" s="854"/>
      <c r="MRA2" s="854"/>
      <c r="MRB2" s="854"/>
      <c r="MRC2" s="854"/>
      <c r="MRD2" s="854"/>
      <c r="MRE2" s="854"/>
      <c r="MRF2" s="854"/>
      <c r="MRG2" s="854"/>
      <c r="MRH2" s="854"/>
      <c r="MRI2" s="854" t="s">
        <v>156</v>
      </c>
      <c r="MRJ2" s="854"/>
      <c r="MRK2" s="854"/>
      <c r="MRL2" s="854"/>
      <c r="MRM2" s="854"/>
      <c r="MRN2" s="854"/>
      <c r="MRO2" s="854"/>
      <c r="MRP2" s="854"/>
      <c r="MRQ2" s="854"/>
      <c r="MRR2" s="854"/>
      <c r="MRS2" s="854"/>
      <c r="MRT2" s="854"/>
      <c r="MRU2" s="854"/>
      <c r="MRV2" s="854"/>
      <c r="MRW2" s="854"/>
      <c r="MRX2" s="854"/>
      <c r="MRY2" s="854" t="s">
        <v>156</v>
      </c>
      <c r="MRZ2" s="854"/>
      <c r="MSA2" s="854"/>
      <c r="MSB2" s="854"/>
      <c r="MSC2" s="854"/>
      <c r="MSD2" s="854"/>
      <c r="MSE2" s="854"/>
      <c r="MSF2" s="854"/>
      <c r="MSG2" s="854"/>
      <c r="MSH2" s="854"/>
      <c r="MSI2" s="854"/>
      <c r="MSJ2" s="854"/>
      <c r="MSK2" s="854"/>
      <c r="MSL2" s="854"/>
      <c r="MSM2" s="854"/>
      <c r="MSN2" s="854"/>
      <c r="MSO2" s="854" t="s">
        <v>156</v>
      </c>
      <c r="MSP2" s="854"/>
      <c r="MSQ2" s="854"/>
      <c r="MSR2" s="854"/>
      <c r="MSS2" s="854"/>
      <c r="MST2" s="854"/>
      <c r="MSU2" s="854"/>
      <c r="MSV2" s="854"/>
      <c r="MSW2" s="854"/>
      <c r="MSX2" s="854"/>
      <c r="MSY2" s="854"/>
      <c r="MSZ2" s="854"/>
      <c r="MTA2" s="854"/>
      <c r="MTB2" s="854"/>
      <c r="MTC2" s="854"/>
      <c r="MTD2" s="854"/>
      <c r="MTE2" s="854" t="s">
        <v>156</v>
      </c>
      <c r="MTF2" s="854"/>
      <c r="MTG2" s="854"/>
      <c r="MTH2" s="854"/>
      <c r="MTI2" s="854"/>
      <c r="MTJ2" s="854"/>
      <c r="MTK2" s="854"/>
      <c r="MTL2" s="854"/>
      <c r="MTM2" s="854"/>
      <c r="MTN2" s="854"/>
      <c r="MTO2" s="854"/>
      <c r="MTP2" s="854"/>
      <c r="MTQ2" s="854"/>
      <c r="MTR2" s="854"/>
      <c r="MTS2" s="854"/>
      <c r="MTT2" s="854"/>
      <c r="MTU2" s="854" t="s">
        <v>156</v>
      </c>
      <c r="MTV2" s="854"/>
      <c r="MTW2" s="854"/>
      <c r="MTX2" s="854"/>
      <c r="MTY2" s="854"/>
      <c r="MTZ2" s="854"/>
      <c r="MUA2" s="854"/>
      <c r="MUB2" s="854"/>
      <c r="MUC2" s="854"/>
      <c r="MUD2" s="854"/>
      <c r="MUE2" s="854"/>
      <c r="MUF2" s="854"/>
      <c r="MUG2" s="854"/>
      <c r="MUH2" s="854"/>
      <c r="MUI2" s="854"/>
      <c r="MUJ2" s="854"/>
      <c r="MUK2" s="854" t="s">
        <v>156</v>
      </c>
      <c r="MUL2" s="854"/>
      <c r="MUM2" s="854"/>
      <c r="MUN2" s="854"/>
      <c r="MUO2" s="854"/>
      <c r="MUP2" s="854"/>
      <c r="MUQ2" s="854"/>
      <c r="MUR2" s="854"/>
      <c r="MUS2" s="854"/>
      <c r="MUT2" s="854"/>
      <c r="MUU2" s="854"/>
      <c r="MUV2" s="854"/>
      <c r="MUW2" s="854"/>
      <c r="MUX2" s="854"/>
      <c r="MUY2" s="854"/>
      <c r="MUZ2" s="854"/>
      <c r="MVA2" s="854" t="s">
        <v>156</v>
      </c>
      <c r="MVB2" s="854"/>
      <c r="MVC2" s="854"/>
      <c r="MVD2" s="854"/>
      <c r="MVE2" s="854"/>
      <c r="MVF2" s="854"/>
      <c r="MVG2" s="854"/>
      <c r="MVH2" s="854"/>
      <c r="MVI2" s="854"/>
      <c r="MVJ2" s="854"/>
      <c r="MVK2" s="854"/>
      <c r="MVL2" s="854"/>
      <c r="MVM2" s="854"/>
      <c r="MVN2" s="854"/>
      <c r="MVO2" s="854"/>
      <c r="MVP2" s="854"/>
      <c r="MVQ2" s="854" t="s">
        <v>156</v>
      </c>
      <c r="MVR2" s="854"/>
      <c r="MVS2" s="854"/>
      <c r="MVT2" s="854"/>
      <c r="MVU2" s="854"/>
      <c r="MVV2" s="854"/>
      <c r="MVW2" s="854"/>
      <c r="MVX2" s="854"/>
      <c r="MVY2" s="854"/>
      <c r="MVZ2" s="854"/>
      <c r="MWA2" s="854"/>
      <c r="MWB2" s="854"/>
      <c r="MWC2" s="854"/>
      <c r="MWD2" s="854"/>
      <c r="MWE2" s="854"/>
      <c r="MWF2" s="854"/>
      <c r="MWG2" s="854" t="s">
        <v>156</v>
      </c>
      <c r="MWH2" s="854"/>
      <c r="MWI2" s="854"/>
      <c r="MWJ2" s="854"/>
      <c r="MWK2" s="854"/>
      <c r="MWL2" s="854"/>
      <c r="MWM2" s="854"/>
      <c r="MWN2" s="854"/>
      <c r="MWO2" s="854"/>
      <c r="MWP2" s="854"/>
      <c r="MWQ2" s="854"/>
      <c r="MWR2" s="854"/>
      <c r="MWS2" s="854"/>
      <c r="MWT2" s="854"/>
      <c r="MWU2" s="854"/>
      <c r="MWV2" s="854"/>
      <c r="MWW2" s="854" t="s">
        <v>156</v>
      </c>
      <c r="MWX2" s="854"/>
      <c r="MWY2" s="854"/>
      <c r="MWZ2" s="854"/>
      <c r="MXA2" s="854"/>
      <c r="MXB2" s="854"/>
      <c r="MXC2" s="854"/>
      <c r="MXD2" s="854"/>
      <c r="MXE2" s="854"/>
      <c r="MXF2" s="854"/>
      <c r="MXG2" s="854"/>
      <c r="MXH2" s="854"/>
      <c r="MXI2" s="854"/>
      <c r="MXJ2" s="854"/>
      <c r="MXK2" s="854"/>
      <c r="MXL2" s="854"/>
      <c r="MXM2" s="854" t="s">
        <v>156</v>
      </c>
      <c r="MXN2" s="854"/>
      <c r="MXO2" s="854"/>
      <c r="MXP2" s="854"/>
      <c r="MXQ2" s="854"/>
      <c r="MXR2" s="854"/>
      <c r="MXS2" s="854"/>
      <c r="MXT2" s="854"/>
      <c r="MXU2" s="854"/>
      <c r="MXV2" s="854"/>
      <c r="MXW2" s="854"/>
      <c r="MXX2" s="854"/>
      <c r="MXY2" s="854"/>
      <c r="MXZ2" s="854"/>
      <c r="MYA2" s="854"/>
      <c r="MYB2" s="854"/>
      <c r="MYC2" s="854" t="s">
        <v>156</v>
      </c>
      <c r="MYD2" s="854"/>
      <c r="MYE2" s="854"/>
      <c r="MYF2" s="854"/>
      <c r="MYG2" s="854"/>
      <c r="MYH2" s="854"/>
      <c r="MYI2" s="854"/>
      <c r="MYJ2" s="854"/>
      <c r="MYK2" s="854"/>
      <c r="MYL2" s="854"/>
      <c r="MYM2" s="854"/>
      <c r="MYN2" s="854"/>
      <c r="MYO2" s="854"/>
      <c r="MYP2" s="854"/>
      <c r="MYQ2" s="854"/>
      <c r="MYR2" s="854"/>
      <c r="MYS2" s="854" t="s">
        <v>156</v>
      </c>
      <c r="MYT2" s="854"/>
      <c r="MYU2" s="854"/>
      <c r="MYV2" s="854"/>
      <c r="MYW2" s="854"/>
      <c r="MYX2" s="854"/>
      <c r="MYY2" s="854"/>
      <c r="MYZ2" s="854"/>
      <c r="MZA2" s="854"/>
      <c r="MZB2" s="854"/>
      <c r="MZC2" s="854"/>
      <c r="MZD2" s="854"/>
      <c r="MZE2" s="854"/>
      <c r="MZF2" s="854"/>
      <c r="MZG2" s="854"/>
      <c r="MZH2" s="854"/>
      <c r="MZI2" s="854" t="s">
        <v>156</v>
      </c>
      <c r="MZJ2" s="854"/>
      <c r="MZK2" s="854"/>
      <c r="MZL2" s="854"/>
      <c r="MZM2" s="854"/>
      <c r="MZN2" s="854"/>
      <c r="MZO2" s="854"/>
      <c r="MZP2" s="854"/>
      <c r="MZQ2" s="854"/>
      <c r="MZR2" s="854"/>
      <c r="MZS2" s="854"/>
      <c r="MZT2" s="854"/>
      <c r="MZU2" s="854"/>
      <c r="MZV2" s="854"/>
      <c r="MZW2" s="854"/>
      <c r="MZX2" s="854"/>
      <c r="MZY2" s="854" t="s">
        <v>156</v>
      </c>
      <c r="MZZ2" s="854"/>
      <c r="NAA2" s="854"/>
      <c r="NAB2" s="854"/>
      <c r="NAC2" s="854"/>
      <c r="NAD2" s="854"/>
      <c r="NAE2" s="854"/>
      <c r="NAF2" s="854"/>
      <c r="NAG2" s="854"/>
      <c r="NAH2" s="854"/>
      <c r="NAI2" s="854"/>
      <c r="NAJ2" s="854"/>
      <c r="NAK2" s="854"/>
      <c r="NAL2" s="854"/>
      <c r="NAM2" s="854"/>
      <c r="NAN2" s="854"/>
      <c r="NAO2" s="854" t="s">
        <v>156</v>
      </c>
      <c r="NAP2" s="854"/>
      <c r="NAQ2" s="854"/>
      <c r="NAR2" s="854"/>
      <c r="NAS2" s="854"/>
      <c r="NAT2" s="854"/>
      <c r="NAU2" s="854"/>
      <c r="NAV2" s="854"/>
      <c r="NAW2" s="854"/>
      <c r="NAX2" s="854"/>
      <c r="NAY2" s="854"/>
      <c r="NAZ2" s="854"/>
      <c r="NBA2" s="854"/>
      <c r="NBB2" s="854"/>
      <c r="NBC2" s="854"/>
      <c r="NBD2" s="854"/>
      <c r="NBE2" s="854" t="s">
        <v>156</v>
      </c>
      <c r="NBF2" s="854"/>
      <c r="NBG2" s="854"/>
      <c r="NBH2" s="854"/>
      <c r="NBI2" s="854"/>
      <c r="NBJ2" s="854"/>
      <c r="NBK2" s="854"/>
      <c r="NBL2" s="854"/>
      <c r="NBM2" s="854"/>
      <c r="NBN2" s="854"/>
      <c r="NBO2" s="854"/>
      <c r="NBP2" s="854"/>
      <c r="NBQ2" s="854"/>
      <c r="NBR2" s="854"/>
      <c r="NBS2" s="854"/>
      <c r="NBT2" s="854"/>
      <c r="NBU2" s="854" t="s">
        <v>156</v>
      </c>
      <c r="NBV2" s="854"/>
      <c r="NBW2" s="854"/>
      <c r="NBX2" s="854"/>
      <c r="NBY2" s="854"/>
      <c r="NBZ2" s="854"/>
      <c r="NCA2" s="854"/>
      <c r="NCB2" s="854"/>
      <c r="NCC2" s="854"/>
      <c r="NCD2" s="854"/>
      <c r="NCE2" s="854"/>
      <c r="NCF2" s="854"/>
      <c r="NCG2" s="854"/>
      <c r="NCH2" s="854"/>
      <c r="NCI2" s="854"/>
      <c r="NCJ2" s="854"/>
      <c r="NCK2" s="854" t="s">
        <v>156</v>
      </c>
      <c r="NCL2" s="854"/>
      <c r="NCM2" s="854"/>
      <c r="NCN2" s="854"/>
      <c r="NCO2" s="854"/>
      <c r="NCP2" s="854"/>
      <c r="NCQ2" s="854"/>
      <c r="NCR2" s="854"/>
      <c r="NCS2" s="854"/>
      <c r="NCT2" s="854"/>
      <c r="NCU2" s="854"/>
      <c r="NCV2" s="854"/>
      <c r="NCW2" s="854"/>
      <c r="NCX2" s="854"/>
      <c r="NCY2" s="854"/>
      <c r="NCZ2" s="854"/>
      <c r="NDA2" s="854" t="s">
        <v>156</v>
      </c>
      <c r="NDB2" s="854"/>
      <c r="NDC2" s="854"/>
      <c r="NDD2" s="854"/>
      <c r="NDE2" s="854"/>
      <c r="NDF2" s="854"/>
      <c r="NDG2" s="854"/>
      <c r="NDH2" s="854"/>
      <c r="NDI2" s="854"/>
      <c r="NDJ2" s="854"/>
      <c r="NDK2" s="854"/>
      <c r="NDL2" s="854"/>
      <c r="NDM2" s="854"/>
      <c r="NDN2" s="854"/>
      <c r="NDO2" s="854"/>
      <c r="NDP2" s="854"/>
      <c r="NDQ2" s="854" t="s">
        <v>156</v>
      </c>
      <c r="NDR2" s="854"/>
      <c r="NDS2" s="854"/>
      <c r="NDT2" s="854"/>
      <c r="NDU2" s="854"/>
      <c r="NDV2" s="854"/>
      <c r="NDW2" s="854"/>
      <c r="NDX2" s="854"/>
      <c r="NDY2" s="854"/>
      <c r="NDZ2" s="854"/>
      <c r="NEA2" s="854"/>
      <c r="NEB2" s="854"/>
      <c r="NEC2" s="854"/>
      <c r="NED2" s="854"/>
      <c r="NEE2" s="854"/>
      <c r="NEF2" s="854"/>
      <c r="NEG2" s="854" t="s">
        <v>156</v>
      </c>
      <c r="NEH2" s="854"/>
      <c r="NEI2" s="854"/>
      <c r="NEJ2" s="854"/>
      <c r="NEK2" s="854"/>
      <c r="NEL2" s="854"/>
      <c r="NEM2" s="854"/>
      <c r="NEN2" s="854"/>
      <c r="NEO2" s="854"/>
      <c r="NEP2" s="854"/>
      <c r="NEQ2" s="854"/>
      <c r="NER2" s="854"/>
      <c r="NES2" s="854"/>
      <c r="NET2" s="854"/>
      <c r="NEU2" s="854"/>
      <c r="NEV2" s="854"/>
      <c r="NEW2" s="854" t="s">
        <v>156</v>
      </c>
      <c r="NEX2" s="854"/>
      <c r="NEY2" s="854"/>
      <c r="NEZ2" s="854"/>
      <c r="NFA2" s="854"/>
      <c r="NFB2" s="854"/>
      <c r="NFC2" s="854"/>
      <c r="NFD2" s="854"/>
      <c r="NFE2" s="854"/>
      <c r="NFF2" s="854"/>
      <c r="NFG2" s="854"/>
      <c r="NFH2" s="854"/>
      <c r="NFI2" s="854"/>
      <c r="NFJ2" s="854"/>
      <c r="NFK2" s="854"/>
      <c r="NFL2" s="854"/>
      <c r="NFM2" s="854" t="s">
        <v>156</v>
      </c>
      <c r="NFN2" s="854"/>
      <c r="NFO2" s="854"/>
      <c r="NFP2" s="854"/>
      <c r="NFQ2" s="854"/>
      <c r="NFR2" s="854"/>
      <c r="NFS2" s="854"/>
      <c r="NFT2" s="854"/>
      <c r="NFU2" s="854"/>
      <c r="NFV2" s="854"/>
      <c r="NFW2" s="854"/>
      <c r="NFX2" s="854"/>
      <c r="NFY2" s="854"/>
      <c r="NFZ2" s="854"/>
      <c r="NGA2" s="854"/>
      <c r="NGB2" s="854"/>
      <c r="NGC2" s="854" t="s">
        <v>156</v>
      </c>
      <c r="NGD2" s="854"/>
      <c r="NGE2" s="854"/>
      <c r="NGF2" s="854"/>
      <c r="NGG2" s="854"/>
      <c r="NGH2" s="854"/>
      <c r="NGI2" s="854"/>
      <c r="NGJ2" s="854"/>
      <c r="NGK2" s="854"/>
      <c r="NGL2" s="854"/>
      <c r="NGM2" s="854"/>
      <c r="NGN2" s="854"/>
      <c r="NGO2" s="854"/>
      <c r="NGP2" s="854"/>
      <c r="NGQ2" s="854"/>
      <c r="NGR2" s="854"/>
      <c r="NGS2" s="854" t="s">
        <v>156</v>
      </c>
      <c r="NGT2" s="854"/>
      <c r="NGU2" s="854"/>
      <c r="NGV2" s="854"/>
      <c r="NGW2" s="854"/>
      <c r="NGX2" s="854"/>
      <c r="NGY2" s="854"/>
      <c r="NGZ2" s="854"/>
      <c r="NHA2" s="854"/>
      <c r="NHB2" s="854"/>
      <c r="NHC2" s="854"/>
      <c r="NHD2" s="854"/>
      <c r="NHE2" s="854"/>
      <c r="NHF2" s="854"/>
      <c r="NHG2" s="854"/>
      <c r="NHH2" s="854"/>
      <c r="NHI2" s="854" t="s">
        <v>156</v>
      </c>
      <c r="NHJ2" s="854"/>
      <c r="NHK2" s="854"/>
      <c r="NHL2" s="854"/>
      <c r="NHM2" s="854"/>
      <c r="NHN2" s="854"/>
      <c r="NHO2" s="854"/>
      <c r="NHP2" s="854"/>
      <c r="NHQ2" s="854"/>
      <c r="NHR2" s="854"/>
      <c r="NHS2" s="854"/>
      <c r="NHT2" s="854"/>
      <c r="NHU2" s="854"/>
      <c r="NHV2" s="854"/>
      <c r="NHW2" s="854"/>
      <c r="NHX2" s="854"/>
      <c r="NHY2" s="854" t="s">
        <v>156</v>
      </c>
      <c r="NHZ2" s="854"/>
      <c r="NIA2" s="854"/>
      <c r="NIB2" s="854"/>
      <c r="NIC2" s="854"/>
      <c r="NID2" s="854"/>
      <c r="NIE2" s="854"/>
      <c r="NIF2" s="854"/>
      <c r="NIG2" s="854"/>
      <c r="NIH2" s="854"/>
      <c r="NII2" s="854"/>
      <c r="NIJ2" s="854"/>
      <c r="NIK2" s="854"/>
      <c r="NIL2" s="854"/>
      <c r="NIM2" s="854"/>
      <c r="NIN2" s="854"/>
      <c r="NIO2" s="854" t="s">
        <v>156</v>
      </c>
      <c r="NIP2" s="854"/>
      <c r="NIQ2" s="854"/>
      <c r="NIR2" s="854"/>
      <c r="NIS2" s="854"/>
      <c r="NIT2" s="854"/>
      <c r="NIU2" s="854"/>
      <c r="NIV2" s="854"/>
      <c r="NIW2" s="854"/>
      <c r="NIX2" s="854"/>
      <c r="NIY2" s="854"/>
      <c r="NIZ2" s="854"/>
      <c r="NJA2" s="854"/>
      <c r="NJB2" s="854"/>
      <c r="NJC2" s="854"/>
      <c r="NJD2" s="854"/>
      <c r="NJE2" s="854" t="s">
        <v>156</v>
      </c>
      <c r="NJF2" s="854"/>
      <c r="NJG2" s="854"/>
      <c r="NJH2" s="854"/>
      <c r="NJI2" s="854"/>
      <c r="NJJ2" s="854"/>
      <c r="NJK2" s="854"/>
      <c r="NJL2" s="854"/>
      <c r="NJM2" s="854"/>
      <c r="NJN2" s="854"/>
      <c r="NJO2" s="854"/>
      <c r="NJP2" s="854"/>
      <c r="NJQ2" s="854"/>
      <c r="NJR2" s="854"/>
      <c r="NJS2" s="854"/>
      <c r="NJT2" s="854"/>
      <c r="NJU2" s="854" t="s">
        <v>156</v>
      </c>
      <c r="NJV2" s="854"/>
      <c r="NJW2" s="854"/>
      <c r="NJX2" s="854"/>
      <c r="NJY2" s="854"/>
      <c r="NJZ2" s="854"/>
      <c r="NKA2" s="854"/>
      <c r="NKB2" s="854"/>
      <c r="NKC2" s="854"/>
      <c r="NKD2" s="854"/>
      <c r="NKE2" s="854"/>
      <c r="NKF2" s="854"/>
      <c r="NKG2" s="854"/>
      <c r="NKH2" s="854"/>
      <c r="NKI2" s="854"/>
      <c r="NKJ2" s="854"/>
      <c r="NKK2" s="854" t="s">
        <v>156</v>
      </c>
      <c r="NKL2" s="854"/>
      <c r="NKM2" s="854"/>
      <c r="NKN2" s="854"/>
      <c r="NKO2" s="854"/>
      <c r="NKP2" s="854"/>
      <c r="NKQ2" s="854"/>
      <c r="NKR2" s="854"/>
      <c r="NKS2" s="854"/>
      <c r="NKT2" s="854"/>
      <c r="NKU2" s="854"/>
      <c r="NKV2" s="854"/>
      <c r="NKW2" s="854"/>
      <c r="NKX2" s="854"/>
      <c r="NKY2" s="854"/>
      <c r="NKZ2" s="854"/>
      <c r="NLA2" s="854" t="s">
        <v>156</v>
      </c>
      <c r="NLB2" s="854"/>
      <c r="NLC2" s="854"/>
      <c r="NLD2" s="854"/>
      <c r="NLE2" s="854"/>
      <c r="NLF2" s="854"/>
      <c r="NLG2" s="854"/>
      <c r="NLH2" s="854"/>
      <c r="NLI2" s="854"/>
      <c r="NLJ2" s="854"/>
      <c r="NLK2" s="854"/>
      <c r="NLL2" s="854"/>
      <c r="NLM2" s="854"/>
      <c r="NLN2" s="854"/>
      <c r="NLO2" s="854"/>
      <c r="NLP2" s="854"/>
      <c r="NLQ2" s="854" t="s">
        <v>156</v>
      </c>
      <c r="NLR2" s="854"/>
      <c r="NLS2" s="854"/>
      <c r="NLT2" s="854"/>
      <c r="NLU2" s="854"/>
      <c r="NLV2" s="854"/>
      <c r="NLW2" s="854"/>
      <c r="NLX2" s="854"/>
      <c r="NLY2" s="854"/>
      <c r="NLZ2" s="854"/>
      <c r="NMA2" s="854"/>
      <c r="NMB2" s="854"/>
      <c r="NMC2" s="854"/>
      <c r="NMD2" s="854"/>
      <c r="NME2" s="854"/>
      <c r="NMF2" s="854"/>
      <c r="NMG2" s="854" t="s">
        <v>156</v>
      </c>
      <c r="NMH2" s="854"/>
      <c r="NMI2" s="854"/>
      <c r="NMJ2" s="854"/>
      <c r="NMK2" s="854"/>
      <c r="NML2" s="854"/>
      <c r="NMM2" s="854"/>
      <c r="NMN2" s="854"/>
      <c r="NMO2" s="854"/>
      <c r="NMP2" s="854"/>
      <c r="NMQ2" s="854"/>
      <c r="NMR2" s="854"/>
      <c r="NMS2" s="854"/>
      <c r="NMT2" s="854"/>
      <c r="NMU2" s="854"/>
      <c r="NMV2" s="854"/>
      <c r="NMW2" s="854" t="s">
        <v>156</v>
      </c>
      <c r="NMX2" s="854"/>
      <c r="NMY2" s="854"/>
      <c r="NMZ2" s="854"/>
      <c r="NNA2" s="854"/>
      <c r="NNB2" s="854"/>
      <c r="NNC2" s="854"/>
      <c r="NND2" s="854"/>
      <c r="NNE2" s="854"/>
      <c r="NNF2" s="854"/>
      <c r="NNG2" s="854"/>
      <c r="NNH2" s="854"/>
      <c r="NNI2" s="854"/>
      <c r="NNJ2" s="854"/>
      <c r="NNK2" s="854"/>
      <c r="NNL2" s="854"/>
      <c r="NNM2" s="854" t="s">
        <v>156</v>
      </c>
      <c r="NNN2" s="854"/>
      <c r="NNO2" s="854"/>
      <c r="NNP2" s="854"/>
      <c r="NNQ2" s="854"/>
      <c r="NNR2" s="854"/>
      <c r="NNS2" s="854"/>
      <c r="NNT2" s="854"/>
      <c r="NNU2" s="854"/>
      <c r="NNV2" s="854"/>
      <c r="NNW2" s="854"/>
      <c r="NNX2" s="854"/>
      <c r="NNY2" s="854"/>
      <c r="NNZ2" s="854"/>
      <c r="NOA2" s="854"/>
      <c r="NOB2" s="854"/>
      <c r="NOC2" s="854" t="s">
        <v>156</v>
      </c>
      <c r="NOD2" s="854"/>
      <c r="NOE2" s="854"/>
      <c r="NOF2" s="854"/>
      <c r="NOG2" s="854"/>
      <c r="NOH2" s="854"/>
      <c r="NOI2" s="854"/>
      <c r="NOJ2" s="854"/>
      <c r="NOK2" s="854"/>
      <c r="NOL2" s="854"/>
      <c r="NOM2" s="854"/>
      <c r="NON2" s="854"/>
      <c r="NOO2" s="854"/>
      <c r="NOP2" s="854"/>
      <c r="NOQ2" s="854"/>
      <c r="NOR2" s="854"/>
      <c r="NOS2" s="854" t="s">
        <v>156</v>
      </c>
      <c r="NOT2" s="854"/>
      <c r="NOU2" s="854"/>
      <c r="NOV2" s="854"/>
      <c r="NOW2" s="854"/>
      <c r="NOX2" s="854"/>
      <c r="NOY2" s="854"/>
      <c r="NOZ2" s="854"/>
      <c r="NPA2" s="854"/>
      <c r="NPB2" s="854"/>
      <c r="NPC2" s="854"/>
      <c r="NPD2" s="854"/>
      <c r="NPE2" s="854"/>
      <c r="NPF2" s="854"/>
      <c r="NPG2" s="854"/>
      <c r="NPH2" s="854"/>
      <c r="NPI2" s="854" t="s">
        <v>156</v>
      </c>
      <c r="NPJ2" s="854"/>
      <c r="NPK2" s="854"/>
      <c r="NPL2" s="854"/>
      <c r="NPM2" s="854"/>
      <c r="NPN2" s="854"/>
      <c r="NPO2" s="854"/>
      <c r="NPP2" s="854"/>
      <c r="NPQ2" s="854"/>
      <c r="NPR2" s="854"/>
      <c r="NPS2" s="854"/>
      <c r="NPT2" s="854"/>
      <c r="NPU2" s="854"/>
      <c r="NPV2" s="854"/>
      <c r="NPW2" s="854"/>
      <c r="NPX2" s="854"/>
      <c r="NPY2" s="854" t="s">
        <v>156</v>
      </c>
      <c r="NPZ2" s="854"/>
      <c r="NQA2" s="854"/>
      <c r="NQB2" s="854"/>
      <c r="NQC2" s="854"/>
      <c r="NQD2" s="854"/>
      <c r="NQE2" s="854"/>
      <c r="NQF2" s="854"/>
      <c r="NQG2" s="854"/>
      <c r="NQH2" s="854"/>
      <c r="NQI2" s="854"/>
      <c r="NQJ2" s="854"/>
      <c r="NQK2" s="854"/>
      <c r="NQL2" s="854"/>
      <c r="NQM2" s="854"/>
      <c r="NQN2" s="854"/>
      <c r="NQO2" s="854" t="s">
        <v>156</v>
      </c>
      <c r="NQP2" s="854"/>
      <c r="NQQ2" s="854"/>
      <c r="NQR2" s="854"/>
      <c r="NQS2" s="854"/>
      <c r="NQT2" s="854"/>
      <c r="NQU2" s="854"/>
      <c r="NQV2" s="854"/>
      <c r="NQW2" s="854"/>
      <c r="NQX2" s="854"/>
      <c r="NQY2" s="854"/>
      <c r="NQZ2" s="854"/>
      <c r="NRA2" s="854"/>
      <c r="NRB2" s="854"/>
      <c r="NRC2" s="854"/>
      <c r="NRD2" s="854"/>
      <c r="NRE2" s="854" t="s">
        <v>156</v>
      </c>
      <c r="NRF2" s="854"/>
      <c r="NRG2" s="854"/>
      <c r="NRH2" s="854"/>
      <c r="NRI2" s="854"/>
      <c r="NRJ2" s="854"/>
      <c r="NRK2" s="854"/>
      <c r="NRL2" s="854"/>
      <c r="NRM2" s="854"/>
      <c r="NRN2" s="854"/>
      <c r="NRO2" s="854"/>
      <c r="NRP2" s="854"/>
      <c r="NRQ2" s="854"/>
      <c r="NRR2" s="854"/>
      <c r="NRS2" s="854"/>
      <c r="NRT2" s="854"/>
      <c r="NRU2" s="854" t="s">
        <v>156</v>
      </c>
      <c r="NRV2" s="854"/>
      <c r="NRW2" s="854"/>
      <c r="NRX2" s="854"/>
      <c r="NRY2" s="854"/>
      <c r="NRZ2" s="854"/>
      <c r="NSA2" s="854"/>
      <c r="NSB2" s="854"/>
      <c r="NSC2" s="854"/>
      <c r="NSD2" s="854"/>
      <c r="NSE2" s="854"/>
      <c r="NSF2" s="854"/>
      <c r="NSG2" s="854"/>
      <c r="NSH2" s="854"/>
      <c r="NSI2" s="854"/>
      <c r="NSJ2" s="854"/>
      <c r="NSK2" s="854" t="s">
        <v>156</v>
      </c>
      <c r="NSL2" s="854"/>
      <c r="NSM2" s="854"/>
      <c r="NSN2" s="854"/>
      <c r="NSO2" s="854"/>
      <c r="NSP2" s="854"/>
      <c r="NSQ2" s="854"/>
      <c r="NSR2" s="854"/>
      <c r="NSS2" s="854"/>
      <c r="NST2" s="854"/>
      <c r="NSU2" s="854"/>
      <c r="NSV2" s="854"/>
      <c r="NSW2" s="854"/>
      <c r="NSX2" s="854"/>
      <c r="NSY2" s="854"/>
      <c r="NSZ2" s="854"/>
      <c r="NTA2" s="854" t="s">
        <v>156</v>
      </c>
      <c r="NTB2" s="854"/>
      <c r="NTC2" s="854"/>
      <c r="NTD2" s="854"/>
      <c r="NTE2" s="854"/>
      <c r="NTF2" s="854"/>
      <c r="NTG2" s="854"/>
      <c r="NTH2" s="854"/>
      <c r="NTI2" s="854"/>
      <c r="NTJ2" s="854"/>
      <c r="NTK2" s="854"/>
      <c r="NTL2" s="854"/>
      <c r="NTM2" s="854"/>
      <c r="NTN2" s="854"/>
      <c r="NTO2" s="854"/>
      <c r="NTP2" s="854"/>
      <c r="NTQ2" s="854" t="s">
        <v>156</v>
      </c>
      <c r="NTR2" s="854"/>
      <c r="NTS2" s="854"/>
      <c r="NTT2" s="854"/>
      <c r="NTU2" s="854"/>
      <c r="NTV2" s="854"/>
      <c r="NTW2" s="854"/>
      <c r="NTX2" s="854"/>
      <c r="NTY2" s="854"/>
      <c r="NTZ2" s="854"/>
      <c r="NUA2" s="854"/>
      <c r="NUB2" s="854"/>
      <c r="NUC2" s="854"/>
      <c r="NUD2" s="854"/>
      <c r="NUE2" s="854"/>
      <c r="NUF2" s="854"/>
      <c r="NUG2" s="854" t="s">
        <v>156</v>
      </c>
      <c r="NUH2" s="854"/>
      <c r="NUI2" s="854"/>
      <c r="NUJ2" s="854"/>
      <c r="NUK2" s="854"/>
      <c r="NUL2" s="854"/>
      <c r="NUM2" s="854"/>
      <c r="NUN2" s="854"/>
      <c r="NUO2" s="854"/>
      <c r="NUP2" s="854"/>
      <c r="NUQ2" s="854"/>
      <c r="NUR2" s="854"/>
      <c r="NUS2" s="854"/>
      <c r="NUT2" s="854"/>
      <c r="NUU2" s="854"/>
      <c r="NUV2" s="854"/>
      <c r="NUW2" s="854" t="s">
        <v>156</v>
      </c>
      <c r="NUX2" s="854"/>
      <c r="NUY2" s="854"/>
      <c r="NUZ2" s="854"/>
      <c r="NVA2" s="854"/>
      <c r="NVB2" s="854"/>
      <c r="NVC2" s="854"/>
      <c r="NVD2" s="854"/>
      <c r="NVE2" s="854"/>
      <c r="NVF2" s="854"/>
      <c r="NVG2" s="854"/>
      <c r="NVH2" s="854"/>
      <c r="NVI2" s="854"/>
      <c r="NVJ2" s="854"/>
      <c r="NVK2" s="854"/>
      <c r="NVL2" s="854"/>
      <c r="NVM2" s="854" t="s">
        <v>156</v>
      </c>
      <c r="NVN2" s="854"/>
      <c r="NVO2" s="854"/>
      <c r="NVP2" s="854"/>
      <c r="NVQ2" s="854"/>
      <c r="NVR2" s="854"/>
      <c r="NVS2" s="854"/>
      <c r="NVT2" s="854"/>
      <c r="NVU2" s="854"/>
      <c r="NVV2" s="854"/>
      <c r="NVW2" s="854"/>
      <c r="NVX2" s="854"/>
      <c r="NVY2" s="854"/>
      <c r="NVZ2" s="854"/>
      <c r="NWA2" s="854"/>
      <c r="NWB2" s="854"/>
      <c r="NWC2" s="854" t="s">
        <v>156</v>
      </c>
      <c r="NWD2" s="854"/>
      <c r="NWE2" s="854"/>
      <c r="NWF2" s="854"/>
      <c r="NWG2" s="854"/>
      <c r="NWH2" s="854"/>
      <c r="NWI2" s="854"/>
      <c r="NWJ2" s="854"/>
      <c r="NWK2" s="854"/>
      <c r="NWL2" s="854"/>
      <c r="NWM2" s="854"/>
      <c r="NWN2" s="854"/>
      <c r="NWO2" s="854"/>
      <c r="NWP2" s="854"/>
      <c r="NWQ2" s="854"/>
      <c r="NWR2" s="854"/>
      <c r="NWS2" s="854" t="s">
        <v>156</v>
      </c>
      <c r="NWT2" s="854"/>
      <c r="NWU2" s="854"/>
      <c r="NWV2" s="854"/>
      <c r="NWW2" s="854"/>
      <c r="NWX2" s="854"/>
      <c r="NWY2" s="854"/>
      <c r="NWZ2" s="854"/>
      <c r="NXA2" s="854"/>
      <c r="NXB2" s="854"/>
      <c r="NXC2" s="854"/>
      <c r="NXD2" s="854"/>
      <c r="NXE2" s="854"/>
      <c r="NXF2" s="854"/>
      <c r="NXG2" s="854"/>
      <c r="NXH2" s="854"/>
      <c r="NXI2" s="854" t="s">
        <v>156</v>
      </c>
      <c r="NXJ2" s="854"/>
      <c r="NXK2" s="854"/>
      <c r="NXL2" s="854"/>
      <c r="NXM2" s="854"/>
      <c r="NXN2" s="854"/>
      <c r="NXO2" s="854"/>
      <c r="NXP2" s="854"/>
      <c r="NXQ2" s="854"/>
      <c r="NXR2" s="854"/>
      <c r="NXS2" s="854"/>
      <c r="NXT2" s="854"/>
      <c r="NXU2" s="854"/>
      <c r="NXV2" s="854"/>
      <c r="NXW2" s="854"/>
      <c r="NXX2" s="854"/>
      <c r="NXY2" s="854" t="s">
        <v>156</v>
      </c>
      <c r="NXZ2" s="854"/>
      <c r="NYA2" s="854"/>
      <c r="NYB2" s="854"/>
      <c r="NYC2" s="854"/>
      <c r="NYD2" s="854"/>
      <c r="NYE2" s="854"/>
      <c r="NYF2" s="854"/>
      <c r="NYG2" s="854"/>
      <c r="NYH2" s="854"/>
      <c r="NYI2" s="854"/>
      <c r="NYJ2" s="854"/>
      <c r="NYK2" s="854"/>
      <c r="NYL2" s="854"/>
      <c r="NYM2" s="854"/>
      <c r="NYN2" s="854"/>
      <c r="NYO2" s="854" t="s">
        <v>156</v>
      </c>
      <c r="NYP2" s="854"/>
      <c r="NYQ2" s="854"/>
      <c r="NYR2" s="854"/>
      <c r="NYS2" s="854"/>
      <c r="NYT2" s="854"/>
      <c r="NYU2" s="854"/>
      <c r="NYV2" s="854"/>
      <c r="NYW2" s="854"/>
      <c r="NYX2" s="854"/>
      <c r="NYY2" s="854"/>
      <c r="NYZ2" s="854"/>
      <c r="NZA2" s="854"/>
      <c r="NZB2" s="854"/>
      <c r="NZC2" s="854"/>
      <c r="NZD2" s="854"/>
      <c r="NZE2" s="854" t="s">
        <v>156</v>
      </c>
      <c r="NZF2" s="854"/>
      <c r="NZG2" s="854"/>
      <c r="NZH2" s="854"/>
      <c r="NZI2" s="854"/>
      <c r="NZJ2" s="854"/>
      <c r="NZK2" s="854"/>
      <c r="NZL2" s="854"/>
      <c r="NZM2" s="854"/>
      <c r="NZN2" s="854"/>
      <c r="NZO2" s="854"/>
      <c r="NZP2" s="854"/>
      <c r="NZQ2" s="854"/>
      <c r="NZR2" s="854"/>
      <c r="NZS2" s="854"/>
      <c r="NZT2" s="854"/>
      <c r="NZU2" s="854" t="s">
        <v>156</v>
      </c>
      <c r="NZV2" s="854"/>
      <c r="NZW2" s="854"/>
      <c r="NZX2" s="854"/>
      <c r="NZY2" s="854"/>
      <c r="NZZ2" s="854"/>
      <c r="OAA2" s="854"/>
      <c r="OAB2" s="854"/>
      <c r="OAC2" s="854"/>
      <c r="OAD2" s="854"/>
      <c r="OAE2" s="854"/>
      <c r="OAF2" s="854"/>
      <c r="OAG2" s="854"/>
      <c r="OAH2" s="854"/>
      <c r="OAI2" s="854"/>
      <c r="OAJ2" s="854"/>
      <c r="OAK2" s="854" t="s">
        <v>156</v>
      </c>
      <c r="OAL2" s="854"/>
      <c r="OAM2" s="854"/>
      <c r="OAN2" s="854"/>
      <c r="OAO2" s="854"/>
      <c r="OAP2" s="854"/>
      <c r="OAQ2" s="854"/>
      <c r="OAR2" s="854"/>
      <c r="OAS2" s="854"/>
      <c r="OAT2" s="854"/>
      <c r="OAU2" s="854"/>
      <c r="OAV2" s="854"/>
      <c r="OAW2" s="854"/>
      <c r="OAX2" s="854"/>
      <c r="OAY2" s="854"/>
      <c r="OAZ2" s="854"/>
      <c r="OBA2" s="854" t="s">
        <v>156</v>
      </c>
      <c r="OBB2" s="854"/>
      <c r="OBC2" s="854"/>
      <c r="OBD2" s="854"/>
      <c r="OBE2" s="854"/>
      <c r="OBF2" s="854"/>
      <c r="OBG2" s="854"/>
      <c r="OBH2" s="854"/>
      <c r="OBI2" s="854"/>
      <c r="OBJ2" s="854"/>
      <c r="OBK2" s="854"/>
      <c r="OBL2" s="854"/>
      <c r="OBM2" s="854"/>
      <c r="OBN2" s="854"/>
      <c r="OBO2" s="854"/>
      <c r="OBP2" s="854"/>
      <c r="OBQ2" s="854" t="s">
        <v>156</v>
      </c>
      <c r="OBR2" s="854"/>
      <c r="OBS2" s="854"/>
      <c r="OBT2" s="854"/>
      <c r="OBU2" s="854"/>
      <c r="OBV2" s="854"/>
      <c r="OBW2" s="854"/>
      <c r="OBX2" s="854"/>
      <c r="OBY2" s="854"/>
      <c r="OBZ2" s="854"/>
      <c r="OCA2" s="854"/>
      <c r="OCB2" s="854"/>
      <c r="OCC2" s="854"/>
      <c r="OCD2" s="854"/>
      <c r="OCE2" s="854"/>
      <c r="OCF2" s="854"/>
      <c r="OCG2" s="854" t="s">
        <v>156</v>
      </c>
      <c r="OCH2" s="854"/>
      <c r="OCI2" s="854"/>
      <c r="OCJ2" s="854"/>
      <c r="OCK2" s="854"/>
      <c r="OCL2" s="854"/>
      <c r="OCM2" s="854"/>
      <c r="OCN2" s="854"/>
      <c r="OCO2" s="854"/>
      <c r="OCP2" s="854"/>
      <c r="OCQ2" s="854"/>
      <c r="OCR2" s="854"/>
      <c r="OCS2" s="854"/>
      <c r="OCT2" s="854"/>
      <c r="OCU2" s="854"/>
      <c r="OCV2" s="854"/>
      <c r="OCW2" s="854" t="s">
        <v>156</v>
      </c>
      <c r="OCX2" s="854"/>
      <c r="OCY2" s="854"/>
      <c r="OCZ2" s="854"/>
      <c r="ODA2" s="854"/>
      <c r="ODB2" s="854"/>
      <c r="ODC2" s="854"/>
      <c r="ODD2" s="854"/>
      <c r="ODE2" s="854"/>
      <c r="ODF2" s="854"/>
      <c r="ODG2" s="854"/>
      <c r="ODH2" s="854"/>
      <c r="ODI2" s="854"/>
      <c r="ODJ2" s="854"/>
      <c r="ODK2" s="854"/>
      <c r="ODL2" s="854"/>
      <c r="ODM2" s="854" t="s">
        <v>156</v>
      </c>
      <c r="ODN2" s="854"/>
      <c r="ODO2" s="854"/>
      <c r="ODP2" s="854"/>
      <c r="ODQ2" s="854"/>
      <c r="ODR2" s="854"/>
      <c r="ODS2" s="854"/>
      <c r="ODT2" s="854"/>
      <c r="ODU2" s="854"/>
      <c r="ODV2" s="854"/>
      <c r="ODW2" s="854"/>
      <c r="ODX2" s="854"/>
      <c r="ODY2" s="854"/>
      <c r="ODZ2" s="854"/>
      <c r="OEA2" s="854"/>
      <c r="OEB2" s="854"/>
      <c r="OEC2" s="854" t="s">
        <v>156</v>
      </c>
      <c r="OED2" s="854"/>
      <c r="OEE2" s="854"/>
      <c r="OEF2" s="854"/>
      <c r="OEG2" s="854"/>
      <c r="OEH2" s="854"/>
      <c r="OEI2" s="854"/>
      <c r="OEJ2" s="854"/>
      <c r="OEK2" s="854"/>
      <c r="OEL2" s="854"/>
      <c r="OEM2" s="854"/>
      <c r="OEN2" s="854"/>
      <c r="OEO2" s="854"/>
      <c r="OEP2" s="854"/>
      <c r="OEQ2" s="854"/>
      <c r="OER2" s="854"/>
      <c r="OES2" s="854" t="s">
        <v>156</v>
      </c>
      <c r="OET2" s="854"/>
      <c r="OEU2" s="854"/>
      <c r="OEV2" s="854"/>
      <c r="OEW2" s="854"/>
      <c r="OEX2" s="854"/>
      <c r="OEY2" s="854"/>
      <c r="OEZ2" s="854"/>
      <c r="OFA2" s="854"/>
      <c r="OFB2" s="854"/>
      <c r="OFC2" s="854"/>
      <c r="OFD2" s="854"/>
      <c r="OFE2" s="854"/>
      <c r="OFF2" s="854"/>
      <c r="OFG2" s="854"/>
      <c r="OFH2" s="854"/>
      <c r="OFI2" s="854" t="s">
        <v>156</v>
      </c>
      <c r="OFJ2" s="854"/>
      <c r="OFK2" s="854"/>
      <c r="OFL2" s="854"/>
      <c r="OFM2" s="854"/>
      <c r="OFN2" s="854"/>
      <c r="OFO2" s="854"/>
      <c r="OFP2" s="854"/>
      <c r="OFQ2" s="854"/>
      <c r="OFR2" s="854"/>
      <c r="OFS2" s="854"/>
      <c r="OFT2" s="854"/>
      <c r="OFU2" s="854"/>
      <c r="OFV2" s="854"/>
      <c r="OFW2" s="854"/>
      <c r="OFX2" s="854"/>
      <c r="OFY2" s="854" t="s">
        <v>156</v>
      </c>
      <c r="OFZ2" s="854"/>
      <c r="OGA2" s="854"/>
      <c r="OGB2" s="854"/>
      <c r="OGC2" s="854"/>
      <c r="OGD2" s="854"/>
      <c r="OGE2" s="854"/>
      <c r="OGF2" s="854"/>
      <c r="OGG2" s="854"/>
      <c r="OGH2" s="854"/>
      <c r="OGI2" s="854"/>
      <c r="OGJ2" s="854"/>
      <c r="OGK2" s="854"/>
      <c r="OGL2" s="854"/>
      <c r="OGM2" s="854"/>
      <c r="OGN2" s="854"/>
      <c r="OGO2" s="854" t="s">
        <v>156</v>
      </c>
      <c r="OGP2" s="854"/>
      <c r="OGQ2" s="854"/>
      <c r="OGR2" s="854"/>
      <c r="OGS2" s="854"/>
      <c r="OGT2" s="854"/>
      <c r="OGU2" s="854"/>
      <c r="OGV2" s="854"/>
      <c r="OGW2" s="854"/>
      <c r="OGX2" s="854"/>
      <c r="OGY2" s="854"/>
      <c r="OGZ2" s="854"/>
      <c r="OHA2" s="854"/>
      <c r="OHB2" s="854"/>
      <c r="OHC2" s="854"/>
      <c r="OHD2" s="854"/>
      <c r="OHE2" s="854" t="s">
        <v>156</v>
      </c>
      <c r="OHF2" s="854"/>
      <c r="OHG2" s="854"/>
      <c r="OHH2" s="854"/>
      <c r="OHI2" s="854"/>
      <c r="OHJ2" s="854"/>
      <c r="OHK2" s="854"/>
      <c r="OHL2" s="854"/>
      <c r="OHM2" s="854"/>
      <c r="OHN2" s="854"/>
      <c r="OHO2" s="854"/>
      <c r="OHP2" s="854"/>
      <c r="OHQ2" s="854"/>
      <c r="OHR2" s="854"/>
      <c r="OHS2" s="854"/>
      <c r="OHT2" s="854"/>
      <c r="OHU2" s="854" t="s">
        <v>156</v>
      </c>
      <c r="OHV2" s="854"/>
      <c r="OHW2" s="854"/>
      <c r="OHX2" s="854"/>
      <c r="OHY2" s="854"/>
      <c r="OHZ2" s="854"/>
      <c r="OIA2" s="854"/>
      <c r="OIB2" s="854"/>
      <c r="OIC2" s="854"/>
      <c r="OID2" s="854"/>
      <c r="OIE2" s="854"/>
      <c r="OIF2" s="854"/>
      <c r="OIG2" s="854"/>
      <c r="OIH2" s="854"/>
      <c r="OII2" s="854"/>
      <c r="OIJ2" s="854"/>
      <c r="OIK2" s="854" t="s">
        <v>156</v>
      </c>
      <c r="OIL2" s="854"/>
      <c r="OIM2" s="854"/>
      <c r="OIN2" s="854"/>
      <c r="OIO2" s="854"/>
      <c r="OIP2" s="854"/>
      <c r="OIQ2" s="854"/>
      <c r="OIR2" s="854"/>
      <c r="OIS2" s="854"/>
      <c r="OIT2" s="854"/>
      <c r="OIU2" s="854"/>
      <c r="OIV2" s="854"/>
      <c r="OIW2" s="854"/>
      <c r="OIX2" s="854"/>
      <c r="OIY2" s="854"/>
      <c r="OIZ2" s="854"/>
      <c r="OJA2" s="854" t="s">
        <v>156</v>
      </c>
      <c r="OJB2" s="854"/>
      <c r="OJC2" s="854"/>
      <c r="OJD2" s="854"/>
      <c r="OJE2" s="854"/>
      <c r="OJF2" s="854"/>
      <c r="OJG2" s="854"/>
      <c r="OJH2" s="854"/>
      <c r="OJI2" s="854"/>
      <c r="OJJ2" s="854"/>
      <c r="OJK2" s="854"/>
      <c r="OJL2" s="854"/>
      <c r="OJM2" s="854"/>
      <c r="OJN2" s="854"/>
      <c r="OJO2" s="854"/>
      <c r="OJP2" s="854"/>
      <c r="OJQ2" s="854" t="s">
        <v>156</v>
      </c>
      <c r="OJR2" s="854"/>
      <c r="OJS2" s="854"/>
      <c r="OJT2" s="854"/>
      <c r="OJU2" s="854"/>
      <c r="OJV2" s="854"/>
      <c r="OJW2" s="854"/>
      <c r="OJX2" s="854"/>
      <c r="OJY2" s="854"/>
      <c r="OJZ2" s="854"/>
      <c r="OKA2" s="854"/>
      <c r="OKB2" s="854"/>
      <c r="OKC2" s="854"/>
      <c r="OKD2" s="854"/>
      <c r="OKE2" s="854"/>
      <c r="OKF2" s="854"/>
      <c r="OKG2" s="854" t="s">
        <v>156</v>
      </c>
      <c r="OKH2" s="854"/>
      <c r="OKI2" s="854"/>
      <c r="OKJ2" s="854"/>
      <c r="OKK2" s="854"/>
      <c r="OKL2" s="854"/>
      <c r="OKM2" s="854"/>
      <c r="OKN2" s="854"/>
      <c r="OKO2" s="854"/>
      <c r="OKP2" s="854"/>
      <c r="OKQ2" s="854"/>
      <c r="OKR2" s="854"/>
      <c r="OKS2" s="854"/>
      <c r="OKT2" s="854"/>
      <c r="OKU2" s="854"/>
      <c r="OKV2" s="854"/>
      <c r="OKW2" s="854" t="s">
        <v>156</v>
      </c>
      <c r="OKX2" s="854"/>
      <c r="OKY2" s="854"/>
      <c r="OKZ2" s="854"/>
      <c r="OLA2" s="854"/>
      <c r="OLB2" s="854"/>
      <c r="OLC2" s="854"/>
      <c r="OLD2" s="854"/>
      <c r="OLE2" s="854"/>
      <c r="OLF2" s="854"/>
      <c r="OLG2" s="854"/>
      <c r="OLH2" s="854"/>
      <c r="OLI2" s="854"/>
      <c r="OLJ2" s="854"/>
      <c r="OLK2" s="854"/>
      <c r="OLL2" s="854"/>
      <c r="OLM2" s="854" t="s">
        <v>156</v>
      </c>
      <c r="OLN2" s="854"/>
      <c r="OLO2" s="854"/>
      <c r="OLP2" s="854"/>
      <c r="OLQ2" s="854"/>
      <c r="OLR2" s="854"/>
      <c r="OLS2" s="854"/>
      <c r="OLT2" s="854"/>
      <c r="OLU2" s="854"/>
      <c r="OLV2" s="854"/>
      <c r="OLW2" s="854"/>
      <c r="OLX2" s="854"/>
      <c r="OLY2" s="854"/>
      <c r="OLZ2" s="854"/>
      <c r="OMA2" s="854"/>
      <c r="OMB2" s="854"/>
      <c r="OMC2" s="854" t="s">
        <v>156</v>
      </c>
      <c r="OMD2" s="854"/>
      <c r="OME2" s="854"/>
      <c r="OMF2" s="854"/>
      <c r="OMG2" s="854"/>
      <c r="OMH2" s="854"/>
      <c r="OMI2" s="854"/>
      <c r="OMJ2" s="854"/>
      <c r="OMK2" s="854"/>
      <c r="OML2" s="854"/>
      <c r="OMM2" s="854"/>
      <c r="OMN2" s="854"/>
      <c r="OMO2" s="854"/>
      <c r="OMP2" s="854"/>
      <c r="OMQ2" s="854"/>
      <c r="OMR2" s="854"/>
      <c r="OMS2" s="854" t="s">
        <v>156</v>
      </c>
      <c r="OMT2" s="854"/>
      <c r="OMU2" s="854"/>
      <c r="OMV2" s="854"/>
      <c r="OMW2" s="854"/>
      <c r="OMX2" s="854"/>
      <c r="OMY2" s="854"/>
      <c r="OMZ2" s="854"/>
      <c r="ONA2" s="854"/>
      <c r="ONB2" s="854"/>
      <c r="ONC2" s="854"/>
      <c r="OND2" s="854"/>
      <c r="ONE2" s="854"/>
      <c r="ONF2" s="854"/>
      <c r="ONG2" s="854"/>
      <c r="ONH2" s="854"/>
      <c r="ONI2" s="854" t="s">
        <v>156</v>
      </c>
      <c r="ONJ2" s="854"/>
      <c r="ONK2" s="854"/>
      <c r="ONL2" s="854"/>
      <c r="ONM2" s="854"/>
      <c r="ONN2" s="854"/>
      <c r="ONO2" s="854"/>
      <c r="ONP2" s="854"/>
      <c r="ONQ2" s="854"/>
      <c r="ONR2" s="854"/>
      <c r="ONS2" s="854"/>
      <c r="ONT2" s="854"/>
      <c r="ONU2" s="854"/>
      <c r="ONV2" s="854"/>
      <c r="ONW2" s="854"/>
      <c r="ONX2" s="854"/>
      <c r="ONY2" s="854" t="s">
        <v>156</v>
      </c>
      <c r="ONZ2" s="854"/>
      <c r="OOA2" s="854"/>
      <c r="OOB2" s="854"/>
      <c r="OOC2" s="854"/>
      <c r="OOD2" s="854"/>
      <c r="OOE2" s="854"/>
      <c r="OOF2" s="854"/>
      <c r="OOG2" s="854"/>
      <c r="OOH2" s="854"/>
      <c r="OOI2" s="854"/>
      <c r="OOJ2" s="854"/>
      <c r="OOK2" s="854"/>
      <c r="OOL2" s="854"/>
      <c r="OOM2" s="854"/>
      <c r="OON2" s="854"/>
      <c r="OOO2" s="854" t="s">
        <v>156</v>
      </c>
      <c r="OOP2" s="854"/>
      <c r="OOQ2" s="854"/>
      <c r="OOR2" s="854"/>
      <c r="OOS2" s="854"/>
      <c r="OOT2" s="854"/>
      <c r="OOU2" s="854"/>
      <c r="OOV2" s="854"/>
      <c r="OOW2" s="854"/>
      <c r="OOX2" s="854"/>
      <c r="OOY2" s="854"/>
      <c r="OOZ2" s="854"/>
      <c r="OPA2" s="854"/>
      <c r="OPB2" s="854"/>
      <c r="OPC2" s="854"/>
      <c r="OPD2" s="854"/>
      <c r="OPE2" s="854" t="s">
        <v>156</v>
      </c>
      <c r="OPF2" s="854"/>
      <c r="OPG2" s="854"/>
      <c r="OPH2" s="854"/>
      <c r="OPI2" s="854"/>
      <c r="OPJ2" s="854"/>
      <c r="OPK2" s="854"/>
      <c r="OPL2" s="854"/>
      <c r="OPM2" s="854"/>
      <c r="OPN2" s="854"/>
      <c r="OPO2" s="854"/>
      <c r="OPP2" s="854"/>
      <c r="OPQ2" s="854"/>
      <c r="OPR2" s="854"/>
      <c r="OPS2" s="854"/>
      <c r="OPT2" s="854"/>
      <c r="OPU2" s="854" t="s">
        <v>156</v>
      </c>
      <c r="OPV2" s="854"/>
      <c r="OPW2" s="854"/>
      <c r="OPX2" s="854"/>
      <c r="OPY2" s="854"/>
      <c r="OPZ2" s="854"/>
      <c r="OQA2" s="854"/>
      <c r="OQB2" s="854"/>
      <c r="OQC2" s="854"/>
      <c r="OQD2" s="854"/>
      <c r="OQE2" s="854"/>
      <c r="OQF2" s="854"/>
      <c r="OQG2" s="854"/>
      <c r="OQH2" s="854"/>
      <c r="OQI2" s="854"/>
      <c r="OQJ2" s="854"/>
      <c r="OQK2" s="854" t="s">
        <v>156</v>
      </c>
      <c r="OQL2" s="854"/>
      <c r="OQM2" s="854"/>
      <c r="OQN2" s="854"/>
      <c r="OQO2" s="854"/>
      <c r="OQP2" s="854"/>
      <c r="OQQ2" s="854"/>
      <c r="OQR2" s="854"/>
      <c r="OQS2" s="854"/>
      <c r="OQT2" s="854"/>
      <c r="OQU2" s="854"/>
      <c r="OQV2" s="854"/>
      <c r="OQW2" s="854"/>
      <c r="OQX2" s="854"/>
      <c r="OQY2" s="854"/>
      <c r="OQZ2" s="854"/>
      <c r="ORA2" s="854" t="s">
        <v>156</v>
      </c>
      <c r="ORB2" s="854"/>
      <c r="ORC2" s="854"/>
      <c r="ORD2" s="854"/>
      <c r="ORE2" s="854"/>
      <c r="ORF2" s="854"/>
      <c r="ORG2" s="854"/>
      <c r="ORH2" s="854"/>
      <c r="ORI2" s="854"/>
      <c r="ORJ2" s="854"/>
      <c r="ORK2" s="854"/>
      <c r="ORL2" s="854"/>
      <c r="ORM2" s="854"/>
      <c r="ORN2" s="854"/>
      <c r="ORO2" s="854"/>
      <c r="ORP2" s="854"/>
      <c r="ORQ2" s="854" t="s">
        <v>156</v>
      </c>
      <c r="ORR2" s="854"/>
      <c r="ORS2" s="854"/>
      <c r="ORT2" s="854"/>
      <c r="ORU2" s="854"/>
      <c r="ORV2" s="854"/>
      <c r="ORW2" s="854"/>
      <c r="ORX2" s="854"/>
      <c r="ORY2" s="854"/>
      <c r="ORZ2" s="854"/>
      <c r="OSA2" s="854"/>
      <c r="OSB2" s="854"/>
      <c r="OSC2" s="854"/>
      <c r="OSD2" s="854"/>
      <c r="OSE2" s="854"/>
      <c r="OSF2" s="854"/>
      <c r="OSG2" s="854" t="s">
        <v>156</v>
      </c>
      <c r="OSH2" s="854"/>
      <c r="OSI2" s="854"/>
      <c r="OSJ2" s="854"/>
      <c r="OSK2" s="854"/>
      <c r="OSL2" s="854"/>
      <c r="OSM2" s="854"/>
      <c r="OSN2" s="854"/>
      <c r="OSO2" s="854"/>
      <c r="OSP2" s="854"/>
      <c r="OSQ2" s="854"/>
      <c r="OSR2" s="854"/>
      <c r="OSS2" s="854"/>
      <c r="OST2" s="854"/>
      <c r="OSU2" s="854"/>
      <c r="OSV2" s="854"/>
      <c r="OSW2" s="854" t="s">
        <v>156</v>
      </c>
      <c r="OSX2" s="854"/>
      <c r="OSY2" s="854"/>
      <c r="OSZ2" s="854"/>
      <c r="OTA2" s="854"/>
      <c r="OTB2" s="854"/>
      <c r="OTC2" s="854"/>
      <c r="OTD2" s="854"/>
      <c r="OTE2" s="854"/>
      <c r="OTF2" s="854"/>
      <c r="OTG2" s="854"/>
      <c r="OTH2" s="854"/>
      <c r="OTI2" s="854"/>
      <c r="OTJ2" s="854"/>
      <c r="OTK2" s="854"/>
      <c r="OTL2" s="854"/>
      <c r="OTM2" s="854" t="s">
        <v>156</v>
      </c>
      <c r="OTN2" s="854"/>
      <c r="OTO2" s="854"/>
      <c r="OTP2" s="854"/>
      <c r="OTQ2" s="854"/>
      <c r="OTR2" s="854"/>
      <c r="OTS2" s="854"/>
      <c r="OTT2" s="854"/>
      <c r="OTU2" s="854"/>
      <c r="OTV2" s="854"/>
      <c r="OTW2" s="854"/>
      <c r="OTX2" s="854"/>
      <c r="OTY2" s="854"/>
      <c r="OTZ2" s="854"/>
      <c r="OUA2" s="854"/>
      <c r="OUB2" s="854"/>
      <c r="OUC2" s="854" t="s">
        <v>156</v>
      </c>
      <c r="OUD2" s="854"/>
      <c r="OUE2" s="854"/>
      <c r="OUF2" s="854"/>
      <c r="OUG2" s="854"/>
      <c r="OUH2" s="854"/>
      <c r="OUI2" s="854"/>
      <c r="OUJ2" s="854"/>
      <c r="OUK2" s="854"/>
      <c r="OUL2" s="854"/>
      <c r="OUM2" s="854"/>
      <c r="OUN2" s="854"/>
      <c r="OUO2" s="854"/>
      <c r="OUP2" s="854"/>
      <c r="OUQ2" s="854"/>
      <c r="OUR2" s="854"/>
      <c r="OUS2" s="854" t="s">
        <v>156</v>
      </c>
      <c r="OUT2" s="854"/>
      <c r="OUU2" s="854"/>
      <c r="OUV2" s="854"/>
      <c r="OUW2" s="854"/>
      <c r="OUX2" s="854"/>
      <c r="OUY2" s="854"/>
      <c r="OUZ2" s="854"/>
      <c r="OVA2" s="854"/>
      <c r="OVB2" s="854"/>
      <c r="OVC2" s="854"/>
      <c r="OVD2" s="854"/>
      <c r="OVE2" s="854"/>
      <c r="OVF2" s="854"/>
      <c r="OVG2" s="854"/>
      <c r="OVH2" s="854"/>
      <c r="OVI2" s="854" t="s">
        <v>156</v>
      </c>
      <c r="OVJ2" s="854"/>
      <c r="OVK2" s="854"/>
      <c r="OVL2" s="854"/>
      <c r="OVM2" s="854"/>
      <c r="OVN2" s="854"/>
      <c r="OVO2" s="854"/>
      <c r="OVP2" s="854"/>
      <c r="OVQ2" s="854"/>
      <c r="OVR2" s="854"/>
      <c r="OVS2" s="854"/>
      <c r="OVT2" s="854"/>
      <c r="OVU2" s="854"/>
      <c r="OVV2" s="854"/>
      <c r="OVW2" s="854"/>
      <c r="OVX2" s="854"/>
      <c r="OVY2" s="854" t="s">
        <v>156</v>
      </c>
      <c r="OVZ2" s="854"/>
      <c r="OWA2" s="854"/>
      <c r="OWB2" s="854"/>
      <c r="OWC2" s="854"/>
      <c r="OWD2" s="854"/>
      <c r="OWE2" s="854"/>
      <c r="OWF2" s="854"/>
      <c r="OWG2" s="854"/>
      <c r="OWH2" s="854"/>
      <c r="OWI2" s="854"/>
      <c r="OWJ2" s="854"/>
      <c r="OWK2" s="854"/>
      <c r="OWL2" s="854"/>
      <c r="OWM2" s="854"/>
      <c r="OWN2" s="854"/>
      <c r="OWO2" s="854" t="s">
        <v>156</v>
      </c>
      <c r="OWP2" s="854"/>
      <c r="OWQ2" s="854"/>
      <c r="OWR2" s="854"/>
      <c r="OWS2" s="854"/>
      <c r="OWT2" s="854"/>
      <c r="OWU2" s="854"/>
      <c r="OWV2" s="854"/>
      <c r="OWW2" s="854"/>
      <c r="OWX2" s="854"/>
      <c r="OWY2" s="854"/>
      <c r="OWZ2" s="854"/>
      <c r="OXA2" s="854"/>
      <c r="OXB2" s="854"/>
      <c r="OXC2" s="854"/>
      <c r="OXD2" s="854"/>
      <c r="OXE2" s="854" t="s">
        <v>156</v>
      </c>
      <c r="OXF2" s="854"/>
      <c r="OXG2" s="854"/>
      <c r="OXH2" s="854"/>
      <c r="OXI2" s="854"/>
      <c r="OXJ2" s="854"/>
      <c r="OXK2" s="854"/>
      <c r="OXL2" s="854"/>
      <c r="OXM2" s="854"/>
      <c r="OXN2" s="854"/>
      <c r="OXO2" s="854"/>
      <c r="OXP2" s="854"/>
      <c r="OXQ2" s="854"/>
      <c r="OXR2" s="854"/>
      <c r="OXS2" s="854"/>
      <c r="OXT2" s="854"/>
      <c r="OXU2" s="854" t="s">
        <v>156</v>
      </c>
      <c r="OXV2" s="854"/>
      <c r="OXW2" s="854"/>
      <c r="OXX2" s="854"/>
      <c r="OXY2" s="854"/>
      <c r="OXZ2" s="854"/>
      <c r="OYA2" s="854"/>
      <c r="OYB2" s="854"/>
      <c r="OYC2" s="854"/>
      <c r="OYD2" s="854"/>
      <c r="OYE2" s="854"/>
      <c r="OYF2" s="854"/>
      <c r="OYG2" s="854"/>
      <c r="OYH2" s="854"/>
      <c r="OYI2" s="854"/>
      <c r="OYJ2" s="854"/>
      <c r="OYK2" s="854" t="s">
        <v>156</v>
      </c>
      <c r="OYL2" s="854"/>
      <c r="OYM2" s="854"/>
      <c r="OYN2" s="854"/>
      <c r="OYO2" s="854"/>
      <c r="OYP2" s="854"/>
      <c r="OYQ2" s="854"/>
      <c r="OYR2" s="854"/>
      <c r="OYS2" s="854"/>
      <c r="OYT2" s="854"/>
      <c r="OYU2" s="854"/>
      <c r="OYV2" s="854"/>
      <c r="OYW2" s="854"/>
      <c r="OYX2" s="854"/>
      <c r="OYY2" s="854"/>
      <c r="OYZ2" s="854"/>
      <c r="OZA2" s="854" t="s">
        <v>156</v>
      </c>
      <c r="OZB2" s="854"/>
      <c r="OZC2" s="854"/>
      <c r="OZD2" s="854"/>
      <c r="OZE2" s="854"/>
      <c r="OZF2" s="854"/>
      <c r="OZG2" s="854"/>
      <c r="OZH2" s="854"/>
      <c r="OZI2" s="854"/>
      <c r="OZJ2" s="854"/>
      <c r="OZK2" s="854"/>
      <c r="OZL2" s="854"/>
      <c r="OZM2" s="854"/>
      <c r="OZN2" s="854"/>
      <c r="OZO2" s="854"/>
      <c r="OZP2" s="854"/>
      <c r="OZQ2" s="854" t="s">
        <v>156</v>
      </c>
      <c r="OZR2" s="854"/>
      <c r="OZS2" s="854"/>
      <c r="OZT2" s="854"/>
      <c r="OZU2" s="854"/>
      <c r="OZV2" s="854"/>
      <c r="OZW2" s="854"/>
      <c r="OZX2" s="854"/>
      <c r="OZY2" s="854"/>
      <c r="OZZ2" s="854"/>
      <c r="PAA2" s="854"/>
      <c r="PAB2" s="854"/>
      <c r="PAC2" s="854"/>
      <c r="PAD2" s="854"/>
      <c r="PAE2" s="854"/>
      <c r="PAF2" s="854"/>
      <c r="PAG2" s="854" t="s">
        <v>156</v>
      </c>
      <c r="PAH2" s="854"/>
      <c r="PAI2" s="854"/>
      <c r="PAJ2" s="854"/>
      <c r="PAK2" s="854"/>
      <c r="PAL2" s="854"/>
      <c r="PAM2" s="854"/>
      <c r="PAN2" s="854"/>
      <c r="PAO2" s="854"/>
      <c r="PAP2" s="854"/>
      <c r="PAQ2" s="854"/>
      <c r="PAR2" s="854"/>
      <c r="PAS2" s="854"/>
      <c r="PAT2" s="854"/>
      <c r="PAU2" s="854"/>
      <c r="PAV2" s="854"/>
      <c r="PAW2" s="854" t="s">
        <v>156</v>
      </c>
      <c r="PAX2" s="854"/>
      <c r="PAY2" s="854"/>
      <c r="PAZ2" s="854"/>
      <c r="PBA2" s="854"/>
      <c r="PBB2" s="854"/>
      <c r="PBC2" s="854"/>
      <c r="PBD2" s="854"/>
      <c r="PBE2" s="854"/>
      <c r="PBF2" s="854"/>
      <c r="PBG2" s="854"/>
      <c r="PBH2" s="854"/>
      <c r="PBI2" s="854"/>
      <c r="PBJ2" s="854"/>
      <c r="PBK2" s="854"/>
      <c r="PBL2" s="854"/>
      <c r="PBM2" s="854" t="s">
        <v>156</v>
      </c>
      <c r="PBN2" s="854"/>
      <c r="PBO2" s="854"/>
      <c r="PBP2" s="854"/>
      <c r="PBQ2" s="854"/>
      <c r="PBR2" s="854"/>
      <c r="PBS2" s="854"/>
      <c r="PBT2" s="854"/>
      <c r="PBU2" s="854"/>
      <c r="PBV2" s="854"/>
      <c r="PBW2" s="854"/>
      <c r="PBX2" s="854"/>
      <c r="PBY2" s="854"/>
      <c r="PBZ2" s="854"/>
      <c r="PCA2" s="854"/>
      <c r="PCB2" s="854"/>
      <c r="PCC2" s="854" t="s">
        <v>156</v>
      </c>
      <c r="PCD2" s="854"/>
      <c r="PCE2" s="854"/>
      <c r="PCF2" s="854"/>
      <c r="PCG2" s="854"/>
      <c r="PCH2" s="854"/>
      <c r="PCI2" s="854"/>
      <c r="PCJ2" s="854"/>
      <c r="PCK2" s="854"/>
      <c r="PCL2" s="854"/>
      <c r="PCM2" s="854"/>
      <c r="PCN2" s="854"/>
      <c r="PCO2" s="854"/>
      <c r="PCP2" s="854"/>
      <c r="PCQ2" s="854"/>
      <c r="PCR2" s="854"/>
      <c r="PCS2" s="854" t="s">
        <v>156</v>
      </c>
      <c r="PCT2" s="854"/>
      <c r="PCU2" s="854"/>
      <c r="PCV2" s="854"/>
      <c r="PCW2" s="854"/>
      <c r="PCX2" s="854"/>
      <c r="PCY2" s="854"/>
      <c r="PCZ2" s="854"/>
      <c r="PDA2" s="854"/>
      <c r="PDB2" s="854"/>
      <c r="PDC2" s="854"/>
      <c r="PDD2" s="854"/>
      <c r="PDE2" s="854"/>
      <c r="PDF2" s="854"/>
      <c r="PDG2" s="854"/>
      <c r="PDH2" s="854"/>
      <c r="PDI2" s="854" t="s">
        <v>156</v>
      </c>
      <c r="PDJ2" s="854"/>
      <c r="PDK2" s="854"/>
      <c r="PDL2" s="854"/>
      <c r="PDM2" s="854"/>
      <c r="PDN2" s="854"/>
      <c r="PDO2" s="854"/>
      <c r="PDP2" s="854"/>
      <c r="PDQ2" s="854"/>
      <c r="PDR2" s="854"/>
      <c r="PDS2" s="854"/>
      <c r="PDT2" s="854"/>
      <c r="PDU2" s="854"/>
      <c r="PDV2" s="854"/>
      <c r="PDW2" s="854"/>
      <c r="PDX2" s="854"/>
      <c r="PDY2" s="854" t="s">
        <v>156</v>
      </c>
      <c r="PDZ2" s="854"/>
      <c r="PEA2" s="854"/>
      <c r="PEB2" s="854"/>
      <c r="PEC2" s="854"/>
      <c r="PED2" s="854"/>
      <c r="PEE2" s="854"/>
      <c r="PEF2" s="854"/>
      <c r="PEG2" s="854"/>
      <c r="PEH2" s="854"/>
      <c r="PEI2" s="854"/>
      <c r="PEJ2" s="854"/>
      <c r="PEK2" s="854"/>
      <c r="PEL2" s="854"/>
      <c r="PEM2" s="854"/>
      <c r="PEN2" s="854"/>
      <c r="PEO2" s="854" t="s">
        <v>156</v>
      </c>
      <c r="PEP2" s="854"/>
      <c r="PEQ2" s="854"/>
      <c r="PER2" s="854"/>
      <c r="PES2" s="854"/>
      <c r="PET2" s="854"/>
      <c r="PEU2" s="854"/>
      <c r="PEV2" s="854"/>
      <c r="PEW2" s="854"/>
      <c r="PEX2" s="854"/>
      <c r="PEY2" s="854"/>
      <c r="PEZ2" s="854"/>
      <c r="PFA2" s="854"/>
      <c r="PFB2" s="854"/>
      <c r="PFC2" s="854"/>
      <c r="PFD2" s="854"/>
      <c r="PFE2" s="854" t="s">
        <v>156</v>
      </c>
      <c r="PFF2" s="854"/>
      <c r="PFG2" s="854"/>
      <c r="PFH2" s="854"/>
      <c r="PFI2" s="854"/>
      <c r="PFJ2" s="854"/>
      <c r="PFK2" s="854"/>
      <c r="PFL2" s="854"/>
      <c r="PFM2" s="854"/>
      <c r="PFN2" s="854"/>
      <c r="PFO2" s="854"/>
      <c r="PFP2" s="854"/>
      <c r="PFQ2" s="854"/>
      <c r="PFR2" s="854"/>
      <c r="PFS2" s="854"/>
      <c r="PFT2" s="854"/>
      <c r="PFU2" s="854" t="s">
        <v>156</v>
      </c>
      <c r="PFV2" s="854"/>
      <c r="PFW2" s="854"/>
      <c r="PFX2" s="854"/>
      <c r="PFY2" s="854"/>
      <c r="PFZ2" s="854"/>
      <c r="PGA2" s="854"/>
      <c r="PGB2" s="854"/>
      <c r="PGC2" s="854"/>
      <c r="PGD2" s="854"/>
      <c r="PGE2" s="854"/>
      <c r="PGF2" s="854"/>
      <c r="PGG2" s="854"/>
      <c r="PGH2" s="854"/>
      <c r="PGI2" s="854"/>
      <c r="PGJ2" s="854"/>
      <c r="PGK2" s="854" t="s">
        <v>156</v>
      </c>
      <c r="PGL2" s="854"/>
      <c r="PGM2" s="854"/>
      <c r="PGN2" s="854"/>
      <c r="PGO2" s="854"/>
      <c r="PGP2" s="854"/>
      <c r="PGQ2" s="854"/>
      <c r="PGR2" s="854"/>
      <c r="PGS2" s="854"/>
      <c r="PGT2" s="854"/>
      <c r="PGU2" s="854"/>
      <c r="PGV2" s="854"/>
      <c r="PGW2" s="854"/>
      <c r="PGX2" s="854"/>
      <c r="PGY2" s="854"/>
      <c r="PGZ2" s="854"/>
      <c r="PHA2" s="854" t="s">
        <v>156</v>
      </c>
      <c r="PHB2" s="854"/>
      <c r="PHC2" s="854"/>
      <c r="PHD2" s="854"/>
      <c r="PHE2" s="854"/>
      <c r="PHF2" s="854"/>
      <c r="PHG2" s="854"/>
      <c r="PHH2" s="854"/>
      <c r="PHI2" s="854"/>
      <c r="PHJ2" s="854"/>
      <c r="PHK2" s="854"/>
      <c r="PHL2" s="854"/>
      <c r="PHM2" s="854"/>
      <c r="PHN2" s="854"/>
      <c r="PHO2" s="854"/>
      <c r="PHP2" s="854"/>
      <c r="PHQ2" s="854" t="s">
        <v>156</v>
      </c>
      <c r="PHR2" s="854"/>
      <c r="PHS2" s="854"/>
      <c r="PHT2" s="854"/>
      <c r="PHU2" s="854"/>
      <c r="PHV2" s="854"/>
      <c r="PHW2" s="854"/>
      <c r="PHX2" s="854"/>
      <c r="PHY2" s="854"/>
      <c r="PHZ2" s="854"/>
      <c r="PIA2" s="854"/>
      <c r="PIB2" s="854"/>
      <c r="PIC2" s="854"/>
      <c r="PID2" s="854"/>
      <c r="PIE2" s="854"/>
      <c r="PIF2" s="854"/>
      <c r="PIG2" s="854" t="s">
        <v>156</v>
      </c>
      <c r="PIH2" s="854"/>
      <c r="PII2" s="854"/>
      <c r="PIJ2" s="854"/>
      <c r="PIK2" s="854"/>
      <c r="PIL2" s="854"/>
      <c r="PIM2" s="854"/>
      <c r="PIN2" s="854"/>
      <c r="PIO2" s="854"/>
      <c r="PIP2" s="854"/>
      <c r="PIQ2" s="854"/>
      <c r="PIR2" s="854"/>
      <c r="PIS2" s="854"/>
      <c r="PIT2" s="854"/>
      <c r="PIU2" s="854"/>
      <c r="PIV2" s="854"/>
      <c r="PIW2" s="854" t="s">
        <v>156</v>
      </c>
      <c r="PIX2" s="854"/>
      <c r="PIY2" s="854"/>
      <c r="PIZ2" s="854"/>
      <c r="PJA2" s="854"/>
      <c r="PJB2" s="854"/>
      <c r="PJC2" s="854"/>
      <c r="PJD2" s="854"/>
      <c r="PJE2" s="854"/>
      <c r="PJF2" s="854"/>
      <c r="PJG2" s="854"/>
      <c r="PJH2" s="854"/>
      <c r="PJI2" s="854"/>
      <c r="PJJ2" s="854"/>
      <c r="PJK2" s="854"/>
      <c r="PJL2" s="854"/>
      <c r="PJM2" s="854" t="s">
        <v>156</v>
      </c>
      <c r="PJN2" s="854"/>
      <c r="PJO2" s="854"/>
      <c r="PJP2" s="854"/>
      <c r="PJQ2" s="854"/>
      <c r="PJR2" s="854"/>
      <c r="PJS2" s="854"/>
      <c r="PJT2" s="854"/>
      <c r="PJU2" s="854"/>
      <c r="PJV2" s="854"/>
      <c r="PJW2" s="854"/>
      <c r="PJX2" s="854"/>
      <c r="PJY2" s="854"/>
      <c r="PJZ2" s="854"/>
      <c r="PKA2" s="854"/>
      <c r="PKB2" s="854"/>
      <c r="PKC2" s="854" t="s">
        <v>156</v>
      </c>
      <c r="PKD2" s="854"/>
      <c r="PKE2" s="854"/>
      <c r="PKF2" s="854"/>
      <c r="PKG2" s="854"/>
      <c r="PKH2" s="854"/>
      <c r="PKI2" s="854"/>
      <c r="PKJ2" s="854"/>
      <c r="PKK2" s="854"/>
      <c r="PKL2" s="854"/>
      <c r="PKM2" s="854"/>
      <c r="PKN2" s="854"/>
      <c r="PKO2" s="854"/>
      <c r="PKP2" s="854"/>
      <c r="PKQ2" s="854"/>
      <c r="PKR2" s="854"/>
      <c r="PKS2" s="854" t="s">
        <v>156</v>
      </c>
      <c r="PKT2" s="854"/>
      <c r="PKU2" s="854"/>
      <c r="PKV2" s="854"/>
      <c r="PKW2" s="854"/>
      <c r="PKX2" s="854"/>
      <c r="PKY2" s="854"/>
      <c r="PKZ2" s="854"/>
      <c r="PLA2" s="854"/>
      <c r="PLB2" s="854"/>
      <c r="PLC2" s="854"/>
      <c r="PLD2" s="854"/>
      <c r="PLE2" s="854"/>
      <c r="PLF2" s="854"/>
      <c r="PLG2" s="854"/>
      <c r="PLH2" s="854"/>
      <c r="PLI2" s="854" t="s">
        <v>156</v>
      </c>
      <c r="PLJ2" s="854"/>
      <c r="PLK2" s="854"/>
      <c r="PLL2" s="854"/>
      <c r="PLM2" s="854"/>
      <c r="PLN2" s="854"/>
      <c r="PLO2" s="854"/>
      <c r="PLP2" s="854"/>
      <c r="PLQ2" s="854"/>
      <c r="PLR2" s="854"/>
      <c r="PLS2" s="854"/>
      <c r="PLT2" s="854"/>
      <c r="PLU2" s="854"/>
      <c r="PLV2" s="854"/>
      <c r="PLW2" s="854"/>
      <c r="PLX2" s="854"/>
      <c r="PLY2" s="854" t="s">
        <v>156</v>
      </c>
      <c r="PLZ2" s="854"/>
      <c r="PMA2" s="854"/>
      <c r="PMB2" s="854"/>
      <c r="PMC2" s="854"/>
      <c r="PMD2" s="854"/>
      <c r="PME2" s="854"/>
      <c r="PMF2" s="854"/>
      <c r="PMG2" s="854"/>
      <c r="PMH2" s="854"/>
      <c r="PMI2" s="854"/>
      <c r="PMJ2" s="854"/>
      <c r="PMK2" s="854"/>
      <c r="PML2" s="854"/>
      <c r="PMM2" s="854"/>
      <c r="PMN2" s="854"/>
      <c r="PMO2" s="854" t="s">
        <v>156</v>
      </c>
      <c r="PMP2" s="854"/>
      <c r="PMQ2" s="854"/>
      <c r="PMR2" s="854"/>
      <c r="PMS2" s="854"/>
      <c r="PMT2" s="854"/>
      <c r="PMU2" s="854"/>
      <c r="PMV2" s="854"/>
      <c r="PMW2" s="854"/>
      <c r="PMX2" s="854"/>
      <c r="PMY2" s="854"/>
      <c r="PMZ2" s="854"/>
      <c r="PNA2" s="854"/>
      <c r="PNB2" s="854"/>
      <c r="PNC2" s="854"/>
      <c r="PND2" s="854"/>
      <c r="PNE2" s="854" t="s">
        <v>156</v>
      </c>
      <c r="PNF2" s="854"/>
      <c r="PNG2" s="854"/>
      <c r="PNH2" s="854"/>
      <c r="PNI2" s="854"/>
      <c r="PNJ2" s="854"/>
      <c r="PNK2" s="854"/>
      <c r="PNL2" s="854"/>
      <c r="PNM2" s="854"/>
      <c r="PNN2" s="854"/>
      <c r="PNO2" s="854"/>
      <c r="PNP2" s="854"/>
      <c r="PNQ2" s="854"/>
      <c r="PNR2" s="854"/>
      <c r="PNS2" s="854"/>
      <c r="PNT2" s="854"/>
      <c r="PNU2" s="854" t="s">
        <v>156</v>
      </c>
      <c r="PNV2" s="854"/>
      <c r="PNW2" s="854"/>
      <c r="PNX2" s="854"/>
      <c r="PNY2" s="854"/>
      <c r="PNZ2" s="854"/>
      <c r="POA2" s="854"/>
      <c r="POB2" s="854"/>
      <c r="POC2" s="854"/>
      <c r="POD2" s="854"/>
      <c r="POE2" s="854"/>
      <c r="POF2" s="854"/>
      <c r="POG2" s="854"/>
      <c r="POH2" s="854"/>
      <c r="POI2" s="854"/>
      <c r="POJ2" s="854"/>
      <c r="POK2" s="854" t="s">
        <v>156</v>
      </c>
      <c r="POL2" s="854"/>
      <c r="POM2" s="854"/>
      <c r="PON2" s="854"/>
      <c r="POO2" s="854"/>
      <c r="POP2" s="854"/>
      <c r="POQ2" s="854"/>
      <c r="POR2" s="854"/>
      <c r="POS2" s="854"/>
      <c r="POT2" s="854"/>
      <c r="POU2" s="854"/>
      <c r="POV2" s="854"/>
      <c r="POW2" s="854"/>
      <c r="POX2" s="854"/>
      <c r="POY2" s="854"/>
      <c r="POZ2" s="854"/>
      <c r="PPA2" s="854" t="s">
        <v>156</v>
      </c>
      <c r="PPB2" s="854"/>
      <c r="PPC2" s="854"/>
      <c r="PPD2" s="854"/>
      <c r="PPE2" s="854"/>
      <c r="PPF2" s="854"/>
      <c r="PPG2" s="854"/>
      <c r="PPH2" s="854"/>
      <c r="PPI2" s="854"/>
      <c r="PPJ2" s="854"/>
      <c r="PPK2" s="854"/>
      <c r="PPL2" s="854"/>
      <c r="PPM2" s="854"/>
      <c r="PPN2" s="854"/>
      <c r="PPO2" s="854"/>
      <c r="PPP2" s="854"/>
      <c r="PPQ2" s="854" t="s">
        <v>156</v>
      </c>
      <c r="PPR2" s="854"/>
      <c r="PPS2" s="854"/>
      <c r="PPT2" s="854"/>
      <c r="PPU2" s="854"/>
      <c r="PPV2" s="854"/>
      <c r="PPW2" s="854"/>
      <c r="PPX2" s="854"/>
      <c r="PPY2" s="854"/>
      <c r="PPZ2" s="854"/>
      <c r="PQA2" s="854"/>
      <c r="PQB2" s="854"/>
      <c r="PQC2" s="854"/>
      <c r="PQD2" s="854"/>
      <c r="PQE2" s="854"/>
      <c r="PQF2" s="854"/>
      <c r="PQG2" s="854" t="s">
        <v>156</v>
      </c>
      <c r="PQH2" s="854"/>
      <c r="PQI2" s="854"/>
      <c r="PQJ2" s="854"/>
      <c r="PQK2" s="854"/>
      <c r="PQL2" s="854"/>
      <c r="PQM2" s="854"/>
      <c r="PQN2" s="854"/>
      <c r="PQO2" s="854"/>
      <c r="PQP2" s="854"/>
      <c r="PQQ2" s="854"/>
      <c r="PQR2" s="854"/>
      <c r="PQS2" s="854"/>
      <c r="PQT2" s="854"/>
      <c r="PQU2" s="854"/>
      <c r="PQV2" s="854"/>
      <c r="PQW2" s="854" t="s">
        <v>156</v>
      </c>
      <c r="PQX2" s="854"/>
      <c r="PQY2" s="854"/>
      <c r="PQZ2" s="854"/>
      <c r="PRA2" s="854"/>
      <c r="PRB2" s="854"/>
      <c r="PRC2" s="854"/>
      <c r="PRD2" s="854"/>
      <c r="PRE2" s="854"/>
      <c r="PRF2" s="854"/>
      <c r="PRG2" s="854"/>
      <c r="PRH2" s="854"/>
      <c r="PRI2" s="854"/>
      <c r="PRJ2" s="854"/>
      <c r="PRK2" s="854"/>
      <c r="PRL2" s="854"/>
      <c r="PRM2" s="854" t="s">
        <v>156</v>
      </c>
      <c r="PRN2" s="854"/>
      <c r="PRO2" s="854"/>
      <c r="PRP2" s="854"/>
      <c r="PRQ2" s="854"/>
      <c r="PRR2" s="854"/>
      <c r="PRS2" s="854"/>
      <c r="PRT2" s="854"/>
      <c r="PRU2" s="854"/>
      <c r="PRV2" s="854"/>
      <c r="PRW2" s="854"/>
      <c r="PRX2" s="854"/>
      <c r="PRY2" s="854"/>
      <c r="PRZ2" s="854"/>
      <c r="PSA2" s="854"/>
      <c r="PSB2" s="854"/>
      <c r="PSC2" s="854" t="s">
        <v>156</v>
      </c>
      <c r="PSD2" s="854"/>
      <c r="PSE2" s="854"/>
      <c r="PSF2" s="854"/>
      <c r="PSG2" s="854"/>
      <c r="PSH2" s="854"/>
      <c r="PSI2" s="854"/>
      <c r="PSJ2" s="854"/>
      <c r="PSK2" s="854"/>
      <c r="PSL2" s="854"/>
      <c r="PSM2" s="854"/>
      <c r="PSN2" s="854"/>
      <c r="PSO2" s="854"/>
      <c r="PSP2" s="854"/>
      <c r="PSQ2" s="854"/>
      <c r="PSR2" s="854"/>
      <c r="PSS2" s="854" t="s">
        <v>156</v>
      </c>
      <c r="PST2" s="854"/>
      <c r="PSU2" s="854"/>
      <c r="PSV2" s="854"/>
      <c r="PSW2" s="854"/>
      <c r="PSX2" s="854"/>
      <c r="PSY2" s="854"/>
      <c r="PSZ2" s="854"/>
      <c r="PTA2" s="854"/>
      <c r="PTB2" s="854"/>
      <c r="PTC2" s="854"/>
      <c r="PTD2" s="854"/>
      <c r="PTE2" s="854"/>
      <c r="PTF2" s="854"/>
      <c r="PTG2" s="854"/>
      <c r="PTH2" s="854"/>
      <c r="PTI2" s="854" t="s">
        <v>156</v>
      </c>
      <c r="PTJ2" s="854"/>
      <c r="PTK2" s="854"/>
      <c r="PTL2" s="854"/>
      <c r="PTM2" s="854"/>
      <c r="PTN2" s="854"/>
      <c r="PTO2" s="854"/>
      <c r="PTP2" s="854"/>
      <c r="PTQ2" s="854"/>
      <c r="PTR2" s="854"/>
      <c r="PTS2" s="854"/>
      <c r="PTT2" s="854"/>
      <c r="PTU2" s="854"/>
      <c r="PTV2" s="854"/>
      <c r="PTW2" s="854"/>
      <c r="PTX2" s="854"/>
      <c r="PTY2" s="854" t="s">
        <v>156</v>
      </c>
      <c r="PTZ2" s="854"/>
      <c r="PUA2" s="854"/>
      <c r="PUB2" s="854"/>
      <c r="PUC2" s="854"/>
      <c r="PUD2" s="854"/>
      <c r="PUE2" s="854"/>
      <c r="PUF2" s="854"/>
      <c r="PUG2" s="854"/>
      <c r="PUH2" s="854"/>
      <c r="PUI2" s="854"/>
      <c r="PUJ2" s="854"/>
      <c r="PUK2" s="854"/>
      <c r="PUL2" s="854"/>
      <c r="PUM2" s="854"/>
      <c r="PUN2" s="854"/>
      <c r="PUO2" s="854" t="s">
        <v>156</v>
      </c>
      <c r="PUP2" s="854"/>
      <c r="PUQ2" s="854"/>
      <c r="PUR2" s="854"/>
      <c r="PUS2" s="854"/>
      <c r="PUT2" s="854"/>
      <c r="PUU2" s="854"/>
      <c r="PUV2" s="854"/>
      <c r="PUW2" s="854"/>
      <c r="PUX2" s="854"/>
      <c r="PUY2" s="854"/>
      <c r="PUZ2" s="854"/>
      <c r="PVA2" s="854"/>
      <c r="PVB2" s="854"/>
      <c r="PVC2" s="854"/>
      <c r="PVD2" s="854"/>
      <c r="PVE2" s="854" t="s">
        <v>156</v>
      </c>
      <c r="PVF2" s="854"/>
      <c r="PVG2" s="854"/>
      <c r="PVH2" s="854"/>
      <c r="PVI2" s="854"/>
      <c r="PVJ2" s="854"/>
      <c r="PVK2" s="854"/>
      <c r="PVL2" s="854"/>
      <c r="PVM2" s="854"/>
      <c r="PVN2" s="854"/>
      <c r="PVO2" s="854"/>
      <c r="PVP2" s="854"/>
      <c r="PVQ2" s="854"/>
      <c r="PVR2" s="854"/>
      <c r="PVS2" s="854"/>
      <c r="PVT2" s="854"/>
      <c r="PVU2" s="854" t="s">
        <v>156</v>
      </c>
      <c r="PVV2" s="854"/>
      <c r="PVW2" s="854"/>
      <c r="PVX2" s="854"/>
      <c r="PVY2" s="854"/>
      <c r="PVZ2" s="854"/>
      <c r="PWA2" s="854"/>
      <c r="PWB2" s="854"/>
      <c r="PWC2" s="854"/>
      <c r="PWD2" s="854"/>
      <c r="PWE2" s="854"/>
      <c r="PWF2" s="854"/>
      <c r="PWG2" s="854"/>
      <c r="PWH2" s="854"/>
      <c r="PWI2" s="854"/>
      <c r="PWJ2" s="854"/>
      <c r="PWK2" s="854" t="s">
        <v>156</v>
      </c>
      <c r="PWL2" s="854"/>
      <c r="PWM2" s="854"/>
      <c r="PWN2" s="854"/>
      <c r="PWO2" s="854"/>
      <c r="PWP2" s="854"/>
      <c r="PWQ2" s="854"/>
      <c r="PWR2" s="854"/>
      <c r="PWS2" s="854"/>
      <c r="PWT2" s="854"/>
      <c r="PWU2" s="854"/>
      <c r="PWV2" s="854"/>
      <c r="PWW2" s="854"/>
      <c r="PWX2" s="854"/>
      <c r="PWY2" s="854"/>
      <c r="PWZ2" s="854"/>
      <c r="PXA2" s="854" t="s">
        <v>156</v>
      </c>
      <c r="PXB2" s="854"/>
      <c r="PXC2" s="854"/>
      <c r="PXD2" s="854"/>
      <c r="PXE2" s="854"/>
      <c r="PXF2" s="854"/>
      <c r="PXG2" s="854"/>
      <c r="PXH2" s="854"/>
      <c r="PXI2" s="854"/>
      <c r="PXJ2" s="854"/>
      <c r="PXK2" s="854"/>
      <c r="PXL2" s="854"/>
      <c r="PXM2" s="854"/>
      <c r="PXN2" s="854"/>
      <c r="PXO2" s="854"/>
      <c r="PXP2" s="854"/>
      <c r="PXQ2" s="854" t="s">
        <v>156</v>
      </c>
      <c r="PXR2" s="854"/>
      <c r="PXS2" s="854"/>
      <c r="PXT2" s="854"/>
      <c r="PXU2" s="854"/>
      <c r="PXV2" s="854"/>
      <c r="PXW2" s="854"/>
      <c r="PXX2" s="854"/>
      <c r="PXY2" s="854"/>
      <c r="PXZ2" s="854"/>
      <c r="PYA2" s="854"/>
      <c r="PYB2" s="854"/>
      <c r="PYC2" s="854"/>
      <c r="PYD2" s="854"/>
      <c r="PYE2" s="854"/>
      <c r="PYF2" s="854"/>
      <c r="PYG2" s="854" t="s">
        <v>156</v>
      </c>
      <c r="PYH2" s="854"/>
      <c r="PYI2" s="854"/>
      <c r="PYJ2" s="854"/>
      <c r="PYK2" s="854"/>
      <c r="PYL2" s="854"/>
      <c r="PYM2" s="854"/>
      <c r="PYN2" s="854"/>
      <c r="PYO2" s="854"/>
      <c r="PYP2" s="854"/>
      <c r="PYQ2" s="854"/>
      <c r="PYR2" s="854"/>
      <c r="PYS2" s="854"/>
      <c r="PYT2" s="854"/>
      <c r="PYU2" s="854"/>
      <c r="PYV2" s="854"/>
      <c r="PYW2" s="854" t="s">
        <v>156</v>
      </c>
      <c r="PYX2" s="854"/>
      <c r="PYY2" s="854"/>
      <c r="PYZ2" s="854"/>
      <c r="PZA2" s="854"/>
      <c r="PZB2" s="854"/>
      <c r="PZC2" s="854"/>
      <c r="PZD2" s="854"/>
      <c r="PZE2" s="854"/>
      <c r="PZF2" s="854"/>
      <c r="PZG2" s="854"/>
      <c r="PZH2" s="854"/>
      <c r="PZI2" s="854"/>
      <c r="PZJ2" s="854"/>
      <c r="PZK2" s="854"/>
      <c r="PZL2" s="854"/>
      <c r="PZM2" s="854" t="s">
        <v>156</v>
      </c>
      <c r="PZN2" s="854"/>
      <c r="PZO2" s="854"/>
      <c r="PZP2" s="854"/>
      <c r="PZQ2" s="854"/>
      <c r="PZR2" s="854"/>
      <c r="PZS2" s="854"/>
      <c r="PZT2" s="854"/>
      <c r="PZU2" s="854"/>
      <c r="PZV2" s="854"/>
      <c r="PZW2" s="854"/>
      <c r="PZX2" s="854"/>
      <c r="PZY2" s="854"/>
      <c r="PZZ2" s="854"/>
      <c r="QAA2" s="854"/>
      <c r="QAB2" s="854"/>
      <c r="QAC2" s="854" t="s">
        <v>156</v>
      </c>
      <c r="QAD2" s="854"/>
      <c r="QAE2" s="854"/>
      <c r="QAF2" s="854"/>
      <c r="QAG2" s="854"/>
      <c r="QAH2" s="854"/>
      <c r="QAI2" s="854"/>
      <c r="QAJ2" s="854"/>
      <c r="QAK2" s="854"/>
      <c r="QAL2" s="854"/>
      <c r="QAM2" s="854"/>
      <c r="QAN2" s="854"/>
      <c r="QAO2" s="854"/>
      <c r="QAP2" s="854"/>
      <c r="QAQ2" s="854"/>
      <c r="QAR2" s="854"/>
      <c r="QAS2" s="854" t="s">
        <v>156</v>
      </c>
      <c r="QAT2" s="854"/>
      <c r="QAU2" s="854"/>
      <c r="QAV2" s="854"/>
      <c r="QAW2" s="854"/>
      <c r="QAX2" s="854"/>
      <c r="QAY2" s="854"/>
      <c r="QAZ2" s="854"/>
      <c r="QBA2" s="854"/>
      <c r="QBB2" s="854"/>
      <c r="QBC2" s="854"/>
      <c r="QBD2" s="854"/>
      <c r="QBE2" s="854"/>
      <c r="QBF2" s="854"/>
      <c r="QBG2" s="854"/>
      <c r="QBH2" s="854"/>
      <c r="QBI2" s="854" t="s">
        <v>156</v>
      </c>
      <c r="QBJ2" s="854"/>
      <c r="QBK2" s="854"/>
      <c r="QBL2" s="854"/>
      <c r="QBM2" s="854"/>
      <c r="QBN2" s="854"/>
      <c r="QBO2" s="854"/>
      <c r="QBP2" s="854"/>
      <c r="QBQ2" s="854"/>
      <c r="QBR2" s="854"/>
      <c r="QBS2" s="854"/>
      <c r="QBT2" s="854"/>
      <c r="QBU2" s="854"/>
      <c r="QBV2" s="854"/>
      <c r="QBW2" s="854"/>
      <c r="QBX2" s="854"/>
      <c r="QBY2" s="854" t="s">
        <v>156</v>
      </c>
      <c r="QBZ2" s="854"/>
      <c r="QCA2" s="854"/>
      <c r="QCB2" s="854"/>
      <c r="QCC2" s="854"/>
      <c r="QCD2" s="854"/>
      <c r="QCE2" s="854"/>
      <c r="QCF2" s="854"/>
      <c r="QCG2" s="854"/>
      <c r="QCH2" s="854"/>
      <c r="QCI2" s="854"/>
      <c r="QCJ2" s="854"/>
      <c r="QCK2" s="854"/>
      <c r="QCL2" s="854"/>
      <c r="QCM2" s="854"/>
      <c r="QCN2" s="854"/>
      <c r="QCO2" s="854" t="s">
        <v>156</v>
      </c>
      <c r="QCP2" s="854"/>
      <c r="QCQ2" s="854"/>
      <c r="QCR2" s="854"/>
      <c r="QCS2" s="854"/>
      <c r="QCT2" s="854"/>
      <c r="QCU2" s="854"/>
      <c r="QCV2" s="854"/>
      <c r="QCW2" s="854"/>
      <c r="QCX2" s="854"/>
      <c r="QCY2" s="854"/>
      <c r="QCZ2" s="854"/>
      <c r="QDA2" s="854"/>
      <c r="QDB2" s="854"/>
      <c r="QDC2" s="854"/>
      <c r="QDD2" s="854"/>
      <c r="QDE2" s="854" t="s">
        <v>156</v>
      </c>
      <c r="QDF2" s="854"/>
      <c r="QDG2" s="854"/>
      <c r="QDH2" s="854"/>
      <c r="QDI2" s="854"/>
      <c r="QDJ2" s="854"/>
      <c r="QDK2" s="854"/>
      <c r="QDL2" s="854"/>
      <c r="QDM2" s="854"/>
      <c r="QDN2" s="854"/>
      <c r="QDO2" s="854"/>
      <c r="QDP2" s="854"/>
      <c r="QDQ2" s="854"/>
      <c r="QDR2" s="854"/>
      <c r="QDS2" s="854"/>
      <c r="QDT2" s="854"/>
      <c r="QDU2" s="854" t="s">
        <v>156</v>
      </c>
      <c r="QDV2" s="854"/>
      <c r="QDW2" s="854"/>
      <c r="QDX2" s="854"/>
      <c r="QDY2" s="854"/>
      <c r="QDZ2" s="854"/>
      <c r="QEA2" s="854"/>
      <c r="QEB2" s="854"/>
      <c r="QEC2" s="854"/>
      <c r="QED2" s="854"/>
      <c r="QEE2" s="854"/>
      <c r="QEF2" s="854"/>
      <c r="QEG2" s="854"/>
      <c r="QEH2" s="854"/>
      <c r="QEI2" s="854"/>
      <c r="QEJ2" s="854"/>
      <c r="QEK2" s="854" t="s">
        <v>156</v>
      </c>
      <c r="QEL2" s="854"/>
      <c r="QEM2" s="854"/>
      <c r="QEN2" s="854"/>
      <c r="QEO2" s="854"/>
      <c r="QEP2" s="854"/>
      <c r="QEQ2" s="854"/>
      <c r="QER2" s="854"/>
      <c r="QES2" s="854"/>
      <c r="QET2" s="854"/>
      <c r="QEU2" s="854"/>
      <c r="QEV2" s="854"/>
      <c r="QEW2" s="854"/>
      <c r="QEX2" s="854"/>
      <c r="QEY2" s="854"/>
      <c r="QEZ2" s="854"/>
      <c r="QFA2" s="854" t="s">
        <v>156</v>
      </c>
      <c r="QFB2" s="854"/>
      <c r="QFC2" s="854"/>
      <c r="QFD2" s="854"/>
      <c r="QFE2" s="854"/>
      <c r="QFF2" s="854"/>
      <c r="QFG2" s="854"/>
      <c r="QFH2" s="854"/>
      <c r="QFI2" s="854"/>
      <c r="QFJ2" s="854"/>
      <c r="QFK2" s="854"/>
      <c r="QFL2" s="854"/>
      <c r="QFM2" s="854"/>
      <c r="QFN2" s="854"/>
      <c r="QFO2" s="854"/>
      <c r="QFP2" s="854"/>
      <c r="QFQ2" s="854" t="s">
        <v>156</v>
      </c>
      <c r="QFR2" s="854"/>
      <c r="QFS2" s="854"/>
      <c r="QFT2" s="854"/>
      <c r="QFU2" s="854"/>
      <c r="QFV2" s="854"/>
      <c r="QFW2" s="854"/>
      <c r="QFX2" s="854"/>
      <c r="QFY2" s="854"/>
      <c r="QFZ2" s="854"/>
      <c r="QGA2" s="854"/>
      <c r="QGB2" s="854"/>
      <c r="QGC2" s="854"/>
      <c r="QGD2" s="854"/>
      <c r="QGE2" s="854"/>
      <c r="QGF2" s="854"/>
      <c r="QGG2" s="854" t="s">
        <v>156</v>
      </c>
      <c r="QGH2" s="854"/>
      <c r="QGI2" s="854"/>
      <c r="QGJ2" s="854"/>
      <c r="QGK2" s="854"/>
      <c r="QGL2" s="854"/>
      <c r="QGM2" s="854"/>
      <c r="QGN2" s="854"/>
      <c r="QGO2" s="854"/>
      <c r="QGP2" s="854"/>
      <c r="QGQ2" s="854"/>
      <c r="QGR2" s="854"/>
      <c r="QGS2" s="854"/>
      <c r="QGT2" s="854"/>
      <c r="QGU2" s="854"/>
      <c r="QGV2" s="854"/>
      <c r="QGW2" s="854" t="s">
        <v>156</v>
      </c>
      <c r="QGX2" s="854"/>
      <c r="QGY2" s="854"/>
      <c r="QGZ2" s="854"/>
      <c r="QHA2" s="854"/>
      <c r="QHB2" s="854"/>
      <c r="QHC2" s="854"/>
      <c r="QHD2" s="854"/>
      <c r="QHE2" s="854"/>
      <c r="QHF2" s="854"/>
      <c r="QHG2" s="854"/>
      <c r="QHH2" s="854"/>
      <c r="QHI2" s="854"/>
      <c r="QHJ2" s="854"/>
      <c r="QHK2" s="854"/>
      <c r="QHL2" s="854"/>
      <c r="QHM2" s="854" t="s">
        <v>156</v>
      </c>
      <c r="QHN2" s="854"/>
      <c r="QHO2" s="854"/>
      <c r="QHP2" s="854"/>
      <c r="QHQ2" s="854"/>
      <c r="QHR2" s="854"/>
      <c r="QHS2" s="854"/>
      <c r="QHT2" s="854"/>
      <c r="QHU2" s="854"/>
      <c r="QHV2" s="854"/>
      <c r="QHW2" s="854"/>
      <c r="QHX2" s="854"/>
      <c r="QHY2" s="854"/>
      <c r="QHZ2" s="854"/>
      <c r="QIA2" s="854"/>
      <c r="QIB2" s="854"/>
      <c r="QIC2" s="854" t="s">
        <v>156</v>
      </c>
      <c r="QID2" s="854"/>
      <c r="QIE2" s="854"/>
      <c r="QIF2" s="854"/>
      <c r="QIG2" s="854"/>
      <c r="QIH2" s="854"/>
      <c r="QII2" s="854"/>
      <c r="QIJ2" s="854"/>
      <c r="QIK2" s="854"/>
      <c r="QIL2" s="854"/>
      <c r="QIM2" s="854"/>
      <c r="QIN2" s="854"/>
      <c r="QIO2" s="854"/>
      <c r="QIP2" s="854"/>
      <c r="QIQ2" s="854"/>
      <c r="QIR2" s="854"/>
      <c r="QIS2" s="854" t="s">
        <v>156</v>
      </c>
      <c r="QIT2" s="854"/>
      <c r="QIU2" s="854"/>
      <c r="QIV2" s="854"/>
      <c r="QIW2" s="854"/>
      <c r="QIX2" s="854"/>
      <c r="QIY2" s="854"/>
      <c r="QIZ2" s="854"/>
      <c r="QJA2" s="854"/>
      <c r="QJB2" s="854"/>
      <c r="QJC2" s="854"/>
      <c r="QJD2" s="854"/>
      <c r="QJE2" s="854"/>
      <c r="QJF2" s="854"/>
      <c r="QJG2" s="854"/>
      <c r="QJH2" s="854"/>
      <c r="QJI2" s="854" t="s">
        <v>156</v>
      </c>
      <c r="QJJ2" s="854"/>
      <c r="QJK2" s="854"/>
      <c r="QJL2" s="854"/>
      <c r="QJM2" s="854"/>
      <c r="QJN2" s="854"/>
      <c r="QJO2" s="854"/>
      <c r="QJP2" s="854"/>
      <c r="QJQ2" s="854"/>
      <c r="QJR2" s="854"/>
      <c r="QJS2" s="854"/>
      <c r="QJT2" s="854"/>
      <c r="QJU2" s="854"/>
      <c r="QJV2" s="854"/>
      <c r="QJW2" s="854"/>
      <c r="QJX2" s="854"/>
      <c r="QJY2" s="854" t="s">
        <v>156</v>
      </c>
      <c r="QJZ2" s="854"/>
      <c r="QKA2" s="854"/>
      <c r="QKB2" s="854"/>
      <c r="QKC2" s="854"/>
      <c r="QKD2" s="854"/>
      <c r="QKE2" s="854"/>
      <c r="QKF2" s="854"/>
      <c r="QKG2" s="854"/>
      <c r="QKH2" s="854"/>
      <c r="QKI2" s="854"/>
      <c r="QKJ2" s="854"/>
      <c r="QKK2" s="854"/>
      <c r="QKL2" s="854"/>
      <c r="QKM2" s="854"/>
      <c r="QKN2" s="854"/>
      <c r="QKO2" s="854" t="s">
        <v>156</v>
      </c>
      <c r="QKP2" s="854"/>
      <c r="QKQ2" s="854"/>
      <c r="QKR2" s="854"/>
      <c r="QKS2" s="854"/>
      <c r="QKT2" s="854"/>
      <c r="QKU2" s="854"/>
      <c r="QKV2" s="854"/>
      <c r="QKW2" s="854"/>
      <c r="QKX2" s="854"/>
      <c r="QKY2" s="854"/>
      <c r="QKZ2" s="854"/>
      <c r="QLA2" s="854"/>
      <c r="QLB2" s="854"/>
      <c r="QLC2" s="854"/>
      <c r="QLD2" s="854"/>
      <c r="QLE2" s="854" t="s">
        <v>156</v>
      </c>
      <c r="QLF2" s="854"/>
      <c r="QLG2" s="854"/>
      <c r="QLH2" s="854"/>
      <c r="QLI2" s="854"/>
      <c r="QLJ2" s="854"/>
      <c r="QLK2" s="854"/>
      <c r="QLL2" s="854"/>
      <c r="QLM2" s="854"/>
      <c r="QLN2" s="854"/>
      <c r="QLO2" s="854"/>
      <c r="QLP2" s="854"/>
      <c r="QLQ2" s="854"/>
      <c r="QLR2" s="854"/>
      <c r="QLS2" s="854"/>
      <c r="QLT2" s="854"/>
      <c r="QLU2" s="854" t="s">
        <v>156</v>
      </c>
      <c r="QLV2" s="854"/>
      <c r="QLW2" s="854"/>
      <c r="QLX2" s="854"/>
      <c r="QLY2" s="854"/>
      <c r="QLZ2" s="854"/>
      <c r="QMA2" s="854"/>
      <c r="QMB2" s="854"/>
      <c r="QMC2" s="854"/>
      <c r="QMD2" s="854"/>
      <c r="QME2" s="854"/>
      <c r="QMF2" s="854"/>
      <c r="QMG2" s="854"/>
      <c r="QMH2" s="854"/>
      <c r="QMI2" s="854"/>
      <c r="QMJ2" s="854"/>
      <c r="QMK2" s="854" t="s">
        <v>156</v>
      </c>
      <c r="QML2" s="854"/>
      <c r="QMM2" s="854"/>
      <c r="QMN2" s="854"/>
      <c r="QMO2" s="854"/>
      <c r="QMP2" s="854"/>
      <c r="QMQ2" s="854"/>
      <c r="QMR2" s="854"/>
      <c r="QMS2" s="854"/>
      <c r="QMT2" s="854"/>
      <c r="QMU2" s="854"/>
      <c r="QMV2" s="854"/>
      <c r="QMW2" s="854"/>
      <c r="QMX2" s="854"/>
      <c r="QMY2" s="854"/>
      <c r="QMZ2" s="854"/>
      <c r="QNA2" s="854" t="s">
        <v>156</v>
      </c>
      <c r="QNB2" s="854"/>
      <c r="QNC2" s="854"/>
      <c r="QND2" s="854"/>
      <c r="QNE2" s="854"/>
      <c r="QNF2" s="854"/>
      <c r="QNG2" s="854"/>
      <c r="QNH2" s="854"/>
      <c r="QNI2" s="854"/>
      <c r="QNJ2" s="854"/>
      <c r="QNK2" s="854"/>
      <c r="QNL2" s="854"/>
      <c r="QNM2" s="854"/>
      <c r="QNN2" s="854"/>
      <c r="QNO2" s="854"/>
      <c r="QNP2" s="854"/>
      <c r="QNQ2" s="854" t="s">
        <v>156</v>
      </c>
      <c r="QNR2" s="854"/>
      <c r="QNS2" s="854"/>
      <c r="QNT2" s="854"/>
      <c r="QNU2" s="854"/>
      <c r="QNV2" s="854"/>
      <c r="QNW2" s="854"/>
      <c r="QNX2" s="854"/>
      <c r="QNY2" s="854"/>
      <c r="QNZ2" s="854"/>
      <c r="QOA2" s="854"/>
      <c r="QOB2" s="854"/>
      <c r="QOC2" s="854"/>
      <c r="QOD2" s="854"/>
      <c r="QOE2" s="854"/>
      <c r="QOF2" s="854"/>
      <c r="QOG2" s="854" t="s">
        <v>156</v>
      </c>
      <c r="QOH2" s="854"/>
      <c r="QOI2" s="854"/>
      <c r="QOJ2" s="854"/>
      <c r="QOK2" s="854"/>
      <c r="QOL2" s="854"/>
      <c r="QOM2" s="854"/>
      <c r="QON2" s="854"/>
      <c r="QOO2" s="854"/>
      <c r="QOP2" s="854"/>
      <c r="QOQ2" s="854"/>
      <c r="QOR2" s="854"/>
      <c r="QOS2" s="854"/>
      <c r="QOT2" s="854"/>
      <c r="QOU2" s="854"/>
      <c r="QOV2" s="854"/>
      <c r="QOW2" s="854" t="s">
        <v>156</v>
      </c>
      <c r="QOX2" s="854"/>
      <c r="QOY2" s="854"/>
      <c r="QOZ2" s="854"/>
      <c r="QPA2" s="854"/>
      <c r="QPB2" s="854"/>
      <c r="QPC2" s="854"/>
      <c r="QPD2" s="854"/>
      <c r="QPE2" s="854"/>
      <c r="QPF2" s="854"/>
      <c r="QPG2" s="854"/>
      <c r="QPH2" s="854"/>
      <c r="QPI2" s="854"/>
      <c r="QPJ2" s="854"/>
      <c r="QPK2" s="854"/>
      <c r="QPL2" s="854"/>
      <c r="QPM2" s="854" t="s">
        <v>156</v>
      </c>
      <c r="QPN2" s="854"/>
      <c r="QPO2" s="854"/>
      <c r="QPP2" s="854"/>
      <c r="QPQ2" s="854"/>
      <c r="QPR2" s="854"/>
      <c r="QPS2" s="854"/>
      <c r="QPT2" s="854"/>
      <c r="QPU2" s="854"/>
      <c r="QPV2" s="854"/>
      <c r="QPW2" s="854"/>
      <c r="QPX2" s="854"/>
      <c r="QPY2" s="854"/>
      <c r="QPZ2" s="854"/>
      <c r="QQA2" s="854"/>
      <c r="QQB2" s="854"/>
      <c r="QQC2" s="854" t="s">
        <v>156</v>
      </c>
      <c r="QQD2" s="854"/>
      <c r="QQE2" s="854"/>
      <c r="QQF2" s="854"/>
      <c r="QQG2" s="854"/>
      <c r="QQH2" s="854"/>
      <c r="QQI2" s="854"/>
      <c r="QQJ2" s="854"/>
      <c r="QQK2" s="854"/>
      <c r="QQL2" s="854"/>
      <c r="QQM2" s="854"/>
      <c r="QQN2" s="854"/>
      <c r="QQO2" s="854"/>
      <c r="QQP2" s="854"/>
      <c r="QQQ2" s="854"/>
      <c r="QQR2" s="854"/>
      <c r="QQS2" s="854" t="s">
        <v>156</v>
      </c>
      <c r="QQT2" s="854"/>
      <c r="QQU2" s="854"/>
      <c r="QQV2" s="854"/>
      <c r="QQW2" s="854"/>
      <c r="QQX2" s="854"/>
      <c r="QQY2" s="854"/>
      <c r="QQZ2" s="854"/>
      <c r="QRA2" s="854"/>
      <c r="QRB2" s="854"/>
      <c r="QRC2" s="854"/>
      <c r="QRD2" s="854"/>
      <c r="QRE2" s="854"/>
      <c r="QRF2" s="854"/>
      <c r="QRG2" s="854"/>
      <c r="QRH2" s="854"/>
      <c r="QRI2" s="854" t="s">
        <v>156</v>
      </c>
      <c r="QRJ2" s="854"/>
      <c r="QRK2" s="854"/>
      <c r="QRL2" s="854"/>
      <c r="QRM2" s="854"/>
      <c r="QRN2" s="854"/>
      <c r="QRO2" s="854"/>
      <c r="QRP2" s="854"/>
      <c r="QRQ2" s="854"/>
      <c r="QRR2" s="854"/>
      <c r="QRS2" s="854"/>
      <c r="QRT2" s="854"/>
      <c r="QRU2" s="854"/>
      <c r="QRV2" s="854"/>
      <c r="QRW2" s="854"/>
      <c r="QRX2" s="854"/>
      <c r="QRY2" s="854" t="s">
        <v>156</v>
      </c>
      <c r="QRZ2" s="854"/>
      <c r="QSA2" s="854"/>
      <c r="QSB2" s="854"/>
      <c r="QSC2" s="854"/>
      <c r="QSD2" s="854"/>
      <c r="QSE2" s="854"/>
      <c r="QSF2" s="854"/>
      <c r="QSG2" s="854"/>
      <c r="QSH2" s="854"/>
      <c r="QSI2" s="854"/>
      <c r="QSJ2" s="854"/>
      <c r="QSK2" s="854"/>
      <c r="QSL2" s="854"/>
      <c r="QSM2" s="854"/>
      <c r="QSN2" s="854"/>
      <c r="QSO2" s="854" t="s">
        <v>156</v>
      </c>
      <c r="QSP2" s="854"/>
      <c r="QSQ2" s="854"/>
      <c r="QSR2" s="854"/>
      <c r="QSS2" s="854"/>
      <c r="QST2" s="854"/>
      <c r="QSU2" s="854"/>
      <c r="QSV2" s="854"/>
      <c r="QSW2" s="854"/>
      <c r="QSX2" s="854"/>
      <c r="QSY2" s="854"/>
      <c r="QSZ2" s="854"/>
      <c r="QTA2" s="854"/>
      <c r="QTB2" s="854"/>
      <c r="QTC2" s="854"/>
      <c r="QTD2" s="854"/>
      <c r="QTE2" s="854" t="s">
        <v>156</v>
      </c>
      <c r="QTF2" s="854"/>
      <c r="QTG2" s="854"/>
      <c r="QTH2" s="854"/>
      <c r="QTI2" s="854"/>
      <c r="QTJ2" s="854"/>
      <c r="QTK2" s="854"/>
      <c r="QTL2" s="854"/>
      <c r="QTM2" s="854"/>
      <c r="QTN2" s="854"/>
      <c r="QTO2" s="854"/>
      <c r="QTP2" s="854"/>
      <c r="QTQ2" s="854"/>
      <c r="QTR2" s="854"/>
      <c r="QTS2" s="854"/>
      <c r="QTT2" s="854"/>
      <c r="QTU2" s="854" t="s">
        <v>156</v>
      </c>
      <c r="QTV2" s="854"/>
      <c r="QTW2" s="854"/>
      <c r="QTX2" s="854"/>
      <c r="QTY2" s="854"/>
      <c r="QTZ2" s="854"/>
      <c r="QUA2" s="854"/>
      <c r="QUB2" s="854"/>
      <c r="QUC2" s="854"/>
      <c r="QUD2" s="854"/>
      <c r="QUE2" s="854"/>
      <c r="QUF2" s="854"/>
      <c r="QUG2" s="854"/>
      <c r="QUH2" s="854"/>
      <c r="QUI2" s="854"/>
      <c r="QUJ2" s="854"/>
      <c r="QUK2" s="854" t="s">
        <v>156</v>
      </c>
      <c r="QUL2" s="854"/>
      <c r="QUM2" s="854"/>
      <c r="QUN2" s="854"/>
      <c r="QUO2" s="854"/>
      <c r="QUP2" s="854"/>
      <c r="QUQ2" s="854"/>
      <c r="QUR2" s="854"/>
      <c r="QUS2" s="854"/>
      <c r="QUT2" s="854"/>
      <c r="QUU2" s="854"/>
      <c r="QUV2" s="854"/>
      <c r="QUW2" s="854"/>
      <c r="QUX2" s="854"/>
      <c r="QUY2" s="854"/>
      <c r="QUZ2" s="854"/>
      <c r="QVA2" s="854" t="s">
        <v>156</v>
      </c>
      <c r="QVB2" s="854"/>
      <c r="QVC2" s="854"/>
      <c r="QVD2" s="854"/>
      <c r="QVE2" s="854"/>
      <c r="QVF2" s="854"/>
      <c r="QVG2" s="854"/>
      <c r="QVH2" s="854"/>
      <c r="QVI2" s="854"/>
      <c r="QVJ2" s="854"/>
      <c r="QVK2" s="854"/>
      <c r="QVL2" s="854"/>
      <c r="QVM2" s="854"/>
      <c r="QVN2" s="854"/>
      <c r="QVO2" s="854"/>
      <c r="QVP2" s="854"/>
      <c r="QVQ2" s="854" t="s">
        <v>156</v>
      </c>
      <c r="QVR2" s="854"/>
      <c r="QVS2" s="854"/>
      <c r="QVT2" s="854"/>
      <c r="QVU2" s="854"/>
      <c r="QVV2" s="854"/>
      <c r="QVW2" s="854"/>
      <c r="QVX2" s="854"/>
      <c r="QVY2" s="854"/>
      <c r="QVZ2" s="854"/>
      <c r="QWA2" s="854"/>
      <c r="QWB2" s="854"/>
      <c r="QWC2" s="854"/>
      <c r="QWD2" s="854"/>
      <c r="QWE2" s="854"/>
      <c r="QWF2" s="854"/>
      <c r="QWG2" s="854" t="s">
        <v>156</v>
      </c>
      <c r="QWH2" s="854"/>
      <c r="QWI2" s="854"/>
      <c r="QWJ2" s="854"/>
      <c r="QWK2" s="854"/>
      <c r="QWL2" s="854"/>
      <c r="QWM2" s="854"/>
      <c r="QWN2" s="854"/>
      <c r="QWO2" s="854"/>
      <c r="QWP2" s="854"/>
      <c r="QWQ2" s="854"/>
      <c r="QWR2" s="854"/>
      <c r="QWS2" s="854"/>
      <c r="QWT2" s="854"/>
      <c r="QWU2" s="854"/>
      <c r="QWV2" s="854"/>
      <c r="QWW2" s="854" t="s">
        <v>156</v>
      </c>
      <c r="QWX2" s="854"/>
      <c r="QWY2" s="854"/>
      <c r="QWZ2" s="854"/>
      <c r="QXA2" s="854"/>
      <c r="QXB2" s="854"/>
      <c r="QXC2" s="854"/>
      <c r="QXD2" s="854"/>
      <c r="QXE2" s="854"/>
      <c r="QXF2" s="854"/>
      <c r="QXG2" s="854"/>
      <c r="QXH2" s="854"/>
      <c r="QXI2" s="854"/>
      <c r="QXJ2" s="854"/>
      <c r="QXK2" s="854"/>
      <c r="QXL2" s="854"/>
      <c r="QXM2" s="854" t="s">
        <v>156</v>
      </c>
      <c r="QXN2" s="854"/>
      <c r="QXO2" s="854"/>
      <c r="QXP2" s="854"/>
      <c r="QXQ2" s="854"/>
      <c r="QXR2" s="854"/>
      <c r="QXS2" s="854"/>
      <c r="QXT2" s="854"/>
      <c r="QXU2" s="854"/>
      <c r="QXV2" s="854"/>
      <c r="QXW2" s="854"/>
      <c r="QXX2" s="854"/>
      <c r="QXY2" s="854"/>
      <c r="QXZ2" s="854"/>
      <c r="QYA2" s="854"/>
      <c r="QYB2" s="854"/>
      <c r="QYC2" s="854" t="s">
        <v>156</v>
      </c>
      <c r="QYD2" s="854"/>
      <c r="QYE2" s="854"/>
      <c r="QYF2" s="854"/>
      <c r="QYG2" s="854"/>
      <c r="QYH2" s="854"/>
      <c r="QYI2" s="854"/>
      <c r="QYJ2" s="854"/>
      <c r="QYK2" s="854"/>
      <c r="QYL2" s="854"/>
      <c r="QYM2" s="854"/>
      <c r="QYN2" s="854"/>
      <c r="QYO2" s="854"/>
      <c r="QYP2" s="854"/>
      <c r="QYQ2" s="854"/>
      <c r="QYR2" s="854"/>
      <c r="QYS2" s="854" t="s">
        <v>156</v>
      </c>
      <c r="QYT2" s="854"/>
      <c r="QYU2" s="854"/>
      <c r="QYV2" s="854"/>
      <c r="QYW2" s="854"/>
      <c r="QYX2" s="854"/>
      <c r="QYY2" s="854"/>
      <c r="QYZ2" s="854"/>
      <c r="QZA2" s="854"/>
      <c r="QZB2" s="854"/>
      <c r="QZC2" s="854"/>
      <c r="QZD2" s="854"/>
      <c r="QZE2" s="854"/>
      <c r="QZF2" s="854"/>
      <c r="QZG2" s="854"/>
      <c r="QZH2" s="854"/>
      <c r="QZI2" s="854" t="s">
        <v>156</v>
      </c>
      <c r="QZJ2" s="854"/>
      <c r="QZK2" s="854"/>
      <c r="QZL2" s="854"/>
      <c r="QZM2" s="854"/>
      <c r="QZN2" s="854"/>
      <c r="QZO2" s="854"/>
      <c r="QZP2" s="854"/>
      <c r="QZQ2" s="854"/>
      <c r="QZR2" s="854"/>
      <c r="QZS2" s="854"/>
      <c r="QZT2" s="854"/>
      <c r="QZU2" s="854"/>
      <c r="QZV2" s="854"/>
      <c r="QZW2" s="854"/>
      <c r="QZX2" s="854"/>
      <c r="QZY2" s="854" t="s">
        <v>156</v>
      </c>
      <c r="QZZ2" s="854"/>
      <c r="RAA2" s="854"/>
      <c r="RAB2" s="854"/>
      <c r="RAC2" s="854"/>
      <c r="RAD2" s="854"/>
      <c r="RAE2" s="854"/>
      <c r="RAF2" s="854"/>
      <c r="RAG2" s="854"/>
      <c r="RAH2" s="854"/>
      <c r="RAI2" s="854"/>
      <c r="RAJ2" s="854"/>
      <c r="RAK2" s="854"/>
      <c r="RAL2" s="854"/>
      <c r="RAM2" s="854"/>
      <c r="RAN2" s="854"/>
      <c r="RAO2" s="854" t="s">
        <v>156</v>
      </c>
      <c r="RAP2" s="854"/>
      <c r="RAQ2" s="854"/>
      <c r="RAR2" s="854"/>
      <c r="RAS2" s="854"/>
      <c r="RAT2" s="854"/>
      <c r="RAU2" s="854"/>
      <c r="RAV2" s="854"/>
      <c r="RAW2" s="854"/>
      <c r="RAX2" s="854"/>
      <c r="RAY2" s="854"/>
      <c r="RAZ2" s="854"/>
      <c r="RBA2" s="854"/>
      <c r="RBB2" s="854"/>
      <c r="RBC2" s="854"/>
      <c r="RBD2" s="854"/>
      <c r="RBE2" s="854" t="s">
        <v>156</v>
      </c>
      <c r="RBF2" s="854"/>
      <c r="RBG2" s="854"/>
      <c r="RBH2" s="854"/>
      <c r="RBI2" s="854"/>
      <c r="RBJ2" s="854"/>
      <c r="RBK2" s="854"/>
      <c r="RBL2" s="854"/>
      <c r="RBM2" s="854"/>
      <c r="RBN2" s="854"/>
      <c r="RBO2" s="854"/>
      <c r="RBP2" s="854"/>
      <c r="RBQ2" s="854"/>
      <c r="RBR2" s="854"/>
      <c r="RBS2" s="854"/>
      <c r="RBT2" s="854"/>
      <c r="RBU2" s="854" t="s">
        <v>156</v>
      </c>
      <c r="RBV2" s="854"/>
      <c r="RBW2" s="854"/>
      <c r="RBX2" s="854"/>
      <c r="RBY2" s="854"/>
      <c r="RBZ2" s="854"/>
      <c r="RCA2" s="854"/>
      <c r="RCB2" s="854"/>
      <c r="RCC2" s="854"/>
      <c r="RCD2" s="854"/>
      <c r="RCE2" s="854"/>
      <c r="RCF2" s="854"/>
      <c r="RCG2" s="854"/>
      <c r="RCH2" s="854"/>
      <c r="RCI2" s="854"/>
      <c r="RCJ2" s="854"/>
      <c r="RCK2" s="854" t="s">
        <v>156</v>
      </c>
      <c r="RCL2" s="854"/>
      <c r="RCM2" s="854"/>
      <c r="RCN2" s="854"/>
      <c r="RCO2" s="854"/>
      <c r="RCP2" s="854"/>
      <c r="RCQ2" s="854"/>
      <c r="RCR2" s="854"/>
      <c r="RCS2" s="854"/>
      <c r="RCT2" s="854"/>
      <c r="RCU2" s="854"/>
      <c r="RCV2" s="854"/>
      <c r="RCW2" s="854"/>
      <c r="RCX2" s="854"/>
      <c r="RCY2" s="854"/>
      <c r="RCZ2" s="854"/>
      <c r="RDA2" s="854" t="s">
        <v>156</v>
      </c>
      <c r="RDB2" s="854"/>
      <c r="RDC2" s="854"/>
      <c r="RDD2" s="854"/>
      <c r="RDE2" s="854"/>
      <c r="RDF2" s="854"/>
      <c r="RDG2" s="854"/>
      <c r="RDH2" s="854"/>
      <c r="RDI2" s="854"/>
      <c r="RDJ2" s="854"/>
      <c r="RDK2" s="854"/>
      <c r="RDL2" s="854"/>
      <c r="RDM2" s="854"/>
      <c r="RDN2" s="854"/>
      <c r="RDO2" s="854"/>
      <c r="RDP2" s="854"/>
      <c r="RDQ2" s="854" t="s">
        <v>156</v>
      </c>
      <c r="RDR2" s="854"/>
      <c r="RDS2" s="854"/>
      <c r="RDT2" s="854"/>
      <c r="RDU2" s="854"/>
      <c r="RDV2" s="854"/>
      <c r="RDW2" s="854"/>
      <c r="RDX2" s="854"/>
      <c r="RDY2" s="854"/>
      <c r="RDZ2" s="854"/>
      <c r="REA2" s="854"/>
      <c r="REB2" s="854"/>
      <c r="REC2" s="854"/>
      <c r="RED2" s="854"/>
      <c r="REE2" s="854"/>
      <c r="REF2" s="854"/>
      <c r="REG2" s="854" t="s">
        <v>156</v>
      </c>
      <c r="REH2" s="854"/>
      <c r="REI2" s="854"/>
      <c r="REJ2" s="854"/>
      <c r="REK2" s="854"/>
      <c r="REL2" s="854"/>
      <c r="REM2" s="854"/>
      <c r="REN2" s="854"/>
      <c r="REO2" s="854"/>
      <c r="REP2" s="854"/>
      <c r="REQ2" s="854"/>
      <c r="RER2" s="854"/>
      <c r="RES2" s="854"/>
      <c r="RET2" s="854"/>
      <c r="REU2" s="854"/>
      <c r="REV2" s="854"/>
      <c r="REW2" s="854" t="s">
        <v>156</v>
      </c>
      <c r="REX2" s="854"/>
      <c r="REY2" s="854"/>
      <c r="REZ2" s="854"/>
      <c r="RFA2" s="854"/>
      <c r="RFB2" s="854"/>
      <c r="RFC2" s="854"/>
      <c r="RFD2" s="854"/>
      <c r="RFE2" s="854"/>
      <c r="RFF2" s="854"/>
      <c r="RFG2" s="854"/>
      <c r="RFH2" s="854"/>
      <c r="RFI2" s="854"/>
      <c r="RFJ2" s="854"/>
      <c r="RFK2" s="854"/>
      <c r="RFL2" s="854"/>
      <c r="RFM2" s="854" t="s">
        <v>156</v>
      </c>
      <c r="RFN2" s="854"/>
      <c r="RFO2" s="854"/>
      <c r="RFP2" s="854"/>
      <c r="RFQ2" s="854"/>
      <c r="RFR2" s="854"/>
      <c r="RFS2" s="854"/>
      <c r="RFT2" s="854"/>
      <c r="RFU2" s="854"/>
      <c r="RFV2" s="854"/>
      <c r="RFW2" s="854"/>
      <c r="RFX2" s="854"/>
      <c r="RFY2" s="854"/>
      <c r="RFZ2" s="854"/>
      <c r="RGA2" s="854"/>
      <c r="RGB2" s="854"/>
      <c r="RGC2" s="854" t="s">
        <v>156</v>
      </c>
      <c r="RGD2" s="854"/>
      <c r="RGE2" s="854"/>
      <c r="RGF2" s="854"/>
      <c r="RGG2" s="854"/>
      <c r="RGH2" s="854"/>
      <c r="RGI2" s="854"/>
      <c r="RGJ2" s="854"/>
      <c r="RGK2" s="854"/>
      <c r="RGL2" s="854"/>
      <c r="RGM2" s="854"/>
      <c r="RGN2" s="854"/>
      <c r="RGO2" s="854"/>
      <c r="RGP2" s="854"/>
      <c r="RGQ2" s="854"/>
      <c r="RGR2" s="854"/>
      <c r="RGS2" s="854" t="s">
        <v>156</v>
      </c>
      <c r="RGT2" s="854"/>
      <c r="RGU2" s="854"/>
      <c r="RGV2" s="854"/>
      <c r="RGW2" s="854"/>
      <c r="RGX2" s="854"/>
      <c r="RGY2" s="854"/>
      <c r="RGZ2" s="854"/>
      <c r="RHA2" s="854"/>
      <c r="RHB2" s="854"/>
      <c r="RHC2" s="854"/>
      <c r="RHD2" s="854"/>
      <c r="RHE2" s="854"/>
      <c r="RHF2" s="854"/>
      <c r="RHG2" s="854"/>
      <c r="RHH2" s="854"/>
      <c r="RHI2" s="854" t="s">
        <v>156</v>
      </c>
      <c r="RHJ2" s="854"/>
      <c r="RHK2" s="854"/>
      <c r="RHL2" s="854"/>
      <c r="RHM2" s="854"/>
      <c r="RHN2" s="854"/>
      <c r="RHO2" s="854"/>
      <c r="RHP2" s="854"/>
      <c r="RHQ2" s="854"/>
      <c r="RHR2" s="854"/>
      <c r="RHS2" s="854"/>
      <c r="RHT2" s="854"/>
      <c r="RHU2" s="854"/>
      <c r="RHV2" s="854"/>
      <c r="RHW2" s="854"/>
      <c r="RHX2" s="854"/>
      <c r="RHY2" s="854" t="s">
        <v>156</v>
      </c>
      <c r="RHZ2" s="854"/>
      <c r="RIA2" s="854"/>
      <c r="RIB2" s="854"/>
      <c r="RIC2" s="854"/>
      <c r="RID2" s="854"/>
      <c r="RIE2" s="854"/>
      <c r="RIF2" s="854"/>
      <c r="RIG2" s="854"/>
      <c r="RIH2" s="854"/>
      <c r="RII2" s="854"/>
      <c r="RIJ2" s="854"/>
      <c r="RIK2" s="854"/>
      <c r="RIL2" s="854"/>
      <c r="RIM2" s="854"/>
      <c r="RIN2" s="854"/>
      <c r="RIO2" s="854" t="s">
        <v>156</v>
      </c>
      <c r="RIP2" s="854"/>
      <c r="RIQ2" s="854"/>
      <c r="RIR2" s="854"/>
      <c r="RIS2" s="854"/>
      <c r="RIT2" s="854"/>
      <c r="RIU2" s="854"/>
      <c r="RIV2" s="854"/>
      <c r="RIW2" s="854"/>
      <c r="RIX2" s="854"/>
      <c r="RIY2" s="854"/>
      <c r="RIZ2" s="854"/>
      <c r="RJA2" s="854"/>
      <c r="RJB2" s="854"/>
      <c r="RJC2" s="854"/>
      <c r="RJD2" s="854"/>
      <c r="RJE2" s="854" t="s">
        <v>156</v>
      </c>
      <c r="RJF2" s="854"/>
      <c r="RJG2" s="854"/>
      <c r="RJH2" s="854"/>
      <c r="RJI2" s="854"/>
      <c r="RJJ2" s="854"/>
      <c r="RJK2" s="854"/>
      <c r="RJL2" s="854"/>
      <c r="RJM2" s="854"/>
      <c r="RJN2" s="854"/>
      <c r="RJO2" s="854"/>
      <c r="RJP2" s="854"/>
      <c r="RJQ2" s="854"/>
      <c r="RJR2" s="854"/>
      <c r="RJS2" s="854"/>
      <c r="RJT2" s="854"/>
      <c r="RJU2" s="854" t="s">
        <v>156</v>
      </c>
      <c r="RJV2" s="854"/>
      <c r="RJW2" s="854"/>
      <c r="RJX2" s="854"/>
      <c r="RJY2" s="854"/>
      <c r="RJZ2" s="854"/>
      <c r="RKA2" s="854"/>
      <c r="RKB2" s="854"/>
      <c r="RKC2" s="854"/>
      <c r="RKD2" s="854"/>
      <c r="RKE2" s="854"/>
      <c r="RKF2" s="854"/>
      <c r="RKG2" s="854"/>
      <c r="RKH2" s="854"/>
      <c r="RKI2" s="854"/>
      <c r="RKJ2" s="854"/>
      <c r="RKK2" s="854" t="s">
        <v>156</v>
      </c>
      <c r="RKL2" s="854"/>
      <c r="RKM2" s="854"/>
      <c r="RKN2" s="854"/>
      <c r="RKO2" s="854"/>
      <c r="RKP2" s="854"/>
      <c r="RKQ2" s="854"/>
      <c r="RKR2" s="854"/>
      <c r="RKS2" s="854"/>
      <c r="RKT2" s="854"/>
      <c r="RKU2" s="854"/>
      <c r="RKV2" s="854"/>
      <c r="RKW2" s="854"/>
      <c r="RKX2" s="854"/>
      <c r="RKY2" s="854"/>
      <c r="RKZ2" s="854"/>
      <c r="RLA2" s="854" t="s">
        <v>156</v>
      </c>
      <c r="RLB2" s="854"/>
      <c r="RLC2" s="854"/>
      <c r="RLD2" s="854"/>
      <c r="RLE2" s="854"/>
      <c r="RLF2" s="854"/>
      <c r="RLG2" s="854"/>
      <c r="RLH2" s="854"/>
      <c r="RLI2" s="854"/>
      <c r="RLJ2" s="854"/>
      <c r="RLK2" s="854"/>
      <c r="RLL2" s="854"/>
      <c r="RLM2" s="854"/>
      <c r="RLN2" s="854"/>
      <c r="RLO2" s="854"/>
      <c r="RLP2" s="854"/>
      <c r="RLQ2" s="854" t="s">
        <v>156</v>
      </c>
      <c r="RLR2" s="854"/>
      <c r="RLS2" s="854"/>
      <c r="RLT2" s="854"/>
      <c r="RLU2" s="854"/>
      <c r="RLV2" s="854"/>
      <c r="RLW2" s="854"/>
      <c r="RLX2" s="854"/>
      <c r="RLY2" s="854"/>
      <c r="RLZ2" s="854"/>
      <c r="RMA2" s="854"/>
      <c r="RMB2" s="854"/>
      <c r="RMC2" s="854"/>
      <c r="RMD2" s="854"/>
      <c r="RME2" s="854"/>
      <c r="RMF2" s="854"/>
      <c r="RMG2" s="854" t="s">
        <v>156</v>
      </c>
      <c r="RMH2" s="854"/>
      <c r="RMI2" s="854"/>
      <c r="RMJ2" s="854"/>
      <c r="RMK2" s="854"/>
      <c r="RML2" s="854"/>
      <c r="RMM2" s="854"/>
      <c r="RMN2" s="854"/>
      <c r="RMO2" s="854"/>
      <c r="RMP2" s="854"/>
      <c r="RMQ2" s="854"/>
      <c r="RMR2" s="854"/>
      <c r="RMS2" s="854"/>
      <c r="RMT2" s="854"/>
      <c r="RMU2" s="854"/>
      <c r="RMV2" s="854"/>
      <c r="RMW2" s="854" t="s">
        <v>156</v>
      </c>
      <c r="RMX2" s="854"/>
      <c r="RMY2" s="854"/>
      <c r="RMZ2" s="854"/>
      <c r="RNA2" s="854"/>
      <c r="RNB2" s="854"/>
      <c r="RNC2" s="854"/>
      <c r="RND2" s="854"/>
      <c r="RNE2" s="854"/>
      <c r="RNF2" s="854"/>
      <c r="RNG2" s="854"/>
      <c r="RNH2" s="854"/>
      <c r="RNI2" s="854"/>
      <c r="RNJ2" s="854"/>
      <c r="RNK2" s="854"/>
      <c r="RNL2" s="854"/>
      <c r="RNM2" s="854" t="s">
        <v>156</v>
      </c>
      <c r="RNN2" s="854"/>
      <c r="RNO2" s="854"/>
      <c r="RNP2" s="854"/>
      <c r="RNQ2" s="854"/>
      <c r="RNR2" s="854"/>
      <c r="RNS2" s="854"/>
      <c r="RNT2" s="854"/>
      <c r="RNU2" s="854"/>
      <c r="RNV2" s="854"/>
      <c r="RNW2" s="854"/>
      <c r="RNX2" s="854"/>
      <c r="RNY2" s="854"/>
      <c r="RNZ2" s="854"/>
      <c r="ROA2" s="854"/>
      <c r="ROB2" s="854"/>
      <c r="ROC2" s="854" t="s">
        <v>156</v>
      </c>
      <c r="ROD2" s="854"/>
      <c r="ROE2" s="854"/>
      <c r="ROF2" s="854"/>
      <c r="ROG2" s="854"/>
      <c r="ROH2" s="854"/>
      <c r="ROI2" s="854"/>
      <c r="ROJ2" s="854"/>
      <c r="ROK2" s="854"/>
      <c r="ROL2" s="854"/>
      <c r="ROM2" s="854"/>
      <c r="RON2" s="854"/>
      <c r="ROO2" s="854"/>
      <c r="ROP2" s="854"/>
      <c r="ROQ2" s="854"/>
      <c r="ROR2" s="854"/>
      <c r="ROS2" s="854" t="s">
        <v>156</v>
      </c>
      <c r="ROT2" s="854"/>
      <c r="ROU2" s="854"/>
      <c r="ROV2" s="854"/>
      <c r="ROW2" s="854"/>
      <c r="ROX2" s="854"/>
      <c r="ROY2" s="854"/>
      <c r="ROZ2" s="854"/>
      <c r="RPA2" s="854"/>
      <c r="RPB2" s="854"/>
      <c r="RPC2" s="854"/>
      <c r="RPD2" s="854"/>
      <c r="RPE2" s="854"/>
      <c r="RPF2" s="854"/>
      <c r="RPG2" s="854"/>
      <c r="RPH2" s="854"/>
      <c r="RPI2" s="854" t="s">
        <v>156</v>
      </c>
      <c r="RPJ2" s="854"/>
      <c r="RPK2" s="854"/>
      <c r="RPL2" s="854"/>
      <c r="RPM2" s="854"/>
      <c r="RPN2" s="854"/>
      <c r="RPO2" s="854"/>
      <c r="RPP2" s="854"/>
      <c r="RPQ2" s="854"/>
      <c r="RPR2" s="854"/>
      <c r="RPS2" s="854"/>
      <c r="RPT2" s="854"/>
      <c r="RPU2" s="854"/>
      <c r="RPV2" s="854"/>
      <c r="RPW2" s="854"/>
      <c r="RPX2" s="854"/>
      <c r="RPY2" s="854" t="s">
        <v>156</v>
      </c>
      <c r="RPZ2" s="854"/>
      <c r="RQA2" s="854"/>
      <c r="RQB2" s="854"/>
      <c r="RQC2" s="854"/>
      <c r="RQD2" s="854"/>
      <c r="RQE2" s="854"/>
      <c r="RQF2" s="854"/>
      <c r="RQG2" s="854"/>
      <c r="RQH2" s="854"/>
      <c r="RQI2" s="854"/>
      <c r="RQJ2" s="854"/>
      <c r="RQK2" s="854"/>
      <c r="RQL2" s="854"/>
      <c r="RQM2" s="854"/>
      <c r="RQN2" s="854"/>
      <c r="RQO2" s="854" t="s">
        <v>156</v>
      </c>
      <c r="RQP2" s="854"/>
      <c r="RQQ2" s="854"/>
      <c r="RQR2" s="854"/>
      <c r="RQS2" s="854"/>
      <c r="RQT2" s="854"/>
      <c r="RQU2" s="854"/>
      <c r="RQV2" s="854"/>
      <c r="RQW2" s="854"/>
      <c r="RQX2" s="854"/>
      <c r="RQY2" s="854"/>
      <c r="RQZ2" s="854"/>
      <c r="RRA2" s="854"/>
      <c r="RRB2" s="854"/>
      <c r="RRC2" s="854"/>
      <c r="RRD2" s="854"/>
      <c r="RRE2" s="854" t="s">
        <v>156</v>
      </c>
      <c r="RRF2" s="854"/>
      <c r="RRG2" s="854"/>
      <c r="RRH2" s="854"/>
      <c r="RRI2" s="854"/>
      <c r="RRJ2" s="854"/>
      <c r="RRK2" s="854"/>
      <c r="RRL2" s="854"/>
      <c r="RRM2" s="854"/>
      <c r="RRN2" s="854"/>
      <c r="RRO2" s="854"/>
      <c r="RRP2" s="854"/>
      <c r="RRQ2" s="854"/>
      <c r="RRR2" s="854"/>
      <c r="RRS2" s="854"/>
      <c r="RRT2" s="854"/>
      <c r="RRU2" s="854" t="s">
        <v>156</v>
      </c>
      <c r="RRV2" s="854"/>
      <c r="RRW2" s="854"/>
      <c r="RRX2" s="854"/>
      <c r="RRY2" s="854"/>
      <c r="RRZ2" s="854"/>
      <c r="RSA2" s="854"/>
      <c r="RSB2" s="854"/>
      <c r="RSC2" s="854"/>
      <c r="RSD2" s="854"/>
      <c r="RSE2" s="854"/>
      <c r="RSF2" s="854"/>
      <c r="RSG2" s="854"/>
      <c r="RSH2" s="854"/>
      <c r="RSI2" s="854"/>
      <c r="RSJ2" s="854"/>
      <c r="RSK2" s="854" t="s">
        <v>156</v>
      </c>
      <c r="RSL2" s="854"/>
      <c r="RSM2" s="854"/>
      <c r="RSN2" s="854"/>
      <c r="RSO2" s="854"/>
      <c r="RSP2" s="854"/>
      <c r="RSQ2" s="854"/>
      <c r="RSR2" s="854"/>
      <c r="RSS2" s="854"/>
      <c r="RST2" s="854"/>
      <c r="RSU2" s="854"/>
      <c r="RSV2" s="854"/>
      <c r="RSW2" s="854"/>
      <c r="RSX2" s="854"/>
      <c r="RSY2" s="854"/>
      <c r="RSZ2" s="854"/>
      <c r="RTA2" s="854" t="s">
        <v>156</v>
      </c>
      <c r="RTB2" s="854"/>
      <c r="RTC2" s="854"/>
      <c r="RTD2" s="854"/>
      <c r="RTE2" s="854"/>
      <c r="RTF2" s="854"/>
      <c r="RTG2" s="854"/>
      <c r="RTH2" s="854"/>
      <c r="RTI2" s="854"/>
      <c r="RTJ2" s="854"/>
      <c r="RTK2" s="854"/>
      <c r="RTL2" s="854"/>
      <c r="RTM2" s="854"/>
      <c r="RTN2" s="854"/>
      <c r="RTO2" s="854"/>
      <c r="RTP2" s="854"/>
      <c r="RTQ2" s="854" t="s">
        <v>156</v>
      </c>
      <c r="RTR2" s="854"/>
      <c r="RTS2" s="854"/>
      <c r="RTT2" s="854"/>
      <c r="RTU2" s="854"/>
      <c r="RTV2" s="854"/>
      <c r="RTW2" s="854"/>
      <c r="RTX2" s="854"/>
      <c r="RTY2" s="854"/>
      <c r="RTZ2" s="854"/>
      <c r="RUA2" s="854"/>
      <c r="RUB2" s="854"/>
      <c r="RUC2" s="854"/>
      <c r="RUD2" s="854"/>
      <c r="RUE2" s="854"/>
      <c r="RUF2" s="854"/>
      <c r="RUG2" s="854" t="s">
        <v>156</v>
      </c>
      <c r="RUH2" s="854"/>
      <c r="RUI2" s="854"/>
      <c r="RUJ2" s="854"/>
      <c r="RUK2" s="854"/>
      <c r="RUL2" s="854"/>
      <c r="RUM2" s="854"/>
      <c r="RUN2" s="854"/>
      <c r="RUO2" s="854"/>
      <c r="RUP2" s="854"/>
      <c r="RUQ2" s="854"/>
      <c r="RUR2" s="854"/>
      <c r="RUS2" s="854"/>
      <c r="RUT2" s="854"/>
      <c r="RUU2" s="854"/>
      <c r="RUV2" s="854"/>
      <c r="RUW2" s="854" t="s">
        <v>156</v>
      </c>
      <c r="RUX2" s="854"/>
      <c r="RUY2" s="854"/>
      <c r="RUZ2" s="854"/>
      <c r="RVA2" s="854"/>
      <c r="RVB2" s="854"/>
      <c r="RVC2" s="854"/>
      <c r="RVD2" s="854"/>
      <c r="RVE2" s="854"/>
      <c r="RVF2" s="854"/>
      <c r="RVG2" s="854"/>
      <c r="RVH2" s="854"/>
      <c r="RVI2" s="854"/>
      <c r="RVJ2" s="854"/>
      <c r="RVK2" s="854"/>
      <c r="RVL2" s="854"/>
      <c r="RVM2" s="854" t="s">
        <v>156</v>
      </c>
      <c r="RVN2" s="854"/>
      <c r="RVO2" s="854"/>
      <c r="RVP2" s="854"/>
      <c r="RVQ2" s="854"/>
      <c r="RVR2" s="854"/>
      <c r="RVS2" s="854"/>
      <c r="RVT2" s="854"/>
      <c r="RVU2" s="854"/>
      <c r="RVV2" s="854"/>
      <c r="RVW2" s="854"/>
      <c r="RVX2" s="854"/>
      <c r="RVY2" s="854"/>
      <c r="RVZ2" s="854"/>
      <c r="RWA2" s="854"/>
      <c r="RWB2" s="854"/>
      <c r="RWC2" s="854" t="s">
        <v>156</v>
      </c>
      <c r="RWD2" s="854"/>
      <c r="RWE2" s="854"/>
      <c r="RWF2" s="854"/>
      <c r="RWG2" s="854"/>
      <c r="RWH2" s="854"/>
      <c r="RWI2" s="854"/>
      <c r="RWJ2" s="854"/>
      <c r="RWK2" s="854"/>
      <c r="RWL2" s="854"/>
      <c r="RWM2" s="854"/>
      <c r="RWN2" s="854"/>
      <c r="RWO2" s="854"/>
      <c r="RWP2" s="854"/>
      <c r="RWQ2" s="854"/>
      <c r="RWR2" s="854"/>
      <c r="RWS2" s="854" t="s">
        <v>156</v>
      </c>
      <c r="RWT2" s="854"/>
      <c r="RWU2" s="854"/>
      <c r="RWV2" s="854"/>
      <c r="RWW2" s="854"/>
      <c r="RWX2" s="854"/>
      <c r="RWY2" s="854"/>
      <c r="RWZ2" s="854"/>
      <c r="RXA2" s="854"/>
      <c r="RXB2" s="854"/>
      <c r="RXC2" s="854"/>
      <c r="RXD2" s="854"/>
      <c r="RXE2" s="854"/>
      <c r="RXF2" s="854"/>
      <c r="RXG2" s="854"/>
      <c r="RXH2" s="854"/>
      <c r="RXI2" s="854" t="s">
        <v>156</v>
      </c>
      <c r="RXJ2" s="854"/>
      <c r="RXK2" s="854"/>
      <c r="RXL2" s="854"/>
      <c r="RXM2" s="854"/>
      <c r="RXN2" s="854"/>
      <c r="RXO2" s="854"/>
      <c r="RXP2" s="854"/>
      <c r="RXQ2" s="854"/>
      <c r="RXR2" s="854"/>
      <c r="RXS2" s="854"/>
      <c r="RXT2" s="854"/>
      <c r="RXU2" s="854"/>
      <c r="RXV2" s="854"/>
      <c r="RXW2" s="854"/>
      <c r="RXX2" s="854"/>
      <c r="RXY2" s="854" t="s">
        <v>156</v>
      </c>
      <c r="RXZ2" s="854"/>
      <c r="RYA2" s="854"/>
      <c r="RYB2" s="854"/>
      <c r="RYC2" s="854"/>
      <c r="RYD2" s="854"/>
      <c r="RYE2" s="854"/>
      <c r="RYF2" s="854"/>
      <c r="RYG2" s="854"/>
      <c r="RYH2" s="854"/>
      <c r="RYI2" s="854"/>
      <c r="RYJ2" s="854"/>
      <c r="RYK2" s="854"/>
      <c r="RYL2" s="854"/>
      <c r="RYM2" s="854"/>
      <c r="RYN2" s="854"/>
      <c r="RYO2" s="854" t="s">
        <v>156</v>
      </c>
      <c r="RYP2" s="854"/>
      <c r="RYQ2" s="854"/>
      <c r="RYR2" s="854"/>
      <c r="RYS2" s="854"/>
      <c r="RYT2" s="854"/>
      <c r="RYU2" s="854"/>
      <c r="RYV2" s="854"/>
      <c r="RYW2" s="854"/>
      <c r="RYX2" s="854"/>
      <c r="RYY2" s="854"/>
      <c r="RYZ2" s="854"/>
      <c r="RZA2" s="854"/>
      <c r="RZB2" s="854"/>
      <c r="RZC2" s="854"/>
      <c r="RZD2" s="854"/>
      <c r="RZE2" s="854" t="s">
        <v>156</v>
      </c>
      <c r="RZF2" s="854"/>
      <c r="RZG2" s="854"/>
      <c r="RZH2" s="854"/>
      <c r="RZI2" s="854"/>
      <c r="RZJ2" s="854"/>
      <c r="RZK2" s="854"/>
      <c r="RZL2" s="854"/>
      <c r="RZM2" s="854"/>
      <c r="RZN2" s="854"/>
      <c r="RZO2" s="854"/>
      <c r="RZP2" s="854"/>
      <c r="RZQ2" s="854"/>
      <c r="RZR2" s="854"/>
      <c r="RZS2" s="854"/>
      <c r="RZT2" s="854"/>
      <c r="RZU2" s="854" t="s">
        <v>156</v>
      </c>
      <c r="RZV2" s="854"/>
      <c r="RZW2" s="854"/>
      <c r="RZX2" s="854"/>
      <c r="RZY2" s="854"/>
      <c r="RZZ2" s="854"/>
      <c r="SAA2" s="854"/>
      <c r="SAB2" s="854"/>
      <c r="SAC2" s="854"/>
      <c r="SAD2" s="854"/>
      <c r="SAE2" s="854"/>
      <c r="SAF2" s="854"/>
      <c r="SAG2" s="854"/>
      <c r="SAH2" s="854"/>
      <c r="SAI2" s="854"/>
      <c r="SAJ2" s="854"/>
      <c r="SAK2" s="854" t="s">
        <v>156</v>
      </c>
      <c r="SAL2" s="854"/>
      <c r="SAM2" s="854"/>
      <c r="SAN2" s="854"/>
      <c r="SAO2" s="854"/>
      <c r="SAP2" s="854"/>
      <c r="SAQ2" s="854"/>
      <c r="SAR2" s="854"/>
      <c r="SAS2" s="854"/>
      <c r="SAT2" s="854"/>
      <c r="SAU2" s="854"/>
      <c r="SAV2" s="854"/>
      <c r="SAW2" s="854"/>
      <c r="SAX2" s="854"/>
      <c r="SAY2" s="854"/>
      <c r="SAZ2" s="854"/>
      <c r="SBA2" s="854" t="s">
        <v>156</v>
      </c>
      <c r="SBB2" s="854"/>
      <c r="SBC2" s="854"/>
      <c r="SBD2" s="854"/>
      <c r="SBE2" s="854"/>
      <c r="SBF2" s="854"/>
      <c r="SBG2" s="854"/>
      <c r="SBH2" s="854"/>
      <c r="SBI2" s="854"/>
      <c r="SBJ2" s="854"/>
      <c r="SBK2" s="854"/>
      <c r="SBL2" s="854"/>
      <c r="SBM2" s="854"/>
      <c r="SBN2" s="854"/>
      <c r="SBO2" s="854"/>
      <c r="SBP2" s="854"/>
      <c r="SBQ2" s="854" t="s">
        <v>156</v>
      </c>
      <c r="SBR2" s="854"/>
      <c r="SBS2" s="854"/>
      <c r="SBT2" s="854"/>
      <c r="SBU2" s="854"/>
      <c r="SBV2" s="854"/>
      <c r="SBW2" s="854"/>
      <c r="SBX2" s="854"/>
      <c r="SBY2" s="854"/>
      <c r="SBZ2" s="854"/>
      <c r="SCA2" s="854"/>
      <c r="SCB2" s="854"/>
      <c r="SCC2" s="854"/>
      <c r="SCD2" s="854"/>
      <c r="SCE2" s="854"/>
      <c r="SCF2" s="854"/>
      <c r="SCG2" s="854" t="s">
        <v>156</v>
      </c>
      <c r="SCH2" s="854"/>
      <c r="SCI2" s="854"/>
      <c r="SCJ2" s="854"/>
      <c r="SCK2" s="854"/>
      <c r="SCL2" s="854"/>
      <c r="SCM2" s="854"/>
      <c r="SCN2" s="854"/>
      <c r="SCO2" s="854"/>
      <c r="SCP2" s="854"/>
      <c r="SCQ2" s="854"/>
      <c r="SCR2" s="854"/>
      <c r="SCS2" s="854"/>
      <c r="SCT2" s="854"/>
      <c r="SCU2" s="854"/>
      <c r="SCV2" s="854"/>
      <c r="SCW2" s="854" t="s">
        <v>156</v>
      </c>
      <c r="SCX2" s="854"/>
      <c r="SCY2" s="854"/>
      <c r="SCZ2" s="854"/>
      <c r="SDA2" s="854"/>
      <c r="SDB2" s="854"/>
      <c r="SDC2" s="854"/>
      <c r="SDD2" s="854"/>
      <c r="SDE2" s="854"/>
      <c r="SDF2" s="854"/>
      <c r="SDG2" s="854"/>
      <c r="SDH2" s="854"/>
      <c r="SDI2" s="854"/>
      <c r="SDJ2" s="854"/>
      <c r="SDK2" s="854"/>
      <c r="SDL2" s="854"/>
      <c r="SDM2" s="854" t="s">
        <v>156</v>
      </c>
      <c r="SDN2" s="854"/>
      <c r="SDO2" s="854"/>
      <c r="SDP2" s="854"/>
      <c r="SDQ2" s="854"/>
      <c r="SDR2" s="854"/>
      <c r="SDS2" s="854"/>
      <c r="SDT2" s="854"/>
      <c r="SDU2" s="854"/>
      <c r="SDV2" s="854"/>
      <c r="SDW2" s="854"/>
      <c r="SDX2" s="854"/>
      <c r="SDY2" s="854"/>
      <c r="SDZ2" s="854"/>
      <c r="SEA2" s="854"/>
      <c r="SEB2" s="854"/>
      <c r="SEC2" s="854" t="s">
        <v>156</v>
      </c>
      <c r="SED2" s="854"/>
      <c r="SEE2" s="854"/>
      <c r="SEF2" s="854"/>
      <c r="SEG2" s="854"/>
      <c r="SEH2" s="854"/>
      <c r="SEI2" s="854"/>
      <c r="SEJ2" s="854"/>
      <c r="SEK2" s="854"/>
      <c r="SEL2" s="854"/>
      <c r="SEM2" s="854"/>
      <c r="SEN2" s="854"/>
      <c r="SEO2" s="854"/>
      <c r="SEP2" s="854"/>
      <c r="SEQ2" s="854"/>
      <c r="SER2" s="854"/>
      <c r="SES2" s="854" t="s">
        <v>156</v>
      </c>
      <c r="SET2" s="854"/>
      <c r="SEU2" s="854"/>
      <c r="SEV2" s="854"/>
      <c r="SEW2" s="854"/>
      <c r="SEX2" s="854"/>
      <c r="SEY2" s="854"/>
      <c r="SEZ2" s="854"/>
      <c r="SFA2" s="854"/>
      <c r="SFB2" s="854"/>
      <c r="SFC2" s="854"/>
      <c r="SFD2" s="854"/>
      <c r="SFE2" s="854"/>
      <c r="SFF2" s="854"/>
      <c r="SFG2" s="854"/>
      <c r="SFH2" s="854"/>
      <c r="SFI2" s="854" t="s">
        <v>156</v>
      </c>
      <c r="SFJ2" s="854"/>
      <c r="SFK2" s="854"/>
      <c r="SFL2" s="854"/>
      <c r="SFM2" s="854"/>
      <c r="SFN2" s="854"/>
      <c r="SFO2" s="854"/>
      <c r="SFP2" s="854"/>
      <c r="SFQ2" s="854"/>
      <c r="SFR2" s="854"/>
      <c r="SFS2" s="854"/>
      <c r="SFT2" s="854"/>
      <c r="SFU2" s="854"/>
      <c r="SFV2" s="854"/>
      <c r="SFW2" s="854"/>
      <c r="SFX2" s="854"/>
      <c r="SFY2" s="854" t="s">
        <v>156</v>
      </c>
      <c r="SFZ2" s="854"/>
      <c r="SGA2" s="854"/>
      <c r="SGB2" s="854"/>
      <c r="SGC2" s="854"/>
      <c r="SGD2" s="854"/>
      <c r="SGE2" s="854"/>
      <c r="SGF2" s="854"/>
      <c r="SGG2" s="854"/>
      <c r="SGH2" s="854"/>
      <c r="SGI2" s="854"/>
      <c r="SGJ2" s="854"/>
      <c r="SGK2" s="854"/>
      <c r="SGL2" s="854"/>
      <c r="SGM2" s="854"/>
      <c r="SGN2" s="854"/>
      <c r="SGO2" s="854" t="s">
        <v>156</v>
      </c>
      <c r="SGP2" s="854"/>
      <c r="SGQ2" s="854"/>
      <c r="SGR2" s="854"/>
      <c r="SGS2" s="854"/>
      <c r="SGT2" s="854"/>
      <c r="SGU2" s="854"/>
      <c r="SGV2" s="854"/>
      <c r="SGW2" s="854"/>
      <c r="SGX2" s="854"/>
      <c r="SGY2" s="854"/>
      <c r="SGZ2" s="854"/>
      <c r="SHA2" s="854"/>
      <c r="SHB2" s="854"/>
      <c r="SHC2" s="854"/>
      <c r="SHD2" s="854"/>
      <c r="SHE2" s="854" t="s">
        <v>156</v>
      </c>
      <c r="SHF2" s="854"/>
      <c r="SHG2" s="854"/>
      <c r="SHH2" s="854"/>
      <c r="SHI2" s="854"/>
      <c r="SHJ2" s="854"/>
      <c r="SHK2" s="854"/>
      <c r="SHL2" s="854"/>
      <c r="SHM2" s="854"/>
      <c r="SHN2" s="854"/>
      <c r="SHO2" s="854"/>
      <c r="SHP2" s="854"/>
      <c r="SHQ2" s="854"/>
      <c r="SHR2" s="854"/>
      <c r="SHS2" s="854"/>
      <c r="SHT2" s="854"/>
      <c r="SHU2" s="854" t="s">
        <v>156</v>
      </c>
      <c r="SHV2" s="854"/>
      <c r="SHW2" s="854"/>
      <c r="SHX2" s="854"/>
      <c r="SHY2" s="854"/>
      <c r="SHZ2" s="854"/>
      <c r="SIA2" s="854"/>
      <c r="SIB2" s="854"/>
      <c r="SIC2" s="854"/>
      <c r="SID2" s="854"/>
      <c r="SIE2" s="854"/>
      <c r="SIF2" s="854"/>
      <c r="SIG2" s="854"/>
      <c r="SIH2" s="854"/>
      <c r="SII2" s="854"/>
      <c r="SIJ2" s="854"/>
      <c r="SIK2" s="854" t="s">
        <v>156</v>
      </c>
      <c r="SIL2" s="854"/>
      <c r="SIM2" s="854"/>
      <c r="SIN2" s="854"/>
      <c r="SIO2" s="854"/>
      <c r="SIP2" s="854"/>
      <c r="SIQ2" s="854"/>
      <c r="SIR2" s="854"/>
      <c r="SIS2" s="854"/>
      <c r="SIT2" s="854"/>
      <c r="SIU2" s="854"/>
      <c r="SIV2" s="854"/>
      <c r="SIW2" s="854"/>
      <c r="SIX2" s="854"/>
      <c r="SIY2" s="854"/>
      <c r="SIZ2" s="854"/>
      <c r="SJA2" s="854" t="s">
        <v>156</v>
      </c>
      <c r="SJB2" s="854"/>
      <c r="SJC2" s="854"/>
      <c r="SJD2" s="854"/>
      <c r="SJE2" s="854"/>
      <c r="SJF2" s="854"/>
      <c r="SJG2" s="854"/>
      <c r="SJH2" s="854"/>
      <c r="SJI2" s="854"/>
      <c r="SJJ2" s="854"/>
      <c r="SJK2" s="854"/>
      <c r="SJL2" s="854"/>
      <c r="SJM2" s="854"/>
      <c r="SJN2" s="854"/>
      <c r="SJO2" s="854"/>
      <c r="SJP2" s="854"/>
      <c r="SJQ2" s="854" t="s">
        <v>156</v>
      </c>
      <c r="SJR2" s="854"/>
      <c r="SJS2" s="854"/>
      <c r="SJT2" s="854"/>
      <c r="SJU2" s="854"/>
      <c r="SJV2" s="854"/>
      <c r="SJW2" s="854"/>
      <c r="SJX2" s="854"/>
      <c r="SJY2" s="854"/>
      <c r="SJZ2" s="854"/>
      <c r="SKA2" s="854"/>
      <c r="SKB2" s="854"/>
      <c r="SKC2" s="854"/>
      <c r="SKD2" s="854"/>
      <c r="SKE2" s="854"/>
      <c r="SKF2" s="854"/>
      <c r="SKG2" s="854" t="s">
        <v>156</v>
      </c>
      <c r="SKH2" s="854"/>
      <c r="SKI2" s="854"/>
      <c r="SKJ2" s="854"/>
      <c r="SKK2" s="854"/>
      <c r="SKL2" s="854"/>
      <c r="SKM2" s="854"/>
      <c r="SKN2" s="854"/>
      <c r="SKO2" s="854"/>
      <c r="SKP2" s="854"/>
      <c r="SKQ2" s="854"/>
      <c r="SKR2" s="854"/>
      <c r="SKS2" s="854"/>
      <c r="SKT2" s="854"/>
      <c r="SKU2" s="854"/>
      <c r="SKV2" s="854"/>
      <c r="SKW2" s="854" t="s">
        <v>156</v>
      </c>
      <c r="SKX2" s="854"/>
      <c r="SKY2" s="854"/>
      <c r="SKZ2" s="854"/>
      <c r="SLA2" s="854"/>
      <c r="SLB2" s="854"/>
      <c r="SLC2" s="854"/>
      <c r="SLD2" s="854"/>
      <c r="SLE2" s="854"/>
      <c r="SLF2" s="854"/>
      <c r="SLG2" s="854"/>
      <c r="SLH2" s="854"/>
      <c r="SLI2" s="854"/>
      <c r="SLJ2" s="854"/>
      <c r="SLK2" s="854"/>
      <c r="SLL2" s="854"/>
      <c r="SLM2" s="854" t="s">
        <v>156</v>
      </c>
      <c r="SLN2" s="854"/>
      <c r="SLO2" s="854"/>
      <c r="SLP2" s="854"/>
      <c r="SLQ2" s="854"/>
      <c r="SLR2" s="854"/>
      <c r="SLS2" s="854"/>
      <c r="SLT2" s="854"/>
      <c r="SLU2" s="854"/>
      <c r="SLV2" s="854"/>
      <c r="SLW2" s="854"/>
      <c r="SLX2" s="854"/>
      <c r="SLY2" s="854"/>
      <c r="SLZ2" s="854"/>
      <c r="SMA2" s="854"/>
      <c r="SMB2" s="854"/>
      <c r="SMC2" s="854" t="s">
        <v>156</v>
      </c>
      <c r="SMD2" s="854"/>
      <c r="SME2" s="854"/>
      <c r="SMF2" s="854"/>
      <c r="SMG2" s="854"/>
      <c r="SMH2" s="854"/>
      <c r="SMI2" s="854"/>
      <c r="SMJ2" s="854"/>
      <c r="SMK2" s="854"/>
      <c r="SML2" s="854"/>
      <c r="SMM2" s="854"/>
      <c r="SMN2" s="854"/>
      <c r="SMO2" s="854"/>
      <c r="SMP2" s="854"/>
      <c r="SMQ2" s="854"/>
      <c r="SMR2" s="854"/>
      <c r="SMS2" s="854" t="s">
        <v>156</v>
      </c>
      <c r="SMT2" s="854"/>
      <c r="SMU2" s="854"/>
      <c r="SMV2" s="854"/>
      <c r="SMW2" s="854"/>
      <c r="SMX2" s="854"/>
      <c r="SMY2" s="854"/>
      <c r="SMZ2" s="854"/>
      <c r="SNA2" s="854"/>
      <c r="SNB2" s="854"/>
      <c r="SNC2" s="854"/>
      <c r="SND2" s="854"/>
      <c r="SNE2" s="854"/>
      <c r="SNF2" s="854"/>
      <c r="SNG2" s="854"/>
      <c r="SNH2" s="854"/>
      <c r="SNI2" s="854" t="s">
        <v>156</v>
      </c>
      <c r="SNJ2" s="854"/>
      <c r="SNK2" s="854"/>
      <c r="SNL2" s="854"/>
      <c r="SNM2" s="854"/>
      <c r="SNN2" s="854"/>
      <c r="SNO2" s="854"/>
      <c r="SNP2" s="854"/>
      <c r="SNQ2" s="854"/>
      <c r="SNR2" s="854"/>
      <c r="SNS2" s="854"/>
      <c r="SNT2" s="854"/>
      <c r="SNU2" s="854"/>
      <c r="SNV2" s="854"/>
      <c r="SNW2" s="854"/>
      <c r="SNX2" s="854"/>
      <c r="SNY2" s="854" t="s">
        <v>156</v>
      </c>
      <c r="SNZ2" s="854"/>
      <c r="SOA2" s="854"/>
      <c r="SOB2" s="854"/>
      <c r="SOC2" s="854"/>
      <c r="SOD2" s="854"/>
      <c r="SOE2" s="854"/>
      <c r="SOF2" s="854"/>
      <c r="SOG2" s="854"/>
      <c r="SOH2" s="854"/>
      <c r="SOI2" s="854"/>
      <c r="SOJ2" s="854"/>
      <c r="SOK2" s="854"/>
      <c r="SOL2" s="854"/>
      <c r="SOM2" s="854"/>
      <c r="SON2" s="854"/>
      <c r="SOO2" s="854" t="s">
        <v>156</v>
      </c>
      <c r="SOP2" s="854"/>
      <c r="SOQ2" s="854"/>
      <c r="SOR2" s="854"/>
      <c r="SOS2" s="854"/>
      <c r="SOT2" s="854"/>
      <c r="SOU2" s="854"/>
      <c r="SOV2" s="854"/>
      <c r="SOW2" s="854"/>
      <c r="SOX2" s="854"/>
      <c r="SOY2" s="854"/>
      <c r="SOZ2" s="854"/>
      <c r="SPA2" s="854"/>
      <c r="SPB2" s="854"/>
      <c r="SPC2" s="854"/>
      <c r="SPD2" s="854"/>
      <c r="SPE2" s="854" t="s">
        <v>156</v>
      </c>
      <c r="SPF2" s="854"/>
      <c r="SPG2" s="854"/>
      <c r="SPH2" s="854"/>
      <c r="SPI2" s="854"/>
      <c r="SPJ2" s="854"/>
      <c r="SPK2" s="854"/>
      <c r="SPL2" s="854"/>
      <c r="SPM2" s="854"/>
      <c r="SPN2" s="854"/>
      <c r="SPO2" s="854"/>
      <c r="SPP2" s="854"/>
      <c r="SPQ2" s="854"/>
      <c r="SPR2" s="854"/>
      <c r="SPS2" s="854"/>
      <c r="SPT2" s="854"/>
      <c r="SPU2" s="854" t="s">
        <v>156</v>
      </c>
      <c r="SPV2" s="854"/>
      <c r="SPW2" s="854"/>
      <c r="SPX2" s="854"/>
      <c r="SPY2" s="854"/>
      <c r="SPZ2" s="854"/>
      <c r="SQA2" s="854"/>
      <c r="SQB2" s="854"/>
      <c r="SQC2" s="854"/>
      <c r="SQD2" s="854"/>
      <c r="SQE2" s="854"/>
      <c r="SQF2" s="854"/>
      <c r="SQG2" s="854"/>
      <c r="SQH2" s="854"/>
      <c r="SQI2" s="854"/>
      <c r="SQJ2" s="854"/>
      <c r="SQK2" s="854" t="s">
        <v>156</v>
      </c>
      <c r="SQL2" s="854"/>
      <c r="SQM2" s="854"/>
      <c r="SQN2" s="854"/>
      <c r="SQO2" s="854"/>
      <c r="SQP2" s="854"/>
      <c r="SQQ2" s="854"/>
      <c r="SQR2" s="854"/>
      <c r="SQS2" s="854"/>
      <c r="SQT2" s="854"/>
      <c r="SQU2" s="854"/>
      <c r="SQV2" s="854"/>
      <c r="SQW2" s="854"/>
      <c r="SQX2" s="854"/>
      <c r="SQY2" s="854"/>
      <c r="SQZ2" s="854"/>
      <c r="SRA2" s="854" t="s">
        <v>156</v>
      </c>
      <c r="SRB2" s="854"/>
      <c r="SRC2" s="854"/>
      <c r="SRD2" s="854"/>
      <c r="SRE2" s="854"/>
      <c r="SRF2" s="854"/>
      <c r="SRG2" s="854"/>
      <c r="SRH2" s="854"/>
      <c r="SRI2" s="854"/>
      <c r="SRJ2" s="854"/>
      <c r="SRK2" s="854"/>
      <c r="SRL2" s="854"/>
      <c r="SRM2" s="854"/>
      <c r="SRN2" s="854"/>
      <c r="SRO2" s="854"/>
      <c r="SRP2" s="854"/>
      <c r="SRQ2" s="854" t="s">
        <v>156</v>
      </c>
      <c r="SRR2" s="854"/>
      <c r="SRS2" s="854"/>
      <c r="SRT2" s="854"/>
      <c r="SRU2" s="854"/>
      <c r="SRV2" s="854"/>
      <c r="SRW2" s="854"/>
      <c r="SRX2" s="854"/>
      <c r="SRY2" s="854"/>
      <c r="SRZ2" s="854"/>
      <c r="SSA2" s="854"/>
      <c r="SSB2" s="854"/>
      <c r="SSC2" s="854"/>
      <c r="SSD2" s="854"/>
      <c r="SSE2" s="854"/>
      <c r="SSF2" s="854"/>
      <c r="SSG2" s="854" t="s">
        <v>156</v>
      </c>
      <c r="SSH2" s="854"/>
      <c r="SSI2" s="854"/>
      <c r="SSJ2" s="854"/>
      <c r="SSK2" s="854"/>
      <c r="SSL2" s="854"/>
      <c r="SSM2" s="854"/>
      <c r="SSN2" s="854"/>
      <c r="SSO2" s="854"/>
      <c r="SSP2" s="854"/>
      <c r="SSQ2" s="854"/>
      <c r="SSR2" s="854"/>
      <c r="SSS2" s="854"/>
      <c r="SST2" s="854"/>
      <c r="SSU2" s="854"/>
      <c r="SSV2" s="854"/>
      <c r="SSW2" s="854" t="s">
        <v>156</v>
      </c>
      <c r="SSX2" s="854"/>
      <c r="SSY2" s="854"/>
      <c r="SSZ2" s="854"/>
      <c r="STA2" s="854"/>
      <c r="STB2" s="854"/>
      <c r="STC2" s="854"/>
      <c r="STD2" s="854"/>
      <c r="STE2" s="854"/>
      <c r="STF2" s="854"/>
      <c r="STG2" s="854"/>
      <c r="STH2" s="854"/>
      <c r="STI2" s="854"/>
      <c r="STJ2" s="854"/>
      <c r="STK2" s="854"/>
      <c r="STL2" s="854"/>
      <c r="STM2" s="854" t="s">
        <v>156</v>
      </c>
      <c r="STN2" s="854"/>
      <c r="STO2" s="854"/>
      <c r="STP2" s="854"/>
      <c r="STQ2" s="854"/>
      <c r="STR2" s="854"/>
      <c r="STS2" s="854"/>
      <c r="STT2" s="854"/>
      <c r="STU2" s="854"/>
      <c r="STV2" s="854"/>
      <c r="STW2" s="854"/>
      <c r="STX2" s="854"/>
      <c r="STY2" s="854"/>
      <c r="STZ2" s="854"/>
      <c r="SUA2" s="854"/>
      <c r="SUB2" s="854"/>
      <c r="SUC2" s="854" t="s">
        <v>156</v>
      </c>
      <c r="SUD2" s="854"/>
      <c r="SUE2" s="854"/>
      <c r="SUF2" s="854"/>
      <c r="SUG2" s="854"/>
      <c r="SUH2" s="854"/>
      <c r="SUI2" s="854"/>
      <c r="SUJ2" s="854"/>
      <c r="SUK2" s="854"/>
      <c r="SUL2" s="854"/>
      <c r="SUM2" s="854"/>
      <c r="SUN2" s="854"/>
      <c r="SUO2" s="854"/>
      <c r="SUP2" s="854"/>
      <c r="SUQ2" s="854"/>
      <c r="SUR2" s="854"/>
      <c r="SUS2" s="854" t="s">
        <v>156</v>
      </c>
      <c r="SUT2" s="854"/>
      <c r="SUU2" s="854"/>
      <c r="SUV2" s="854"/>
      <c r="SUW2" s="854"/>
      <c r="SUX2" s="854"/>
      <c r="SUY2" s="854"/>
      <c r="SUZ2" s="854"/>
      <c r="SVA2" s="854"/>
      <c r="SVB2" s="854"/>
      <c r="SVC2" s="854"/>
      <c r="SVD2" s="854"/>
      <c r="SVE2" s="854"/>
      <c r="SVF2" s="854"/>
      <c r="SVG2" s="854"/>
      <c r="SVH2" s="854"/>
      <c r="SVI2" s="854" t="s">
        <v>156</v>
      </c>
      <c r="SVJ2" s="854"/>
      <c r="SVK2" s="854"/>
      <c r="SVL2" s="854"/>
      <c r="SVM2" s="854"/>
      <c r="SVN2" s="854"/>
      <c r="SVO2" s="854"/>
      <c r="SVP2" s="854"/>
      <c r="SVQ2" s="854"/>
      <c r="SVR2" s="854"/>
      <c r="SVS2" s="854"/>
      <c r="SVT2" s="854"/>
      <c r="SVU2" s="854"/>
      <c r="SVV2" s="854"/>
      <c r="SVW2" s="854"/>
      <c r="SVX2" s="854"/>
      <c r="SVY2" s="854" t="s">
        <v>156</v>
      </c>
      <c r="SVZ2" s="854"/>
      <c r="SWA2" s="854"/>
      <c r="SWB2" s="854"/>
      <c r="SWC2" s="854"/>
      <c r="SWD2" s="854"/>
      <c r="SWE2" s="854"/>
      <c r="SWF2" s="854"/>
      <c r="SWG2" s="854"/>
      <c r="SWH2" s="854"/>
      <c r="SWI2" s="854"/>
      <c r="SWJ2" s="854"/>
      <c r="SWK2" s="854"/>
      <c r="SWL2" s="854"/>
      <c r="SWM2" s="854"/>
      <c r="SWN2" s="854"/>
      <c r="SWO2" s="854" t="s">
        <v>156</v>
      </c>
      <c r="SWP2" s="854"/>
      <c r="SWQ2" s="854"/>
      <c r="SWR2" s="854"/>
      <c r="SWS2" s="854"/>
      <c r="SWT2" s="854"/>
      <c r="SWU2" s="854"/>
      <c r="SWV2" s="854"/>
      <c r="SWW2" s="854"/>
      <c r="SWX2" s="854"/>
      <c r="SWY2" s="854"/>
      <c r="SWZ2" s="854"/>
      <c r="SXA2" s="854"/>
      <c r="SXB2" s="854"/>
      <c r="SXC2" s="854"/>
      <c r="SXD2" s="854"/>
      <c r="SXE2" s="854" t="s">
        <v>156</v>
      </c>
      <c r="SXF2" s="854"/>
      <c r="SXG2" s="854"/>
      <c r="SXH2" s="854"/>
      <c r="SXI2" s="854"/>
      <c r="SXJ2" s="854"/>
      <c r="SXK2" s="854"/>
      <c r="SXL2" s="854"/>
      <c r="SXM2" s="854"/>
      <c r="SXN2" s="854"/>
      <c r="SXO2" s="854"/>
      <c r="SXP2" s="854"/>
      <c r="SXQ2" s="854"/>
      <c r="SXR2" s="854"/>
      <c r="SXS2" s="854"/>
      <c r="SXT2" s="854"/>
      <c r="SXU2" s="854" t="s">
        <v>156</v>
      </c>
      <c r="SXV2" s="854"/>
      <c r="SXW2" s="854"/>
      <c r="SXX2" s="854"/>
      <c r="SXY2" s="854"/>
      <c r="SXZ2" s="854"/>
      <c r="SYA2" s="854"/>
      <c r="SYB2" s="854"/>
      <c r="SYC2" s="854"/>
      <c r="SYD2" s="854"/>
      <c r="SYE2" s="854"/>
      <c r="SYF2" s="854"/>
      <c r="SYG2" s="854"/>
      <c r="SYH2" s="854"/>
      <c r="SYI2" s="854"/>
      <c r="SYJ2" s="854"/>
      <c r="SYK2" s="854" t="s">
        <v>156</v>
      </c>
      <c r="SYL2" s="854"/>
      <c r="SYM2" s="854"/>
      <c r="SYN2" s="854"/>
      <c r="SYO2" s="854"/>
      <c r="SYP2" s="854"/>
      <c r="SYQ2" s="854"/>
      <c r="SYR2" s="854"/>
      <c r="SYS2" s="854"/>
      <c r="SYT2" s="854"/>
      <c r="SYU2" s="854"/>
      <c r="SYV2" s="854"/>
      <c r="SYW2" s="854"/>
      <c r="SYX2" s="854"/>
      <c r="SYY2" s="854"/>
      <c r="SYZ2" s="854"/>
      <c r="SZA2" s="854" t="s">
        <v>156</v>
      </c>
      <c r="SZB2" s="854"/>
      <c r="SZC2" s="854"/>
      <c r="SZD2" s="854"/>
      <c r="SZE2" s="854"/>
      <c r="SZF2" s="854"/>
      <c r="SZG2" s="854"/>
      <c r="SZH2" s="854"/>
      <c r="SZI2" s="854"/>
      <c r="SZJ2" s="854"/>
      <c r="SZK2" s="854"/>
      <c r="SZL2" s="854"/>
      <c r="SZM2" s="854"/>
      <c r="SZN2" s="854"/>
      <c r="SZO2" s="854"/>
      <c r="SZP2" s="854"/>
      <c r="SZQ2" s="854" t="s">
        <v>156</v>
      </c>
      <c r="SZR2" s="854"/>
      <c r="SZS2" s="854"/>
      <c r="SZT2" s="854"/>
      <c r="SZU2" s="854"/>
      <c r="SZV2" s="854"/>
      <c r="SZW2" s="854"/>
      <c r="SZX2" s="854"/>
      <c r="SZY2" s="854"/>
      <c r="SZZ2" s="854"/>
      <c r="TAA2" s="854"/>
      <c r="TAB2" s="854"/>
      <c r="TAC2" s="854"/>
      <c r="TAD2" s="854"/>
      <c r="TAE2" s="854"/>
      <c r="TAF2" s="854"/>
      <c r="TAG2" s="854" t="s">
        <v>156</v>
      </c>
      <c r="TAH2" s="854"/>
      <c r="TAI2" s="854"/>
      <c r="TAJ2" s="854"/>
      <c r="TAK2" s="854"/>
      <c r="TAL2" s="854"/>
      <c r="TAM2" s="854"/>
      <c r="TAN2" s="854"/>
      <c r="TAO2" s="854"/>
      <c r="TAP2" s="854"/>
      <c r="TAQ2" s="854"/>
      <c r="TAR2" s="854"/>
      <c r="TAS2" s="854"/>
      <c r="TAT2" s="854"/>
      <c r="TAU2" s="854"/>
      <c r="TAV2" s="854"/>
      <c r="TAW2" s="854" t="s">
        <v>156</v>
      </c>
      <c r="TAX2" s="854"/>
      <c r="TAY2" s="854"/>
      <c r="TAZ2" s="854"/>
      <c r="TBA2" s="854"/>
      <c r="TBB2" s="854"/>
      <c r="TBC2" s="854"/>
      <c r="TBD2" s="854"/>
      <c r="TBE2" s="854"/>
      <c r="TBF2" s="854"/>
      <c r="TBG2" s="854"/>
      <c r="TBH2" s="854"/>
      <c r="TBI2" s="854"/>
      <c r="TBJ2" s="854"/>
      <c r="TBK2" s="854"/>
      <c r="TBL2" s="854"/>
      <c r="TBM2" s="854" t="s">
        <v>156</v>
      </c>
      <c r="TBN2" s="854"/>
      <c r="TBO2" s="854"/>
      <c r="TBP2" s="854"/>
      <c r="TBQ2" s="854"/>
      <c r="TBR2" s="854"/>
      <c r="TBS2" s="854"/>
      <c r="TBT2" s="854"/>
      <c r="TBU2" s="854"/>
      <c r="TBV2" s="854"/>
      <c r="TBW2" s="854"/>
      <c r="TBX2" s="854"/>
      <c r="TBY2" s="854"/>
      <c r="TBZ2" s="854"/>
      <c r="TCA2" s="854"/>
      <c r="TCB2" s="854"/>
      <c r="TCC2" s="854" t="s">
        <v>156</v>
      </c>
      <c r="TCD2" s="854"/>
      <c r="TCE2" s="854"/>
      <c r="TCF2" s="854"/>
      <c r="TCG2" s="854"/>
      <c r="TCH2" s="854"/>
      <c r="TCI2" s="854"/>
      <c r="TCJ2" s="854"/>
      <c r="TCK2" s="854"/>
      <c r="TCL2" s="854"/>
      <c r="TCM2" s="854"/>
      <c r="TCN2" s="854"/>
      <c r="TCO2" s="854"/>
      <c r="TCP2" s="854"/>
      <c r="TCQ2" s="854"/>
      <c r="TCR2" s="854"/>
      <c r="TCS2" s="854" t="s">
        <v>156</v>
      </c>
      <c r="TCT2" s="854"/>
      <c r="TCU2" s="854"/>
      <c r="TCV2" s="854"/>
      <c r="TCW2" s="854"/>
      <c r="TCX2" s="854"/>
      <c r="TCY2" s="854"/>
      <c r="TCZ2" s="854"/>
      <c r="TDA2" s="854"/>
      <c r="TDB2" s="854"/>
      <c r="TDC2" s="854"/>
      <c r="TDD2" s="854"/>
      <c r="TDE2" s="854"/>
      <c r="TDF2" s="854"/>
      <c r="TDG2" s="854"/>
      <c r="TDH2" s="854"/>
      <c r="TDI2" s="854" t="s">
        <v>156</v>
      </c>
      <c r="TDJ2" s="854"/>
      <c r="TDK2" s="854"/>
      <c r="TDL2" s="854"/>
      <c r="TDM2" s="854"/>
      <c r="TDN2" s="854"/>
      <c r="TDO2" s="854"/>
      <c r="TDP2" s="854"/>
      <c r="TDQ2" s="854"/>
      <c r="TDR2" s="854"/>
      <c r="TDS2" s="854"/>
      <c r="TDT2" s="854"/>
      <c r="TDU2" s="854"/>
      <c r="TDV2" s="854"/>
      <c r="TDW2" s="854"/>
      <c r="TDX2" s="854"/>
      <c r="TDY2" s="854" t="s">
        <v>156</v>
      </c>
      <c r="TDZ2" s="854"/>
      <c r="TEA2" s="854"/>
      <c r="TEB2" s="854"/>
      <c r="TEC2" s="854"/>
      <c r="TED2" s="854"/>
      <c r="TEE2" s="854"/>
      <c r="TEF2" s="854"/>
      <c r="TEG2" s="854"/>
      <c r="TEH2" s="854"/>
      <c r="TEI2" s="854"/>
      <c r="TEJ2" s="854"/>
      <c r="TEK2" s="854"/>
      <c r="TEL2" s="854"/>
      <c r="TEM2" s="854"/>
      <c r="TEN2" s="854"/>
      <c r="TEO2" s="854" t="s">
        <v>156</v>
      </c>
      <c r="TEP2" s="854"/>
      <c r="TEQ2" s="854"/>
      <c r="TER2" s="854"/>
      <c r="TES2" s="854"/>
      <c r="TET2" s="854"/>
      <c r="TEU2" s="854"/>
      <c r="TEV2" s="854"/>
      <c r="TEW2" s="854"/>
      <c r="TEX2" s="854"/>
      <c r="TEY2" s="854"/>
      <c r="TEZ2" s="854"/>
      <c r="TFA2" s="854"/>
      <c r="TFB2" s="854"/>
      <c r="TFC2" s="854"/>
      <c r="TFD2" s="854"/>
      <c r="TFE2" s="854" t="s">
        <v>156</v>
      </c>
      <c r="TFF2" s="854"/>
      <c r="TFG2" s="854"/>
      <c r="TFH2" s="854"/>
      <c r="TFI2" s="854"/>
      <c r="TFJ2" s="854"/>
      <c r="TFK2" s="854"/>
      <c r="TFL2" s="854"/>
      <c r="TFM2" s="854"/>
      <c r="TFN2" s="854"/>
      <c r="TFO2" s="854"/>
      <c r="TFP2" s="854"/>
      <c r="TFQ2" s="854"/>
      <c r="TFR2" s="854"/>
      <c r="TFS2" s="854"/>
      <c r="TFT2" s="854"/>
      <c r="TFU2" s="854" t="s">
        <v>156</v>
      </c>
      <c r="TFV2" s="854"/>
      <c r="TFW2" s="854"/>
      <c r="TFX2" s="854"/>
      <c r="TFY2" s="854"/>
      <c r="TFZ2" s="854"/>
      <c r="TGA2" s="854"/>
      <c r="TGB2" s="854"/>
      <c r="TGC2" s="854"/>
      <c r="TGD2" s="854"/>
      <c r="TGE2" s="854"/>
      <c r="TGF2" s="854"/>
      <c r="TGG2" s="854"/>
      <c r="TGH2" s="854"/>
      <c r="TGI2" s="854"/>
      <c r="TGJ2" s="854"/>
      <c r="TGK2" s="854" t="s">
        <v>156</v>
      </c>
      <c r="TGL2" s="854"/>
      <c r="TGM2" s="854"/>
      <c r="TGN2" s="854"/>
      <c r="TGO2" s="854"/>
      <c r="TGP2" s="854"/>
      <c r="TGQ2" s="854"/>
      <c r="TGR2" s="854"/>
      <c r="TGS2" s="854"/>
      <c r="TGT2" s="854"/>
      <c r="TGU2" s="854"/>
      <c r="TGV2" s="854"/>
      <c r="TGW2" s="854"/>
      <c r="TGX2" s="854"/>
      <c r="TGY2" s="854"/>
      <c r="TGZ2" s="854"/>
      <c r="THA2" s="854" t="s">
        <v>156</v>
      </c>
      <c r="THB2" s="854"/>
      <c r="THC2" s="854"/>
      <c r="THD2" s="854"/>
      <c r="THE2" s="854"/>
      <c r="THF2" s="854"/>
      <c r="THG2" s="854"/>
      <c r="THH2" s="854"/>
      <c r="THI2" s="854"/>
      <c r="THJ2" s="854"/>
      <c r="THK2" s="854"/>
      <c r="THL2" s="854"/>
      <c r="THM2" s="854"/>
      <c r="THN2" s="854"/>
      <c r="THO2" s="854"/>
      <c r="THP2" s="854"/>
      <c r="THQ2" s="854" t="s">
        <v>156</v>
      </c>
      <c r="THR2" s="854"/>
      <c r="THS2" s="854"/>
      <c r="THT2" s="854"/>
      <c r="THU2" s="854"/>
      <c r="THV2" s="854"/>
      <c r="THW2" s="854"/>
      <c r="THX2" s="854"/>
      <c r="THY2" s="854"/>
      <c r="THZ2" s="854"/>
      <c r="TIA2" s="854"/>
      <c r="TIB2" s="854"/>
      <c r="TIC2" s="854"/>
      <c r="TID2" s="854"/>
      <c r="TIE2" s="854"/>
      <c r="TIF2" s="854"/>
      <c r="TIG2" s="854" t="s">
        <v>156</v>
      </c>
      <c r="TIH2" s="854"/>
      <c r="TII2" s="854"/>
      <c r="TIJ2" s="854"/>
      <c r="TIK2" s="854"/>
      <c r="TIL2" s="854"/>
      <c r="TIM2" s="854"/>
      <c r="TIN2" s="854"/>
      <c r="TIO2" s="854"/>
      <c r="TIP2" s="854"/>
      <c r="TIQ2" s="854"/>
      <c r="TIR2" s="854"/>
      <c r="TIS2" s="854"/>
      <c r="TIT2" s="854"/>
      <c r="TIU2" s="854"/>
      <c r="TIV2" s="854"/>
      <c r="TIW2" s="854" t="s">
        <v>156</v>
      </c>
      <c r="TIX2" s="854"/>
      <c r="TIY2" s="854"/>
      <c r="TIZ2" s="854"/>
      <c r="TJA2" s="854"/>
      <c r="TJB2" s="854"/>
      <c r="TJC2" s="854"/>
      <c r="TJD2" s="854"/>
      <c r="TJE2" s="854"/>
      <c r="TJF2" s="854"/>
      <c r="TJG2" s="854"/>
      <c r="TJH2" s="854"/>
      <c r="TJI2" s="854"/>
      <c r="TJJ2" s="854"/>
      <c r="TJK2" s="854"/>
      <c r="TJL2" s="854"/>
      <c r="TJM2" s="854" t="s">
        <v>156</v>
      </c>
      <c r="TJN2" s="854"/>
      <c r="TJO2" s="854"/>
      <c r="TJP2" s="854"/>
      <c r="TJQ2" s="854"/>
      <c r="TJR2" s="854"/>
      <c r="TJS2" s="854"/>
      <c r="TJT2" s="854"/>
      <c r="TJU2" s="854"/>
      <c r="TJV2" s="854"/>
      <c r="TJW2" s="854"/>
      <c r="TJX2" s="854"/>
      <c r="TJY2" s="854"/>
      <c r="TJZ2" s="854"/>
      <c r="TKA2" s="854"/>
      <c r="TKB2" s="854"/>
      <c r="TKC2" s="854" t="s">
        <v>156</v>
      </c>
      <c r="TKD2" s="854"/>
      <c r="TKE2" s="854"/>
      <c r="TKF2" s="854"/>
      <c r="TKG2" s="854"/>
      <c r="TKH2" s="854"/>
      <c r="TKI2" s="854"/>
      <c r="TKJ2" s="854"/>
      <c r="TKK2" s="854"/>
      <c r="TKL2" s="854"/>
      <c r="TKM2" s="854"/>
      <c r="TKN2" s="854"/>
      <c r="TKO2" s="854"/>
      <c r="TKP2" s="854"/>
      <c r="TKQ2" s="854"/>
      <c r="TKR2" s="854"/>
      <c r="TKS2" s="854" t="s">
        <v>156</v>
      </c>
      <c r="TKT2" s="854"/>
      <c r="TKU2" s="854"/>
      <c r="TKV2" s="854"/>
      <c r="TKW2" s="854"/>
      <c r="TKX2" s="854"/>
      <c r="TKY2" s="854"/>
      <c r="TKZ2" s="854"/>
      <c r="TLA2" s="854"/>
      <c r="TLB2" s="854"/>
      <c r="TLC2" s="854"/>
      <c r="TLD2" s="854"/>
      <c r="TLE2" s="854"/>
      <c r="TLF2" s="854"/>
      <c r="TLG2" s="854"/>
      <c r="TLH2" s="854"/>
      <c r="TLI2" s="854" t="s">
        <v>156</v>
      </c>
      <c r="TLJ2" s="854"/>
      <c r="TLK2" s="854"/>
      <c r="TLL2" s="854"/>
      <c r="TLM2" s="854"/>
      <c r="TLN2" s="854"/>
      <c r="TLO2" s="854"/>
      <c r="TLP2" s="854"/>
      <c r="TLQ2" s="854"/>
      <c r="TLR2" s="854"/>
      <c r="TLS2" s="854"/>
      <c r="TLT2" s="854"/>
      <c r="TLU2" s="854"/>
      <c r="TLV2" s="854"/>
      <c r="TLW2" s="854"/>
      <c r="TLX2" s="854"/>
      <c r="TLY2" s="854" t="s">
        <v>156</v>
      </c>
      <c r="TLZ2" s="854"/>
      <c r="TMA2" s="854"/>
      <c r="TMB2" s="854"/>
      <c r="TMC2" s="854"/>
      <c r="TMD2" s="854"/>
      <c r="TME2" s="854"/>
      <c r="TMF2" s="854"/>
      <c r="TMG2" s="854"/>
      <c r="TMH2" s="854"/>
      <c r="TMI2" s="854"/>
      <c r="TMJ2" s="854"/>
      <c r="TMK2" s="854"/>
      <c r="TML2" s="854"/>
      <c r="TMM2" s="854"/>
      <c r="TMN2" s="854"/>
      <c r="TMO2" s="854" t="s">
        <v>156</v>
      </c>
      <c r="TMP2" s="854"/>
      <c r="TMQ2" s="854"/>
      <c r="TMR2" s="854"/>
      <c r="TMS2" s="854"/>
      <c r="TMT2" s="854"/>
      <c r="TMU2" s="854"/>
      <c r="TMV2" s="854"/>
      <c r="TMW2" s="854"/>
      <c r="TMX2" s="854"/>
      <c r="TMY2" s="854"/>
      <c r="TMZ2" s="854"/>
      <c r="TNA2" s="854"/>
      <c r="TNB2" s="854"/>
      <c r="TNC2" s="854"/>
      <c r="TND2" s="854"/>
      <c r="TNE2" s="854" t="s">
        <v>156</v>
      </c>
      <c r="TNF2" s="854"/>
      <c r="TNG2" s="854"/>
      <c r="TNH2" s="854"/>
      <c r="TNI2" s="854"/>
      <c r="TNJ2" s="854"/>
      <c r="TNK2" s="854"/>
      <c r="TNL2" s="854"/>
      <c r="TNM2" s="854"/>
      <c r="TNN2" s="854"/>
      <c r="TNO2" s="854"/>
      <c r="TNP2" s="854"/>
      <c r="TNQ2" s="854"/>
      <c r="TNR2" s="854"/>
      <c r="TNS2" s="854"/>
      <c r="TNT2" s="854"/>
      <c r="TNU2" s="854" t="s">
        <v>156</v>
      </c>
      <c r="TNV2" s="854"/>
      <c r="TNW2" s="854"/>
      <c r="TNX2" s="854"/>
      <c r="TNY2" s="854"/>
      <c r="TNZ2" s="854"/>
      <c r="TOA2" s="854"/>
      <c r="TOB2" s="854"/>
      <c r="TOC2" s="854"/>
      <c r="TOD2" s="854"/>
      <c r="TOE2" s="854"/>
      <c r="TOF2" s="854"/>
      <c r="TOG2" s="854"/>
      <c r="TOH2" s="854"/>
      <c r="TOI2" s="854"/>
      <c r="TOJ2" s="854"/>
      <c r="TOK2" s="854" t="s">
        <v>156</v>
      </c>
      <c r="TOL2" s="854"/>
      <c r="TOM2" s="854"/>
      <c r="TON2" s="854"/>
      <c r="TOO2" s="854"/>
      <c r="TOP2" s="854"/>
      <c r="TOQ2" s="854"/>
      <c r="TOR2" s="854"/>
      <c r="TOS2" s="854"/>
      <c r="TOT2" s="854"/>
      <c r="TOU2" s="854"/>
      <c r="TOV2" s="854"/>
      <c r="TOW2" s="854"/>
      <c r="TOX2" s="854"/>
      <c r="TOY2" s="854"/>
      <c r="TOZ2" s="854"/>
      <c r="TPA2" s="854" t="s">
        <v>156</v>
      </c>
      <c r="TPB2" s="854"/>
      <c r="TPC2" s="854"/>
      <c r="TPD2" s="854"/>
      <c r="TPE2" s="854"/>
      <c r="TPF2" s="854"/>
      <c r="TPG2" s="854"/>
      <c r="TPH2" s="854"/>
      <c r="TPI2" s="854"/>
      <c r="TPJ2" s="854"/>
      <c r="TPK2" s="854"/>
      <c r="TPL2" s="854"/>
      <c r="TPM2" s="854"/>
      <c r="TPN2" s="854"/>
      <c r="TPO2" s="854"/>
      <c r="TPP2" s="854"/>
      <c r="TPQ2" s="854" t="s">
        <v>156</v>
      </c>
      <c r="TPR2" s="854"/>
      <c r="TPS2" s="854"/>
      <c r="TPT2" s="854"/>
      <c r="TPU2" s="854"/>
      <c r="TPV2" s="854"/>
      <c r="TPW2" s="854"/>
      <c r="TPX2" s="854"/>
      <c r="TPY2" s="854"/>
      <c r="TPZ2" s="854"/>
      <c r="TQA2" s="854"/>
      <c r="TQB2" s="854"/>
      <c r="TQC2" s="854"/>
      <c r="TQD2" s="854"/>
      <c r="TQE2" s="854"/>
      <c r="TQF2" s="854"/>
      <c r="TQG2" s="854" t="s">
        <v>156</v>
      </c>
      <c r="TQH2" s="854"/>
      <c r="TQI2" s="854"/>
      <c r="TQJ2" s="854"/>
      <c r="TQK2" s="854"/>
      <c r="TQL2" s="854"/>
      <c r="TQM2" s="854"/>
      <c r="TQN2" s="854"/>
      <c r="TQO2" s="854"/>
      <c r="TQP2" s="854"/>
      <c r="TQQ2" s="854"/>
      <c r="TQR2" s="854"/>
      <c r="TQS2" s="854"/>
      <c r="TQT2" s="854"/>
      <c r="TQU2" s="854"/>
      <c r="TQV2" s="854"/>
      <c r="TQW2" s="854" t="s">
        <v>156</v>
      </c>
      <c r="TQX2" s="854"/>
      <c r="TQY2" s="854"/>
      <c r="TQZ2" s="854"/>
      <c r="TRA2" s="854"/>
      <c r="TRB2" s="854"/>
      <c r="TRC2" s="854"/>
      <c r="TRD2" s="854"/>
      <c r="TRE2" s="854"/>
      <c r="TRF2" s="854"/>
      <c r="TRG2" s="854"/>
      <c r="TRH2" s="854"/>
      <c r="TRI2" s="854"/>
      <c r="TRJ2" s="854"/>
      <c r="TRK2" s="854"/>
      <c r="TRL2" s="854"/>
      <c r="TRM2" s="854" t="s">
        <v>156</v>
      </c>
      <c r="TRN2" s="854"/>
      <c r="TRO2" s="854"/>
      <c r="TRP2" s="854"/>
      <c r="TRQ2" s="854"/>
      <c r="TRR2" s="854"/>
      <c r="TRS2" s="854"/>
      <c r="TRT2" s="854"/>
      <c r="TRU2" s="854"/>
      <c r="TRV2" s="854"/>
      <c r="TRW2" s="854"/>
      <c r="TRX2" s="854"/>
      <c r="TRY2" s="854"/>
      <c r="TRZ2" s="854"/>
      <c r="TSA2" s="854"/>
      <c r="TSB2" s="854"/>
      <c r="TSC2" s="854" t="s">
        <v>156</v>
      </c>
      <c r="TSD2" s="854"/>
      <c r="TSE2" s="854"/>
      <c r="TSF2" s="854"/>
      <c r="TSG2" s="854"/>
      <c r="TSH2" s="854"/>
      <c r="TSI2" s="854"/>
      <c r="TSJ2" s="854"/>
      <c r="TSK2" s="854"/>
      <c r="TSL2" s="854"/>
      <c r="TSM2" s="854"/>
      <c r="TSN2" s="854"/>
      <c r="TSO2" s="854"/>
      <c r="TSP2" s="854"/>
      <c r="TSQ2" s="854"/>
      <c r="TSR2" s="854"/>
      <c r="TSS2" s="854" t="s">
        <v>156</v>
      </c>
      <c r="TST2" s="854"/>
      <c r="TSU2" s="854"/>
      <c r="TSV2" s="854"/>
      <c r="TSW2" s="854"/>
      <c r="TSX2" s="854"/>
      <c r="TSY2" s="854"/>
      <c r="TSZ2" s="854"/>
      <c r="TTA2" s="854"/>
      <c r="TTB2" s="854"/>
      <c r="TTC2" s="854"/>
      <c r="TTD2" s="854"/>
      <c r="TTE2" s="854"/>
      <c r="TTF2" s="854"/>
      <c r="TTG2" s="854"/>
      <c r="TTH2" s="854"/>
      <c r="TTI2" s="854" t="s">
        <v>156</v>
      </c>
      <c r="TTJ2" s="854"/>
      <c r="TTK2" s="854"/>
      <c r="TTL2" s="854"/>
      <c r="TTM2" s="854"/>
      <c r="TTN2" s="854"/>
      <c r="TTO2" s="854"/>
      <c r="TTP2" s="854"/>
      <c r="TTQ2" s="854"/>
      <c r="TTR2" s="854"/>
      <c r="TTS2" s="854"/>
      <c r="TTT2" s="854"/>
      <c r="TTU2" s="854"/>
      <c r="TTV2" s="854"/>
      <c r="TTW2" s="854"/>
      <c r="TTX2" s="854"/>
      <c r="TTY2" s="854" t="s">
        <v>156</v>
      </c>
      <c r="TTZ2" s="854"/>
      <c r="TUA2" s="854"/>
      <c r="TUB2" s="854"/>
      <c r="TUC2" s="854"/>
      <c r="TUD2" s="854"/>
      <c r="TUE2" s="854"/>
      <c r="TUF2" s="854"/>
      <c r="TUG2" s="854"/>
      <c r="TUH2" s="854"/>
      <c r="TUI2" s="854"/>
      <c r="TUJ2" s="854"/>
      <c r="TUK2" s="854"/>
      <c r="TUL2" s="854"/>
      <c r="TUM2" s="854"/>
      <c r="TUN2" s="854"/>
      <c r="TUO2" s="854" t="s">
        <v>156</v>
      </c>
      <c r="TUP2" s="854"/>
      <c r="TUQ2" s="854"/>
      <c r="TUR2" s="854"/>
      <c r="TUS2" s="854"/>
      <c r="TUT2" s="854"/>
      <c r="TUU2" s="854"/>
      <c r="TUV2" s="854"/>
      <c r="TUW2" s="854"/>
      <c r="TUX2" s="854"/>
      <c r="TUY2" s="854"/>
      <c r="TUZ2" s="854"/>
      <c r="TVA2" s="854"/>
      <c r="TVB2" s="854"/>
      <c r="TVC2" s="854"/>
      <c r="TVD2" s="854"/>
      <c r="TVE2" s="854" t="s">
        <v>156</v>
      </c>
      <c r="TVF2" s="854"/>
      <c r="TVG2" s="854"/>
      <c r="TVH2" s="854"/>
      <c r="TVI2" s="854"/>
      <c r="TVJ2" s="854"/>
      <c r="TVK2" s="854"/>
      <c r="TVL2" s="854"/>
      <c r="TVM2" s="854"/>
      <c r="TVN2" s="854"/>
      <c r="TVO2" s="854"/>
      <c r="TVP2" s="854"/>
      <c r="TVQ2" s="854"/>
      <c r="TVR2" s="854"/>
      <c r="TVS2" s="854"/>
      <c r="TVT2" s="854"/>
      <c r="TVU2" s="854" t="s">
        <v>156</v>
      </c>
      <c r="TVV2" s="854"/>
      <c r="TVW2" s="854"/>
      <c r="TVX2" s="854"/>
      <c r="TVY2" s="854"/>
      <c r="TVZ2" s="854"/>
      <c r="TWA2" s="854"/>
      <c r="TWB2" s="854"/>
      <c r="TWC2" s="854"/>
      <c r="TWD2" s="854"/>
      <c r="TWE2" s="854"/>
      <c r="TWF2" s="854"/>
      <c r="TWG2" s="854"/>
      <c r="TWH2" s="854"/>
      <c r="TWI2" s="854"/>
      <c r="TWJ2" s="854"/>
      <c r="TWK2" s="854" t="s">
        <v>156</v>
      </c>
      <c r="TWL2" s="854"/>
      <c r="TWM2" s="854"/>
      <c r="TWN2" s="854"/>
      <c r="TWO2" s="854"/>
      <c r="TWP2" s="854"/>
      <c r="TWQ2" s="854"/>
      <c r="TWR2" s="854"/>
      <c r="TWS2" s="854"/>
      <c r="TWT2" s="854"/>
      <c r="TWU2" s="854"/>
      <c r="TWV2" s="854"/>
      <c r="TWW2" s="854"/>
      <c r="TWX2" s="854"/>
      <c r="TWY2" s="854"/>
      <c r="TWZ2" s="854"/>
      <c r="TXA2" s="854" t="s">
        <v>156</v>
      </c>
      <c r="TXB2" s="854"/>
      <c r="TXC2" s="854"/>
      <c r="TXD2" s="854"/>
      <c r="TXE2" s="854"/>
      <c r="TXF2" s="854"/>
      <c r="TXG2" s="854"/>
      <c r="TXH2" s="854"/>
      <c r="TXI2" s="854"/>
      <c r="TXJ2" s="854"/>
      <c r="TXK2" s="854"/>
      <c r="TXL2" s="854"/>
      <c r="TXM2" s="854"/>
      <c r="TXN2" s="854"/>
      <c r="TXO2" s="854"/>
      <c r="TXP2" s="854"/>
      <c r="TXQ2" s="854" t="s">
        <v>156</v>
      </c>
      <c r="TXR2" s="854"/>
      <c r="TXS2" s="854"/>
      <c r="TXT2" s="854"/>
      <c r="TXU2" s="854"/>
      <c r="TXV2" s="854"/>
      <c r="TXW2" s="854"/>
      <c r="TXX2" s="854"/>
      <c r="TXY2" s="854"/>
      <c r="TXZ2" s="854"/>
      <c r="TYA2" s="854"/>
      <c r="TYB2" s="854"/>
      <c r="TYC2" s="854"/>
      <c r="TYD2" s="854"/>
      <c r="TYE2" s="854"/>
      <c r="TYF2" s="854"/>
      <c r="TYG2" s="854" t="s">
        <v>156</v>
      </c>
      <c r="TYH2" s="854"/>
      <c r="TYI2" s="854"/>
      <c r="TYJ2" s="854"/>
      <c r="TYK2" s="854"/>
      <c r="TYL2" s="854"/>
      <c r="TYM2" s="854"/>
      <c r="TYN2" s="854"/>
      <c r="TYO2" s="854"/>
      <c r="TYP2" s="854"/>
      <c r="TYQ2" s="854"/>
      <c r="TYR2" s="854"/>
      <c r="TYS2" s="854"/>
      <c r="TYT2" s="854"/>
      <c r="TYU2" s="854"/>
      <c r="TYV2" s="854"/>
      <c r="TYW2" s="854" t="s">
        <v>156</v>
      </c>
      <c r="TYX2" s="854"/>
      <c r="TYY2" s="854"/>
      <c r="TYZ2" s="854"/>
      <c r="TZA2" s="854"/>
      <c r="TZB2" s="854"/>
      <c r="TZC2" s="854"/>
      <c r="TZD2" s="854"/>
      <c r="TZE2" s="854"/>
      <c r="TZF2" s="854"/>
      <c r="TZG2" s="854"/>
      <c r="TZH2" s="854"/>
      <c r="TZI2" s="854"/>
      <c r="TZJ2" s="854"/>
      <c r="TZK2" s="854"/>
      <c r="TZL2" s="854"/>
      <c r="TZM2" s="854" t="s">
        <v>156</v>
      </c>
      <c r="TZN2" s="854"/>
      <c r="TZO2" s="854"/>
      <c r="TZP2" s="854"/>
      <c r="TZQ2" s="854"/>
      <c r="TZR2" s="854"/>
      <c r="TZS2" s="854"/>
      <c r="TZT2" s="854"/>
      <c r="TZU2" s="854"/>
      <c r="TZV2" s="854"/>
      <c r="TZW2" s="854"/>
      <c r="TZX2" s="854"/>
      <c r="TZY2" s="854"/>
      <c r="TZZ2" s="854"/>
      <c r="UAA2" s="854"/>
      <c r="UAB2" s="854"/>
      <c r="UAC2" s="854" t="s">
        <v>156</v>
      </c>
      <c r="UAD2" s="854"/>
      <c r="UAE2" s="854"/>
      <c r="UAF2" s="854"/>
      <c r="UAG2" s="854"/>
      <c r="UAH2" s="854"/>
      <c r="UAI2" s="854"/>
      <c r="UAJ2" s="854"/>
      <c r="UAK2" s="854"/>
      <c r="UAL2" s="854"/>
      <c r="UAM2" s="854"/>
      <c r="UAN2" s="854"/>
      <c r="UAO2" s="854"/>
      <c r="UAP2" s="854"/>
      <c r="UAQ2" s="854"/>
      <c r="UAR2" s="854"/>
      <c r="UAS2" s="854" t="s">
        <v>156</v>
      </c>
      <c r="UAT2" s="854"/>
      <c r="UAU2" s="854"/>
      <c r="UAV2" s="854"/>
      <c r="UAW2" s="854"/>
      <c r="UAX2" s="854"/>
      <c r="UAY2" s="854"/>
      <c r="UAZ2" s="854"/>
      <c r="UBA2" s="854"/>
      <c r="UBB2" s="854"/>
      <c r="UBC2" s="854"/>
      <c r="UBD2" s="854"/>
      <c r="UBE2" s="854"/>
      <c r="UBF2" s="854"/>
      <c r="UBG2" s="854"/>
      <c r="UBH2" s="854"/>
      <c r="UBI2" s="854" t="s">
        <v>156</v>
      </c>
      <c r="UBJ2" s="854"/>
      <c r="UBK2" s="854"/>
      <c r="UBL2" s="854"/>
      <c r="UBM2" s="854"/>
      <c r="UBN2" s="854"/>
      <c r="UBO2" s="854"/>
      <c r="UBP2" s="854"/>
      <c r="UBQ2" s="854"/>
      <c r="UBR2" s="854"/>
      <c r="UBS2" s="854"/>
      <c r="UBT2" s="854"/>
      <c r="UBU2" s="854"/>
      <c r="UBV2" s="854"/>
      <c r="UBW2" s="854"/>
      <c r="UBX2" s="854"/>
      <c r="UBY2" s="854" t="s">
        <v>156</v>
      </c>
      <c r="UBZ2" s="854"/>
      <c r="UCA2" s="854"/>
      <c r="UCB2" s="854"/>
      <c r="UCC2" s="854"/>
      <c r="UCD2" s="854"/>
      <c r="UCE2" s="854"/>
      <c r="UCF2" s="854"/>
      <c r="UCG2" s="854"/>
      <c r="UCH2" s="854"/>
      <c r="UCI2" s="854"/>
      <c r="UCJ2" s="854"/>
      <c r="UCK2" s="854"/>
      <c r="UCL2" s="854"/>
      <c r="UCM2" s="854"/>
      <c r="UCN2" s="854"/>
      <c r="UCO2" s="854" t="s">
        <v>156</v>
      </c>
      <c r="UCP2" s="854"/>
      <c r="UCQ2" s="854"/>
      <c r="UCR2" s="854"/>
      <c r="UCS2" s="854"/>
      <c r="UCT2" s="854"/>
      <c r="UCU2" s="854"/>
      <c r="UCV2" s="854"/>
      <c r="UCW2" s="854"/>
      <c r="UCX2" s="854"/>
      <c r="UCY2" s="854"/>
      <c r="UCZ2" s="854"/>
      <c r="UDA2" s="854"/>
      <c r="UDB2" s="854"/>
      <c r="UDC2" s="854"/>
      <c r="UDD2" s="854"/>
      <c r="UDE2" s="854" t="s">
        <v>156</v>
      </c>
      <c r="UDF2" s="854"/>
      <c r="UDG2" s="854"/>
      <c r="UDH2" s="854"/>
      <c r="UDI2" s="854"/>
      <c r="UDJ2" s="854"/>
      <c r="UDK2" s="854"/>
      <c r="UDL2" s="854"/>
      <c r="UDM2" s="854"/>
      <c r="UDN2" s="854"/>
      <c r="UDO2" s="854"/>
      <c r="UDP2" s="854"/>
      <c r="UDQ2" s="854"/>
      <c r="UDR2" s="854"/>
      <c r="UDS2" s="854"/>
      <c r="UDT2" s="854"/>
      <c r="UDU2" s="854" t="s">
        <v>156</v>
      </c>
      <c r="UDV2" s="854"/>
      <c r="UDW2" s="854"/>
      <c r="UDX2" s="854"/>
      <c r="UDY2" s="854"/>
      <c r="UDZ2" s="854"/>
      <c r="UEA2" s="854"/>
      <c r="UEB2" s="854"/>
      <c r="UEC2" s="854"/>
      <c r="UED2" s="854"/>
      <c r="UEE2" s="854"/>
      <c r="UEF2" s="854"/>
      <c r="UEG2" s="854"/>
      <c r="UEH2" s="854"/>
      <c r="UEI2" s="854"/>
      <c r="UEJ2" s="854"/>
      <c r="UEK2" s="854" t="s">
        <v>156</v>
      </c>
      <c r="UEL2" s="854"/>
      <c r="UEM2" s="854"/>
      <c r="UEN2" s="854"/>
      <c r="UEO2" s="854"/>
      <c r="UEP2" s="854"/>
      <c r="UEQ2" s="854"/>
      <c r="UER2" s="854"/>
      <c r="UES2" s="854"/>
      <c r="UET2" s="854"/>
      <c r="UEU2" s="854"/>
      <c r="UEV2" s="854"/>
      <c r="UEW2" s="854"/>
      <c r="UEX2" s="854"/>
      <c r="UEY2" s="854"/>
      <c r="UEZ2" s="854"/>
      <c r="UFA2" s="854" t="s">
        <v>156</v>
      </c>
      <c r="UFB2" s="854"/>
      <c r="UFC2" s="854"/>
      <c r="UFD2" s="854"/>
      <c r="UFE2" s="854"/>
      <c r="UFF2" s="854"/>
      <c r="UFG2" s="854"/>
      <c r="UFH2" s="854"/>
      <c r="UFI2" s="854"/>
      <c r="UFJ2" s="854"/>
      <c r="UFK2" s="854"/>
      <c r="UFL2" s="854"/>
      <c r="UFM2" s="854"/>
      <c r="UFN2" s="854"/>
      <c r="UFO2" s="854"/>
      <c r="UFP2" s="854"/>
      <c r="UFQ2" s="854" t="s">
        <v>156</v>
      </c>
      <c r="UFR2" s="854"/>
      <c r="UFS2" s="854"/>
      <c r="UFT2" s="854"/>
      <c r="UFU2" s="854"/>
      <c r="UFV2" s="854"/>
      <c r="UFW2" s="854"/>
      <c r="UFX2" s="854"/>
      <c r="UFY2" s="854"/>
      <c r="UFZ2" s="854"/>
      <c r="UGA2" s="854"/>
      <c r="UGB2" s="854"/>
      <c r="UGC2" s="854"/>
      <c r="UGD2" s="854"/>
      <c r="UGE2" s="854"/>
      <c r="UGF2" s="854"/>
      <c r="UGG2" s="854" t="s">
        <v>156</v>
      </c>
      <c r="UGH2" s="854"/>
      <c r="UGI2" s="854"/>
      <c r="UGJ2" s="854"/>
      <c r="UGK2" s="854"/>
      <c r="UGL2" s="854"/>
      <c r="UGM2" s="854"/>
      <c r="UGN2" s="854"/>
      <c r="UGO2" s="854"/>
      <c r="UGP2" s="854"/>
      <c r="UGQ2" s="854"/>
      <c r="UGR2" s="854"/>
      <c r="UGS2" s="854"/>
      <c r="UGT2" s="854"/>
      <c r="UGU2" s="854"/>
      <c r="UGV2" s="854"/>
      <c r="UGW2" s="854" t="s">
        <v>156</v>
      </c>
      <c r="UGX2" s="854"/>
      <c r="UGY2" s="854"/>
      <c r="UGZ2" s="854"/>
      <c r="UHA2" s="854"/>
      <c r="UHB2" s="854"/>
      <c r="UHC2" s="854"/>
      <c r="UHD2" s="854"/>
      <c r="UHE2" s="854"/>
      <c r="UHF2" s="854"/>
      <c r="UHG2" s="854"/>
      <c r="UHH2" s="854"/>
      <c r="UHI2" s="854"/>
      <c r="UHJ2" s="854"/>
      <c r="UHK2" s="854"/>
      <c r="UHL2" s="854"/>
      <c r="UHM2" s="854" t="s">
        <v>156</v>
      </c>
      <c r="UHN2" s="854"/>
      <c r="UHO2" s="854"/>
      <c r="UHP2" s="854"/>
      <c r="UHQ2" s="854"/>
      <c r="UHR2" s="854"/>
      <c r="UHS2" s="854"/>
      <c r="UHT2" s="854"/>
      <c r="UHU2" s="854"/>
      <c r="UHV2" s="854"/>
      <c r="UHW2" s="854"/>
      <c r="UHX2" s="854"/>
      <c r="UHY2" s="854"/>
      <c r="UHZ2" s="854"/>
      <c r="UIA2" s="854"/>
      <c r="UIB2" s="854"/>
      <c r="UIC2" s="854" t="s">
        <v>156</v>
      </c>
      <c r="UID2" s="854"/>
      <c r="UIE2" s="854"/>
      <c r="UIF2" s="854"/>
      <c r="UIG2" s="854"/>
      <c r="UIH2" s="854"/>
      <c r="UII2" s="854"/>
      <c r="UIJ2" s="854"/>
      <c r="UIK2" s="854"/>
      <c r="UIL2" s="854"/>
      <c r="UIM2" s="854"/>
      <c r="UIN2" s="854"/>
      <c r="UIO2" s="854"/>
      <c r="UIP2" s="854"/>
      <c r="UIQ2" s="854"/>
      <c r="UIR2" s="854"/>
      <c r="UIS2" s="854" t="s">
        <v>156</v>
      </c>
      <c r="UIT2" s="854"/>
      <c r="UIU2" s="854"/>
      <c r="UIV2" s="854"/>
      <c r="UIW2" s="854"/>
      <c r="UIX2" s="854"/>
      <c r="UIY2" s="854"/>
      <c r="UIZ2" s="854"/>
      <c r="UJA2" s="854"/>
      <c r="UJB2" s="854"/>
      <c r="UJC2" s="854"/>
      <c r="UJD2" s="854"/>
      <c r="UJE2" s="854"/>
      <c r="UJF2" s="854"/>
      <c r="UJG2" s="854"/>
      <c r="UJH2" s="854"/>
      <c r="UJI2" s="854" t="s">
        <v>156</v>
      </c>
      <c r="UJJ2" s="854"/>
      <c r="UJK2" s="854"/>
      <c r="UJL2" s="854"/>
      <c r="UJM2" s="854"/>
      <c r="UJN2" s="854"/>
      <c r="UJO2" s="854"/>
      <c r="UJP2" s="854"/>
      <c r="UJQ2" s="854"/>
      <c r="UJR2" s="854"/>
      <c r="UJS2" s="854"/>
      <c r="UJT2" s="854"/>
      <c r="UJU2" s="854"/>
      <c r="UJV2" s="854"/>
      <c r="UJW2" s="854"/>
      <c r="UJX2" s="854"/>
      <c r="UJY2" s="854" t="s">
        <v>156</v>
      </c>
      <c r="UJZ2" s="854"/>
      <c r="UKA2" s="854"/>
      <c r="UKB2" s="854"/>
      <c r="UKC2" s="854"/>
      <c r="UKD2" s="854"/>
      <c r="UKE2" s="854"/>
      <c r="UKF2" s="854"/>
      <c r="UKG2" s="854"/>
      <c r="UKH2" s="854"/>
      <c r="UKI2" s="854"/>
      <c r="UKJ2" s="854"/>
      <c r="UKK2" s="854"/>
      <c r="UKL2" s="854"/>
      <c r="UKM2" s="854"/>
      <c r="UKN2" s="854"/>
      <c r="UKO2" s="854" t="s">
        <v>156</v>
      </c>
      <c r="UKP2" s="854"/>
      <c r="UKQ2" s="854"/>
      <c r="UKR2" s="854"/>
      <c r="UKS2" s="854"/>
      <c r="UKT2" s="854"/>
      <c r="UKU2" s="854"/>
      <c r="UKV2" s="854"/>
      <c r="UKW2" s="854"/>
      <c r="UKX2" s="854"/>
      <c r="UKY2" s="854"/>
      <c r="UKZ2" s="854"/>
      <c r="ULA2" s="854"/>
      <c r="ULB2" s="854"/>
      <c r="ULC2" s="854"/>
      <c r="ULD2" s="854"/>
      <c r="ULE2" s="854" t="s">
        <v>156</v>
      </c>
      <c r="ULF2" s="854"/>
      <c r="ULG2" s="854"/>
      <c r="ULH2" s="854"/>
      <c r="ULI2" s="854"/>
      <c r="ULJ2" s="854"/>
      <c r="ULK2" s="854"/>
      <c r="ULL2" s="854"/>
      <c r="ULM2" s="854"/>
      <c r="ULN2" s="854"/>
      <c r="ULO2" s="854"/>
      <c r="ULP2" s="854"/>
      <c r="ULQ2" s="854"/>
      <c r="ULR2" s="854"/>
      <c r="ULS2" s="854"/>
      <c r="ULT2" s="854"/>
      <c r="ULU2" s="854" t="s">
        <v>156</v>
      </c>
      <c r="ULV2" s="854"/>
      <c r="ULW2" s="854"/>
      <c r="ULX2" s="854"/>
      <c r="ULY2" s="854"/>
      <c r="ULZ2" s="854"/>
      <c r="UMA2" s="854"/>
      <c r="UMB2" s="854"/>
      <c r="UMC2" s="854"/>
      <c r="UMD2" s="854"/>
      <c r="UME2" s="854"/>
      <c r="UMF2" s="854"/>
      <c r="UMG2" s="854"/>
      <c r="UMH2" s="854"/>
      <c r="UMI2" s="854"/>
      <c r="UMJ2" s="854"/>
      <c r="UMK2" s="854" t="s">
        <v>156</v>
      </c>
      <c r="UML2" s="854"/>
      <c r="UMM2" s="854"/>
      <c r="UMN2" s="854"/>
      <c r="UMO2" s="854"/>
      <c r="UMP2" s="854"/>
      <c r="UMQ2" s="854"/>
      <c r="UMR2" s="854"/>
      <c r="UMS2" s="854"/>
      <c r="UMT2" s="854"/>
      <c r="UMU2" s="854"/>
      <c r="UMV2" s="854"/>
      <c r="UMW2" s="854"/>
      <c r="UMX2" s="854"/>
      <c r="UMY2" s="854"/>
      <c r="UMZ2" s="854"/>
      <c r="UNA2" s="854" t="s">
        <v>156</v>
      </c>
      <c r="UNB2" s="854"/>
      <c r="UNC2" s="854"/>
      <c r="UND2" s="854"/>
      <c r="UNE2" s="854"/>
      <c r="UNF2" s="854"/>
      <c r="UNG2" s="854"/>
      <c r="UNH2" s="854"/>
      <c r="UNI2" s="854"/>
      <c r="UNJ2" s="854"/>
      <c r="UNK2" s="854"/>
      <c r="UNL2" s="854"/>
      <c r="UNM2" s="854"/>
      <c r="UNN2" s="854"/>
      <c r="UNO2" s="854"/>
      <c r="UNP2" s="854"/>
      <c r="UNQ2" s="854" t="s">
        <v>156</v>
      </c>
      <c r="UNR2" s="854"/>
      <c r="UNS2" s="854"/>
      <c r="UNT2" s="854"/>
      <c r="UNU2" s="854"/>
      <c r="UNV2" s="854"/>
      <c r="UNW2" s="854"/>
      <c r="UNX2" s="854"/>
      <c r="UNY2" s="854"/>
      <c r="UNZ2" s="854"/>
      <c r="UOA2" s="854"/>
      <c r="UOB2" s="854"/>
      <c r="UOC2" s="854"/>
      <c r="UOD2" s="854"/>
      <c r="UOE2" s="854"/>
      <c r="UOF2" s="854"/>
      <c r="UOG2" s="854" t="s">
        <v>156</v>
      </c>
      <c r="UOH2" s="854"/>
      <c r="UOI2" s="854"/>
      <c r="UOJ2" s="854"/>
      <c r="UOK2" s="854"/>
      <c r="UOL2" s="854"/>
      <c r="UOM2" s="854"/>
      <c r="UON2" s="854"/>
      <c r="UOO2" s="854"/>
      <c r="UOP2" s="854"/>
      <c r="UOQ2" s="854"/>
      <c r="UOR2" s="854"/>
      <c r="UOS2" s="854"/>
      <c r="UOT2" s="854"/>
      <c r="UOU2" s="854"/>
      <c r="UOV2" s="854"/>
      <c r="UOW2" s="854" t="s">
        <v>156</v>
      </c>
      <c r="UOX2" s="854"/>
      <c r="UOY2" s="854"/>
      <c r="UOZ2" s="854"/>
      <c r="UPA2" s="854"/>
      <c r="UPB2" s="854"/>
      <c r="UPC2" s="854"/>
      <c r="UPD2" s="854"/>
      <c r="UPE2" s="854"/>
      <c r="UPF2" s="854"/>
      <c r="UPG2" s="854"/>
      <c r="UPH2" s="854"/>
      <c r="UPI2" s="854"/>
      <c r="UPJ2" s="854"/>
      <c r="UPK2" s="854"/>
      <c r="UPL2" s="854"/>
      <c r="UPM2" s="854" t="s">
        <v>156</v>
      </c>
      <c r="UPN2" s="854"/>
      <c r="UPO2" s="854"/>
      <c r="UPP2" s="854"/>
      <c r="UPQ2" s="854"/>
      <c r="UPR2" s="854"/>
      <c r="UPS2" s="854"/>
      <c r="UPT2" s="854"/>
      <c r="UPU2" s="854"/>
      <c r="UPV2" s="854"/>
      <c r="UPW2" s="854"/>
      <c r="UPX2" s="854"/>
      <c r="UPY2" s="854"/>
      <c r="UPZ2" s="854"/>
      <c r="UQA2" s="854"/>
      <c r="UQB2" s="854"/>
      <c r="UQC2" s="854" t="s">
        <v>156</v>
      </c>
      <c r="UQD2" s="854"/>
      <c r="UQE2" s="854"/>
      <c r="UQF2" s="854"/>
      <c r="UQG2" s="854"/>
      <c r="UQH2" s="854"/>
      <c r="UQI2" s="854"/>
      <c r="UQJ2" s="854"/>
      <c r="UQK2" s="854"/>
      <c r="UQL2" s="854"/>
      <c r="UQM2" s="854"/>
      <c r="UQN2" s="854"/>
      <c r="UQO2" s="854"/>
      <c r="UQP2" s="854"/>
      <c r="UQQ2" s="854"/>
      <c r="UQR2" s="854"/>
      <c r="UQS2" s="854" t="s">
        <v>156</v>
      </c>
      <c r="UQT2" s="854"/>
      <c r="UQU2" s="854"/>
      <c r="UQV2" s="854"/>
      <c r="UQW2" s="854"/>
      <c r="UQX2" s="854"/>
      <c r="UQY2" s="854"/>
      <c r="UQZ2" s="854"/>
      <c r="URA2" s="854"/>
      <c r="URB2" s="854"/>
      <c r="URC2" s="854"/>
      <c r="URD2" s="854"/>
      <c r="URE2" s="854"/>
      <c r="URF2" s="854"/>
      <c r="URG2" s="854"/>
      <c r="URH2" s="854"/>
      <c r="URI2" s="854" t="s">
        <v>156</v>
      </c>
      <c r="URJ2" s="854"/>
      <c r="URK2" s="854"/>
      <c r="URL2" s="854"/>
      <c r="URM2" s="854"/>
      <c r="URN2" s="854"/>
      <c r="URO2" s="854"/>
      <c r="URP2" s="854"/>
      <c r="URQ2" s="854"/>
      <c r="URR2" s="854"/>
      <c r="URS2" s="854"/>
      <c r="URT2" s="854"/>
      <c r="URU2" s="854"/>
      <c r="URV2" s="854"/>
      <c r="URW2" s="854"/>
      <c r="URX2" s="854"/>
      <c r="URY2" s="854" t="s">
        <v>156</v>
      </c>
      <c r="URZ2" s="854"/>
      <c r="USA2" s="854"/>
      <c r="USB2" s="854"/>
      <c r="USC2" s="854"/>
      <c r="USD2" s="854"/>
      <c r="USE2" s="854"/>
      <c r="USF2" s="854"/>
      <c r="USG2" s="854"/>
      <c r="USH2" s="854"/>
      <c r="USI2" s="854"/>
      <c r="USJ2" s="854"/>
      <c r="USK2" s="854"/>
      <c r="USL2" s="854"/>
      <c r="USM2" s="854"/>
      <c r="USN2" s="854"/>
      <c r="USO2" s="854" t="s">
        <v>156</v>
      </c>
      <c r="USP2" s="854"/>
      <c r="USQ2" s="854"/>
      <c r="USR2" s="854"/>
      <c r="USS2" s="854"/>
      <c r="UST2" s="854"/>
      <c r="USU2" s="854"/>
      <c r="USV2" s="854"/>
      <c r="USW2" s="854"/>
      <c r="USX2" s="854"/>
      <c r="USY2" s="854"/>
      <c r="USZ2" s="854"/>
      <c r="UTA2" s="854"/>
      <c r="UTB2" s="854"/>
      <c r="UTC2" s="854"/>
      <c r="UTD2" s="854"/>
      <c r="UTE2" s="854" t="s">
        <v>156</v>
      </c>
      <c r="UTF2" s="854"/>
      <c r="UTG2" s="854"/>
      <c r="UTH2" s="854"/>
      <c r="UTI2" s="854"/>
      <c r="UTJ2" s="854"/>
      <c r="UTK2" s="854"/>
      <c r="UTL2" s="854"/>
      <c r="UTM2" s="854"/>
      <c r="UTN2" s="854"/>
      <c r="UTO2" s="854"/>
      <c r="UTP2" s="854"/>
      <c r="UTQ2" s="854"/>
      <c r="UTR2" s="854"/>
      <c r="UTS2" s="854"/>
      <c r="UTT2" s="854"/>
      <c r="UTU2" s="854" t="s">
        <v>156</v>
      </c>
      <c r="UTV2" s="854"/>
      <c r="UTW2" s="854"/>
      <c r="UTX2" s="854"/>
      <c r="UTY2" s="854"/>
      <c r="UTZ2" s="854"/>
      <c r="UUA2" s="854"/>
      <c r="UUB2" s="854"/>
      <c r="UUC2" s="854"/>
      <c r="UUD2" s="854"/>
      <c r="UUE2" s="854"/>
      <c r="UUF2" s="854"/>
      <c r="UUG2" s="854"/>
      <c r="UUH2" s="854"/>
      <c r="UUI2" s="854"/>
      <c r="UUJ2" s="854"/>
      <c r="UUK2" s="854" t="s">
        <v>156</v>
      </c>
      <c r="UUL2" s="854"/>
      <c r="UUM2" s="854"/>
      <c r="UUN2" s="854"/>
      <c r="UUO2" s="854"/>
      <c r="UUP2" s="854"/>
      <c r="UUQ2" s="854"/>
      <c r="UUR2" s="854"/>
      <c r="UUS2" s="854"/>
      <c r="UUT2" s="854"/>
      <c r="UUU2" s="854"/>
      <c r="UUV2" s="854"/>
      <c r="UUW2" s="854"/>
      <c r="UUX2" s="854"/>
      <c r="UUY2" s="854"/>
      <c r="UUZ2" s="854"/>
      <c r="UVA2" s="854" t="s">
        <v>156</v>
      </c>
      <c r="UVB2" s="854"/>
      <c r="UVC2" s="854"/>
      <c r="UVD2" s="854"/>
      <c r="UVE2" s="854"/>
      <c r="UVF2" s="854"/>
      <c r="UVG2" s="854"/>
      <c r="UVH2" s="854"/>
      <c r="UVI2" s="854"/>
      <c r="UVJ2" s="854"/>
      <c r="UVK2" s="854"/>
      <c r="UVL2" s="854"/>
      <c r="UVM2" s="854"/>
      <c r="UVN2" s="854"/>
      <c r="UVO2" s="854"/>
      <c r="UVP2" s="854"/>
      <c r="UVQ2" s="854" t="s">
        <v>156</v>
      </c>
      <c r="UVR2" s="854"/>
      <c r="UVS2" s="854"/>
      <c r="UVT2" s="854"/>
      <c r="UVU2" s="854"/>
      <c r="UVV2" s="854"/>
      <c r="UVW2" s="854"/>
      <c r="UVX2" s="854"/>
      <c r="UVY2" s="854"/>
      <c r="UVZ2" s="854"/>
      <c r="UWA2" s="854"/>
      <c r="UWB2" s="854"/>
      <c r="UWC2" s="854"/>
      <c r="UWD2" s="854"/>
      <c r="UWE2" s="854"/>
      <c r="UWF2" s="854"/>
      <c r="UWG2" s="854" t="s">
        <v>156</v>
      </c>
      <c r="UWH2" s="854"/>
      <c r="UWI2" s="854"/>
      <c r="UWJ2" s="854"/>
      <c r="UWK2" s="854"/>
      <c r="UWL2" s="854"/>
      <c r="UWM2" s="854"/>
      <c r="UWN2" s="854"/>
      <c r="UWO2" s="854"/>
      <c r="UWP2" s="854"/>
      <c r="UWQ2" s="854"/>
      <c r="UWR2" s="854"/>
      <c r="UWS2" s="854"/>
      <c r="UWT2" s="854"/>
      <c r="UWU2" s="854"/>
      <c r="UWV2" s="854"/>
      <c r="UWW2" s="854" t="s">
        <v>156</v>
      </c>
      <c r="UWX2" s="854"/>
      <c r="UWY2" s="854"/>
      <c r="UWZ2" s="854"/>
      <c r="UXA2" s="854"/>
      <c r="UXB2" s="854"/>
      <c r="UXC2" s="854"/>
      <c r="UXD2" s="854"/>
      <c r="UXE2" s="854"/>
      <c r="UXF2" s="854"/>
      <c r="UXG2" s="854"/>
      <c r="UXH2" s="854"/>
      <c r="UXI2" s="854"/>
      <c r="UXJ2" s="854"/>
      <c r="UXK2" s="854"/>
      <c r="UXL2" s="854"/>
      <c r="UXM2" s="854" t="s">
        <v>156</v>
      </c>
      <c r="UXN2" s="854"/>
      <c r="UXO2" s="854"/>
      <c r="UXP2" s="854"/>
      <c r="UXQ2" s="854"/>
      <c r="UXR2" s="854"/>
      <c r="UXS2" s="854"/>
      <c r="UXT2" s="854"/>
      <c r="UXU2" s="854"/>
      <c r="UXV2" s="854"/>
      <c r="UXW2" s="854"/>
      <c r="UXX2" s="854"/>
      <c r="UXY2" s="854"/>
      <c r="UXZ2" s="854"/>
      <c r="UYA2" s="854"/>
      <c r="UYB2" s="854"/>
      <c r="UYC2" s="854" t="s">
        <v>156</v>
      </c>
      <c r="UYD2" s="854"/>
      <c r="UYE2" s="854"/>
      <c r="UYF2" s="854"/>
      <c r="UYG2" s="854"/>
      <c r="UYH2" s="854"/>
      <c r="UYI2" s="854"/>
      <c r="UYJ2" s="854"/>
      <c r="UYK2" s="854"/>
      <c r="UYL2" s="854"/>
      <c r="UYM2" s="854"/>
      <c r="UYN2" s="854"/>
      <c r="UYO2" s="854"/>
      <c r="UYP2" s="854"/>
      <c r="UYQ2" s="854"/>
      <c r="UYR2" s="854"/>
      <c r="UYS2" s="854" t="s">
        <v>156</v>
      </c>
      <c r="UYT2" s="854"/>
      <c r="UYU2" s="854"/>
      <c r="UYV2" s="854"/>
      <c r="UYW2" s="854"/>
      <c r="UYX2" s="854"/>
      <c r="UYY2" s="854"/>
      <c r="UYZ2" s="854"/>
      <c r="UZA2" s="854"/>
      <c r="UZB2" s="854"/>
      <c r="UZC2" s="854"/>
      <c r="UZD2" s="854"/>
      <c r="UZE2" s="854"/>
      <c r="UZF2" s="854"/>
      <c r="UZG2" s="854"/>
      <c r="UZH2" s="854"/>
      <c r="UZI2" s="854" t="s">
        <v>156</v>
      </c>
      <c r="UZJ2" s="854"/>
      <c r="UZK2" s="854"/>
      <c r="UZL2" s="854"/>
      <c r="UZM2" s="854"/>
      <c r="UZN2" s="854"/>
      <c r="UZO2" s="854"/>
      <c r="UZP2" s="854"/>
      <c r="UZQ2" s="854"/>
      <c r="UZR2" s="854"/>
      <c r="UZS2" s="854"/>
      <c r="UZT2" s="854"/>
      <c r="UZU2" s="854"/>
      <c r="UZV2" s="854"/>
      <c r="UZW2" s="854"/>
      <c r="UZX2" s="854"/>
      <c r="UZY2" s="854" t="s">
        <v>156</v>
      </c>
      <c r="UZZ2" s="854"/>
      <c r="VAA2" s="854"/>
      <c r="VAB2" s="854"/>
      <c r="VAC2" s="854"/>
      <c r="VAD2" s="854"/>
      <c r="VAE2" s="854"/>
      <c r="VAF2" s="854"/>
      <c r="VAG2" s="854"/>
      <c r="VAH2" s="854"/>
      <c r="VAI2" s="854"/>
      <c r="VAJ2" s="854"/>
      <c r="VAK2" s="854"/>
      <c r="VAL2" s="854"/>
      <c r="VAM2" s="854"/>
      <c r="VAN2" s="854"/>
      <c r="VAO2" s="854" t="s">
        <v>156</v>
      </c>
      <c r="VAP2" s="854"/>
      <c r="VAQ2" s="854"/>
      <c r="VAR2" s="854"/>
      <c r="VAS2" s="854"/>
      <c r="VAT2" s="854"/>
      <c r="VAU2" s="854"/>
      <c r="VAV2" s="854"/>
      <c r="VAW2" s="854"/>
      <c r="VAX2" s="854"/>
      <c r="VAY2" s="854"/>
      <c r="VAZ2" s="854"/>
      <c r="VBA2" s="854"/>
      <c r="VBB2" s="854"/>
      <c r="VBC2" s="854"/>
      <c r="VBD2" s="854"/>
      <c r="VBE2" s="854" t="s">
        <v>156</v>
      </c>
      <c r="VBF2" s="854"/>
      <c r="VBG2" s="854"/>
      <c r="VBH2" s="854"/>
      <c r="VBI2" s="854"/>
      <c r="VBJ2" s="854"/>
      <c r="VBK2" s="854"/>
      <c r="VBL2" s="854"/>
      <c r="VBM2" s="854"/>
      <c r="VBN2" s="854"/>
      <c r="VBO2" s="854"/>
      <c r="VBP2" s="854"/>
      <c r="VBQ2" s="854"/>
      <c r="VBR2" s="854"/>
      <c r="VBS2" s="854"/>
      <c r="VBT2" s="854"/>
      <c r="VBU2" s="854" t="s">
        <v>156</v>
      </c>
      <c r="VBV2" s="854"/>
      <c r="VBW2" s="854"/>
      <c r="VBX2" s="854"/>
      <c r="VBY2" s="854"/>
      <c r="VBZ2" s="854"/>
      <c r="VCA2" s="854"/>
      <c r="VCB2" s="854"/>
      <c r="VCC2" s="854"/>
      <c r="VCD2" s="854"/>
      <c r="VCE2" s="854"/>
      <c r="VCF2" s="854"/>
      <c r="VCG2" s="854"/>
      <c r="VCH2" s="854"/>
      <c r="VCI2" s="854"/>
      <c r="VCJ2" s="854"/>
      <c r="VCK2" s="854" t="s">
        <v>156</v>
      </c>
      <c r="VCL2" s="854"/>
      <c r="VCM2" s="854"/>
      <c r="VCN2" s="854"/>
      <c r="VCO2" s="854"/>
      <c r="VCP2" s="854"/>
      <c r="VCQ2" s="854"/>
      <c r="VCR2" s="854"/>
      <c r="VCS2" s="854"/>
      <c r="VCT2" s="854"/>
      <c r="VCU2" s="854"/>
      <c r="VCV2" s="854"/>
      <c r="VCW2" s="854"/>
      <c r="VCX2" s="854"/>
      <c r="VCY2" s="854"/>
      <c r="VCZ2" s="854"/>
      <c r="VDA2" s="854" t="s">
        <v>156</v>
      </c>
      <c r="VDB2" s="854"/>
      <c r="VDC2" s="854"/>
      <c r="VDD2" s="854"/>
      <c r="VDE2" s="854"/>
      <c r="VDF2" s="854"/>
      <c r="VDG2" s="854"/>
      <c r="VDH2" s="854"/>
      <c r="VDI2" s="854"/>
      <c r="VDJ2" s="854"/>
      <c r="VDK2" s="854"/>
      <c r="VDL2" s="854"/>
      <c r="VDM2" s="854"/>
      <c r="VDN2" s="854"/>
      <c r="VDO2" s="854"/>
      <c r="VDP2" s="854"/>
      <c r="VDQ2" s="854" t="s">
        <v>156</v>
      </c>
      <c r="VDR2" s="854"/>
      <c r="VDS2" s="854"/>
      <c r="VDT2" s="854"/>
      <c r="VDU2" s="854"/>
      <c r="VDV2" s="854"/>
      <c r="VDW2" s="854"/>
      <c r="VDX2" s="854"/>
      <c r="VDY2" s="854"/>
      <c r="VDZ2" s="854"/>
      <c r="VEA2" s="854"/>
      <c r="VEB2" s="854"/>
      <c r="VEC2" s="854"/>
      <c r="VED2" s="854"/>
      <c r="VEE2" s="854"/>
      <c r="VEF2" s="854"/>
      <c r="VEG2" s="854" t="s">
        <v>156</v>
      </c>
      <c r="VEH2" s="854"/>
      <c r="VEI2" s="854"/>
      <c r="VEJ2" s="854"/>
      <c r="VEK2" s="854"/>
      <c r="VEL2" s="854"/>
      <c r="VEM2" s="854"/>
      <c r="VEN2" s="854"/>
      <c r="VEO2" s="854"/>
      <c r="VEP2" s="854"/>
      <c r="VEQ2" s="854"/>
      <c r="VER2" s="854"/>
      <c r="VES2" s="854"/>
      <c r="VET2" s="854"/>
      <c r="VEU2" s="854"/>
      <c r="VEV2" s="854"/>
      <c r="VEW2" s="854" t="s">
        <v>156</v>
      </c>
      <c r="VEX2" s="854"/>
      <c r="VEY2" s="854"/>
      <c r="VEZ2" s="854"/>
      <c r="VFA2" s="854"/>
      <c r="VFB2" s="854"/>
      <c r="VFC2" s="854"/>
      <c r="VFD2" s="854"/>
      <c r="VFE2" s="854"/>
      <c r="VFF2" s="854"/>
      <c r="VFG2" s="854"/>
      <c r="VFH2" s="854"/>
      <c r="VFI2" s="854"/>
      <c r="VFJ2" s="854"/>
      <c r="VFK2" s="854"/>
      <c r="VFL2" s="854"/>
      <c r="VFM2" s="854" t="s">
        <v>156</v>
      </c>
      <c r="VFN2" s="854"/>
      <c r="VFO2" s="854"/>
      <c r="VFP2" s="854"/>
      <c r="VFQ2" s="854"/>
      <c r="VFR2" s="854"/>
      <c r="VFS2" s="854"/>
      <c r="VFT2" s="854"/>
      <c r="VFU2" s="854"/>
      <c r="VFV2" s="854"/>
      <c r="VFW2" s="854"/>
      <c r="VFX2" s="854"/>
      <c r="VFY2" s="854"/>
      <c r="VFZ2" s="854"/>
      <c r="VGA2" s="854"/>
      <c r="VGB2" s="854"/>
      <c r="VGC2" s="854" t="s">
        <v>156</v>
      </c>
      <c r="VGD2" s="854"/>
      <c r="VGE2" s="854"/>
      <c r="VGF2" s="854"/>
      <c r="VGG2" s="854"/>
      <c r="VGH2" s="854"/>
      <c r="VGI2" s="854"/>
      <c r="VGJ2" s="854"/>
      <c r="VGK2" s="854"/>
      <c r="VGL2" s="854"/>
      <c r="VGM2" s="854"/>
      <c r="VGN2" s="854"/>
      <c r="VGO2" s="854"/>
      <c r="VGP2" s="854"/>
      <c r="VGQ2" s="854"/>
      <c r="VGR2" s="854"/>
      <c r="VGS2" s="854" t="s">
        <v>156</v>
      </c>
      <c r="VGT2" s="854"/>
      <c r="VGU2" s="854"/>
      <c r="VGV2" s="854"/>
      <c r="VGW2" s="854"/>
      <c r="VGX2" s="854"/>
      <c r="VGY2" s="854"/>
      <c r="VGZ2" s="854"/>
      <c r="VHA2" s="854"/>
      <c r="VHB2" s="854"/>
      <c r="VHC2" s="854"/>
      <c r="VHD2" s="854"/>
      <c r="VHE2" s="854"/>
      <c r="VHF2" s="854"/>
      <c r="VHG2" s="854"/>
      <c r="VHH2" s="854"/>
      <c r="VHI2" s="854" t="s">
        <v>156</v>
      </c>
      <c r="VHJ2" s="854"/>
      <c r="VHK2" s="854"/>
      <c r="VHL2" s="854"/>
      <c r="VHM2" s="854"/>
      <c r="VHN2" s="854"/>
      <c r="VHO2" s="854"/>
      <c r="VHP2" s="854"/>
      <c r="VHQ2" s="854"/>
      <c r="VHR2" s="854"/>
      <c r="VHS2" s="854"/>
      <c r="VHT2" s="854"/>
      <c r="VHU2" s="854"/>
      <c r="VHV2" s="854"/>
      <c r="VHW2" s="854"/>
      <c r="VHX2" s="854"/>
      <c r="VHY2" s="854" t="s">
        <v>156</v>
      </c>
      <c r="VHZ2" s="854"/>
      <c r="VIA2" s="854"/>
      <c r="VIB2" s="854"/>
      <c r="VIC2" s="854"/>
      <c r="VID2" s="854"/>
      <c r="VIE2" s="854"/>
      <c r="VIF2" s="854"/>
      <c r="VIG2" s="854"/>
      <c r="VIH2" s="854"/>
      <c r="VII2" s="854"/>
      <c r="VIJ2" s="854"/>
      <c r="VIK2" s="854"/>
      <c r="VIL2" s="854"/>
      <c r="VIM2" s="854"/>
      <c r="VIN2" s="854"/>
      <c r="VIO2" s="854" t="s">
        <v>156</v>
      </c>
      <c r="VIP2" s="854"/>
      <c r="VIQ2" s="854"/>
      <c r="VIR2" s="854"/>
      <c r="VIS2" s="854"/>
      <c r="VIT2" s="854"/>
      <c r="VIU2" s="854"/>
      <c r="VIV2" s="854"/>
      <c r="VIW2" s="854"/>
      <c r="VIX2" s="854"/>
      <c r="VIY2" s="854"/>
      <c r="VIZ2" s="854"/>
      <c r="VJA2" s="854"/>
      <c r="VJB2" s="854"/>
      <c r="VJC2" s="854"/>
      <c r="VJD2" s="854"/>
      <c r="VJE2" s="854" t="s">
        <v>156</v>
      </c>
      <c r="VJF2" s="854"/>
      <c r="VJG2" s="854"/>
      <c r="VJH2" s="854"/>
      <c r="VJI2" s="854"/>
      <c r="VJJ2" s="854"/>
      <c r="VJK2" s="854"/>
      <c r="VJL2" s="854"/>
      <c r="VJM2" s="854"/>
      <c r="VJN2" s="854"/>
      <c r="VJO2" s="854"/>
      <c r="VJP2" s="854"/>
      <c r="VJQ2" s="854"/>
      <c r="VJR2" s="854"/>
      <c r="VJS2" s="854"/>
      <c r="VJT2" s="854"/>
      <c r="VJU2" s="854" t="s">
        <v>156</v>
      </c>
      <c r="VJV2" s="854"/>
      <c r="VJW2" s="854"/>
      <c r="VJX2" s="854"/>
      <c r="VJY2" s="854"/>
      <c r="VJZ2" s="854"/>
      <c r="VKA2" s="854"/>
      <c r="VKB2" s="854"/>
      <c r="VKC2" s="854"/>
      <c r="VKD2" s="854"/>
      <c r="VKE2" s="854"/>
      <c r="VKF2" s="854"/>
      <c r="VKG2" s="854"/>
      <c r="VKH2" s="854"/>
      <c r="VKI2" s="854"/>
      <c r="VKJ2" s="854"/>
      <c r="VKK2" s="854" t="s">
        <v>156</v>
      </c>
      <c r="VKL2" s="854"/>
      <c r="VKM2" s="854"/>
      <c r="VKN2" s="854"/>
      <c r="VKO2" s="854"/>
      <c r="VKP2" s="854"/>
      <c r="VKQ2" s="854"/>
      <c r="VKR2" s="854"/>
      <c r="VKS2" s="854"/>
      <c r="VKT2" s="854"/>
      <c r="VKU2" s="854"/>
      <c r="VKV2" s="854"/>
      <c r="VKW2" s="854"/>
      <c r="VKX2" s="854"/>
      <c r="VKY2" s="854"/>
      <c r="VKZ2" s="854"/>
      <c r="VLA2" s="854" t="s">
        <v>156</v>
      </c>
      <c r="VLB2" s="854"/>
      <c r="VLC2" s="854"/>
      <c r="VLD2" s="854"/>
      <c r="VLE2" s="854"/>
      <c r="VLF2" s="854"/>
      <c r="VLG2" s="854"/>
      <c r="VLH2" s="854"/>
      <c r="VLI2" s="854"/>
      <c r="VLJ2" s="854"/>
      <c r="VLK2" s="854"/>
      <c r="VLL2" s="854"/>
      <c r="VLM2" s="854"/>
      <c r="VLN2" s="854"/>
      <c r="VLO2" s="854"/>
      <c r="VLP2" s="854"/>
      <c r="VLQ2" s="854" t="s">
        <v>156</v>
      </c>
      <c r="VLR2" s="854"/>
      <c r="VLS2" s="854"/>
      <c r="VLT2" s="854"/>
      <c r="VLU2" s="854"/>
      <c r="VLV2" s="854"/>
      <c r="VLW2" s="854"/>
      <c r="VLX2" s="854"/>
      <c r="VLY2" s="854"/>
      <c r="VLZ2" s="854"/>
      <c r="VMA2" s="854"/>
      <c r="VMB2" s="854"/>
      <c r="VMC2" s="854"/>
      <c r="VMD2" s="854"/>
      <c r="VME2" s="854"/>
      <c r="VMF2" s="854"/>
      <c r="VMG2" s="854" t="s">
        <v>156</v>
      </c>
      <c r="VMH2" s="854"/>
      <c r="VMI2" s="854"/>
      <c r="VMJ2" s="854"/>
      <c r="VMK2" s="854"/>
      <c r="VML2" s="854"/>
      <c r="VMM2" s="854"/>
      <c r="VMN2" s="854"/>
      <c r="VMO2" s="854"/>
      <c r="VMP2" s="854"/>
      <c r="VMQ2" s="854"/>
      <c r="VMR2" s="854"/>
      <c r="VMS2" s="854"/>
      <c r="VMT2" s="854"/>
      <c r="VMU2" s="854"/>
      <c r="VMV2" s="854"/>
      <c r="VMW2" s="854" t="s">
        <v>156</v>
      </c>
      <c r="VMX2" s="854"/>
      <c r="VMY2" s="854"/>
      <c r="VMZ2" s="854"/>
      <c r="VNA2" s="854"/>
      <c r="VNB2" s="854"/>
      <c r="VNC2" s="854"/>
      <c r="VND2" s="854"/>
      <c r="VNE2" s="854"/>
      <c r="VNF2" s="854"/>
      <c r="VNG2" s="854"/>
      <c r="VNH2" s="854"/>
      <c r="VNI2" s="854"/>
      <c r="VNJ2" s="854"/>
      <c r="VNK2" s="854"/>
      <c r="VNL2" s="854"/>
      <c r="VNM2" s="854" t="s">
        <v>156</v>
      </c>
      <c r="VNN2" s="854"/>
      <c r="VNO2" s="854"/>
      <c r="VNP2" s="854"/>
      <c r="VNQ2" s="854"/>
      <c r="VNR2" s="854"/>
      <c r="VNS2" s="854"/>
      <c r="VNT2" s="854"/>
      <c r="VNU2" s="854"/>
      <c r="VNV2" s="854"/>
      <c r="VNW2" s="854"/>
      <c r="VNX2" s="854"/>
      <c r="VNY2" s="854"/>
      <c r="VNZ2" s="854"/>
      <c r="VOA2" s="854"/>
      <c r="VOB2" s="854"/>
      <c r="VOC2" s="854" t="s">
        <v>156</v>
      </c>
      <c r="VOD2" s="854"/>
      <c r="VOE2" s="854"/>
      <c r="VOF2" s="854"/>
      <c r="VOG2" s="854"/>
      <c r="VOH2" s="854"/>
      <c r="VOI2" s="854"/>
      <c r="VOJ2" s="854"/>
      <c r="VOK2" s="854"/>
      <c r="VOL2" s="854"/>
      <c r="VOM2" s="854"/>
      <c r="VON2" s="854"/>
      <c r="VOO2" s="854"/>
      <c r="VOP2" s="854"/>
      <c r="VOQ2" s="854"/>
      <c r="VOR2" s="854"/>
      <c r="VOS2" s="854" t="s">
        <v>156</v>
      </c>
      <c r="VOT2" s="854"/>
      <c r="VOU2" s="854"/>
      <c r="VOV2" s="854"/>
      <c r="VOW2" s="854"/>
      <c r="VOX2" s="854"/>
      <c r="VOY2" s="854"/>
      <c r="VOZ2" s="854"/>
      <c r="VPA2" s="854"/>
      <c r="VPB2" s="854"/>
      <c r="VPC2" s="854"/>
      <c r="VPD2" s="854"/>
      <c r="VPE2" s="854"/>
      <c r="VPF2" s="854"/>
      <c r="VPG2" s="854"/>
      <c r="VPH2" s="854"/>
      <c r="VPI2" s="854" t="s">
        <v>156</v>
      </c>
      <c r="VPJ2" s="854"/>
      <c r="VPK2" s="854"/>
      <c r="VPL2" s="854"/>
      <c r="VPM2" s="854"/>
      <c r="VPN2" s="854"/>
      <c r="VPO2" s="854"/>
      <c r="VPP2" s="854"/>
      <c r="VPQ2" s="854"/>
      <c r="VPR2" s="854"/>
      <c r="VPS2" s="854"/>
      <c r="VPT2" s="854"/>
      <c r="VPU2" s="854"/>
      <c r="VPV2" s="854"/>
      <c r="VPW2" s="854"/>
      <c r="VPX2" s="854"/>
      <c r="VPY2" s="854" t="s">
        <v>156</v>
      </c>
      <c r="VPZ2" s="854"/>
      <c r="VQA2" s="854"/>
      <c r="VQB2" s="854"/>
      <c r="VQC2" s="854"/>
      <c r="VQD2" s="854"/>
      <c r="VQE2" s="854"/>
      <c r="VQF2" s="854"/>
      <c r="VQG2" s="854"/>
      <c r="VQH2" s="854"/>
      <c r="VQI2" s="854"/>
      <c r="VQJ2" s="854"/>
      <c r="VQK2" s="854"/>
      <c r="VQL2" s="854"/>
      <c r="VQM2" s="854"/>
      <c r="VQN2" s="854"/>
      <c r="VQO2" s="854" t="s">
        <v>156</v>
      </c>
      <c r="VQP2" s="854"/>
      <c r="VQQ2" s="854"/>
      <c r="VQR2" s="854"/>
      <c r="VQS2" s="854"/>
      <c r="VQT2" s="854"/>
      <c r="VQU2" s="854"/>
      <c r="VQV2" s="854"/>
      <c r="VQW2" s="854"/>
      <c r="VQX2" s="854"/>
      <c r="VQY2" s="854"/>
      <c r="VQZ2" s="854"/>
      <c r="VRA2" s="854"/>
      <c r="VRB2" s="854"/>
      <c r="VRC2" s="854"/>
      <c r="VRD2" s="854"/>
      <c r="VRE2" s="854" t="s">
        <v>156</v>
      </c>
      <c r="VRF2" s="854"/>
      <c r="VRG2" s="854"/>
      <c r="VRH2" s="854"/>
      <c r="VRI2" s="854"/>
      <c r="VRJ2" s="854"/>
      <c r="VRK2" s="854"/>
      <c r="VRL2" s="854"/>
      <c r="VRM2" s="854"/>
      <c r="VRN2" s="854"/>
      <c r="VRO2" s="854"/>
      <c r="VRP2" s="854"/>
      <c r="VRQ2" s="854"/>
      <c r="VRR2" s="854"/>
      <c r="VRS2" s="854"/>
      <c r="VRT2" s="854"/>
      <c r="VRU2" s="854" t="s">
        <v>156</v>
      </c>
      <c r="VRV2" s="854"/>
      <c r="VRW2" s="854"/>
      <c r="VRX2" s="854"/>
      <c r="VRY2" s="854"/>
      <c r="VRZ2" s="854"/>
      <c r="VSA2" s="854"/>
      <c r="VSB2" s="854"/>
      <c r="VSC2" s="854"/>
      <c r="VSD2" s="854"/>
      <c r="VSE2" s="854"/>
      <c r="VSF2" s="854"/>
      <c r="VSG2" s="854"/>
      <c r="VSH2" s="854"/>
      <c r="VSI2" s="854"/>
      <c r="VSJ2" s="854"/>
      <c r="VSK2" s="854" t="s">
        <v>156</v>
      </c>
      <c r="VSL2" s="854"/>
      <c r="VSM2" s="854"/>
      <c r="VSN2" s="854"/>
      <c r="VSO2" s="854"/>
      <c r="VSP2" s="854"/>
      <c r="VSQ2" s="854"/>
      <c r="VSR2" s="854"/>
      <c r="VSS2" s="854"/>
      <c r="VST2" s="854"/>
      <c r="VSU2" s="854"/>
      <c r="VSV2" s="854"/>
      <c r="VSW2" s="854"/>
      <c r="VSX2" s="854"/>
      <c r="VSY2" s="854"/>
      <c r="VSZ2" s="854"/>
      <c r="VTA2" s="854" t="s">
        <v>156</v>
      </c>
      <c r="VTB2" s="854"/>
      <c r="VTC2" s="854"/>
      <c r="VTD2" s="854"/>
      <c r="VTE2" s="854"/>
      <c r="VTF2" s="854"/>
      <c r="VTG2" s="854"/>
      <c r="VTH2" s="854"/>
      <c r="VTI2" s="854"/>
      <c r="VTJ2" s="854"/>
      <c r="VTK2" s="854"/>
      <c r="VTL2" s="854"/>
      <c r="VTM2" s="854"/>
      <c r="VTN2" s="854"/>
      <c r="VTO2" s="854"/>
      <c r="VTP2" s="854"/>
      <c r="VTQ2" s="854" t="s">
        <v>156</v>
      </c>
      <c r="VTR2" s="854"/>
      <c r="VTS2" s="854"/>
      <c r="VTT2" s="854"/>
      <c r="VTU2" s="854"/>
      <c r="VTV2" s="854"/>
      <c r="VTW2" s="854"/>
      <c r="VTX2" s="854"/>
      <c r="VTY2" s="854"/>
      <c r="VTZ2" s="854"/>
      <c r="VUA2" s="854"/>
      <c r="VUB2" s="854"/>
      <c r="VUC2" s="854"/>
      <c r="VUD2" s="854"/>
      <c r="VUE2" s="854"/>
      <c r="VUF2" s="854"/>
      <c r="VUG2" s="854" t="s">
        <v>156</v>
      </c>
      <c r="VUH2" s="854"/>
      <c r="VUI2" s="854"/>
      <c r="VUJ2" s="854"/>
      <c r="VUK2" s="854"/>
      <c r="VUL2" s="854"/>
      <c r="VUM2" s="854"/>
      <c r="VUN2" s="854"/>
      <c r="VUO2" s="854"/>
      <c r="VUP2" s="854"/>
      <c r="VUQ2" s="854"/>
      <c r="VUR2" s="854"/>
      <c r="VUS2" s="854"/>
      <c r="VUT2" s="854"/>
      <c r="VUU2" s="854"/>
      <c r="VUV2" s="854"/>
      <c r="VUW2" s="854" t="s">
        <v>156</v>
      </c>
      <c r="VUX2" s="854"/>
      <c r="VUY2" s="854"/>
      <c r="VUZ2" s="854"/>
      <c r="VVA2" s="854"/>
      <c r="VVB2" s="854"/>
      <c r="VVC2" s="854"/>
      <c r="VVD2" s="854"/>
      <c r="VVE2" s="854"/>
      <c r="VVF2" s="854"/>
      <c r="VVG2" s="854"/>
      <c r="VVH2" s="854"/>
      <c r="VVI2" s="854"/>
      <c r="VVJ2" s="854"/>
      <c r="VVK2" s="854"/>
      <c r="VVL2" s="854"/>
      <c r="VVM2" s="854" t="s">
        <v>156</v>
      </c>
      <c r="VVN2" s="854"/>
      <c r="VVO2" s="854"/>
      <c r="VVP2" s="854"/>
      <c r="VVQ2" s="854"/>
      <c r="VVR2" s="854"/>
      <c r="VVS2" s="854"/>
      <c r="VVT2" s="854"/>
      <c r="VVU2" s="854"/>
      <c r="VVV2" s="854"/>
      <c r="VVW2" s="854"/>
      <c r="VVX2" s="854"/>
      <c r="VVY2" s="854"/>
      <c r="VVZ2" s="854"/>
      <c r="VWA2" s="854"/>
      <c r="VWB2" s="854"/>
      <c r="VWC2" s="854" t="s">
        <v>156</v>
      </c>
      <c r="VWD2" s="854"/>
      <c r="VWE2" s="854"/>
      <c r="VWF2" s="854"/>
      <c r="VWG2" s="854"/>
      <c r="VWH2" s="854"/>
      <c r="VWI2" s="854"/>
      <c r="VWJ2" s="854"/>
      <c r="VWK2" s="854"/>
      <c r="VWL2" s="854"/>
      <c r="VWM2" s="854"/>
      <c r="VWN2" s="854"/>
      <c r="VWO2" s="854"/>
      <c r="VWP2" s="854"/>
      <c r="VWQ2" s="854"/>
      <c r="VWR2" s="854"/>
      <c r="VWS2" s="854" t="s">
        <v>156</v>
      </c>
      <c r="VWT2" s="854"/>
      <c r="VWU2" s="854"/>
      <c r="VWV2" s="854"/>
      <c r="VWW2" s="854"/>
      <c r="VWX2" s="854"/>
      <c r="VWY2" s="854"/>
      <c r="VWZ2" s="854"/>
      <c r="VXA2" s="854"/>
      <c r="VXB2" s="854"/>
      <c r="VXC2" s="854"/>
      <c r="VXD2" s="854"/>
      <c r="VXE2" s="854"/>
      <c r="VXF2" s="854"/>
      <c r="VXG2" s="854"/>
      <c r="VXH2" s="854"/>
      <c r="VXI2" s="854" t="s">
        <v>156</v>
      </c>
      <c r="VXJ2" s="854"/>
      <c r="VXK2" s="854"/>
      <c r="VXL2" s="854"/>
      <c r="VXM2" s="854"/>
      <c r="VXN2" s="854"/>
      <c r="VXO2" s="854"/>
      <c r="VXP2" s="854"/>
      <c r="VXQ2" s="854"/>
      <c r="VXR2" s="854"/>
      <c r="VXS2" s="854"/>
      <c r="VXT2" s="854"/>
      <c r="VXU2" s="854"/>
      <c r="VXV2" s="854"/>
      <c r="VXW2" s="854"/>
      <c r="VXX2" s="854"/>
      <c r="VXY2" s="854" t="s">
        <v>156</v>
      </c>
      <c r="VXZ2" s="854"/>
      <c r="VYA2" s="854"/>
      <c r="VYB2" s="854"/>
      <c r="VYC2" s="854"/>
      <c r="VYD2" s="854"/>
      <c r="VYE2" s="854"/>
      <c r="VYF2" s="854"/>
      <c r="VYG2" s="854"/>
      <c r="VYH2" s="854"/>
      <c r="VYI2" s="854"/>
      <c r="VYJ2" s="854"/>
      <c r="VYK2" s="854"/>
      <c r="VYL2" s="854"/>
      <c r="VYM2" s="854"/>
      <c r="VYN2" s="854"/>
      <c r="VYO2" s="854" t="s">
        <v>156</v>
      </c>
      <c r="VYP2" s="854"/>
      <c r="VYQ2" s="854"/>
      <c r="VYR2" s="854"/>
      <c r="VYS2" s="854"/>
      <c r="VYT2" s="854"/>
      <c r="VYU2" s="854"/>
      <c r="VYV2" s="854"/>
      <c r="VYW2" s="854"/>
      <c r="VYX2" s="854"/>
      <c r="VYY2" s="854"/>
      <c r="VYZ2" s="854"/>
      <c r="VZA2" s="854"/>
      <c r="VZB2" s="854"/>
      <c r="VZC2" s="854"/>
      <c r="VZD2" s="854"/>
      <c r="VZE2" s="854" t="s">
        <v>156</v>
      </c>
      <c r="VZF2" s="854"/>
      <c r="VZG2" s="854"/>
      <c r="VZH2" s="854"/>
      <c r="VZI2" s="854"/>
      <c r="VZJ2" s="854"/>
      <c r="VZK2" s="854"/>
      <c r="VZL2" s="854"/>
      <c r="VZM2" s="854"/>
      <c r="VZN2" s="854"/>
      <c r="VZO2" s="854"/>
      <c r="VZP2" s="854"/>
      <c r="VZQ2" s="854"/>
      <c r="VZR2" s="854"/>
      <c r="VZS2" s="854"/>
      <c r="VZT2" s="854"/>
      <c r="VZU2" s="854" t="s">
        <v>156</v>
      </c>
      <c r="VZV2" s="854"/>
      <c r="VZW2" s="854"/>
      <c r="VZX2" s="854"/>
      <c r="VZY2" s="854"/>
      <c r="VZZ2" s="854"/>
      <c r="WAA2" s="854"/>
      <c r="WAB2" s="854"/>
      <c r="WAC2" s="854"/>
      <c r="WAD2" s="854"/>
      <c r="WAE2" s="854"/>
      <c r="WAF2" s="854"/>
      <c r="WAG2" s="854"/>
      <c r="WAH2" s="854"/>
      <c r="WAI2" s="854"/>
      <c r="WAJ2" s="854"/>
      <c r="WAK2" s="854" t="s">
        <v>156</v>
      </c>
      <c r="WAL2" s="854"/>
      <c r="WAM2" s="854"/>
      <c r="WAN2" s="854"/>
      <c r="WAO2" s="854"/>
      <c r="WAP2" s="854"/>
      <c r="WAQ2" s="854"/>
      <c r="WAR2" s="854"/>
      <c r="WAS2" s="854"/>
      <c r="WAT2" s="854"/>
      <c r="WAU2" s="854"/>
      <c r="WAV2" s="854"/>
      <c r="WAW2" s="854"/>
      <c r="WAX2" s="854"/>
      <c r="WAY2" s="854"/>
      <c r="WAZ2" s="854"/>
      <c r="WBA2" s="854" t="s">
        <v>156</v>
      </c>
      <c r="WBB2" s="854"/>
      <c r="WBC2" s="854"/>
      <c r="WBD2" s="854"/>
      <c r="WBE2" s="854"/>
      <c r="WBF2" s="854"/>
      <c r="WBG2" s="854"/>
      <c r="WBH2" s="854"/>
      <c r="WBI2" s="854"/>
      <c r="WBJ2" s="854"/>
      <c r="WBK2" s="854"/>
      <c r="WBL2" s="854"/>
      <c r="WBM2" s="854"/>
      <c r="WBN2" s="854"/>
      <c r="WBO2" s="854"/>
      <c r="WBP2" s="854"/>
      <c r="WBQ2" s="854" t="s">
        <v>156</v>
      </c>
      <c r="WBR2" s="854"/>
      <c r="WBS2" s="854"/>
      <c r="WBT2" s="854"/>
      <c r="WBU2" s="854"/>
      <c r="WBV2" s="854"/>
      <c r="WBW2" s="854"/>
      <c r="WBX2" s="854"/>
      <c r="WBY2" s="854"/>
      <c r="WBZ2" s="854"/>
      <c r="WCA2" s="854"/>
      <c r="WCB2" s="854"/>
      <c r="WCC2" s="854"/>
      <c r="WCD2" s="854"/>
      <c r="WCE2" s="854"/>
      <c r="WCF2" s="854"/>
      <c r="WCG2" s="854" t="s">
        <v>156</v>
      </c>
      <c r="WCH2" s="854"/>
      <c r="WCI2" s="854"/>
      <c r="WCJ2" s="854"/>
      <c r="WCK2" s="854"/>
      <c r="WCL2" s="854"/>
      <c r="WCM2" s="854"/>
      <c r="WCN2" s="854"/>
      <c r="WCO2" s="854"/>
      <c r="WCP2" s="854"/>
      <c r="WCQ2" s="854"/>
      <c r="WCR2" s="854"/>
      <c r="WCS2" s="854"/>
      <c r="WCT2" s="854"/>
      <c r="WCU2" s="854"/>
      <c r="WCV2" s="854"/>
      <c r="WCW2" s="854" t="s">
        <v>156</v>
      </c>
      <c r="WCX2" s="854"/>
      <c r="WCY2" s="854"/>
      <c r="WCZ2" s="854"/>
      <c r="WDA2" s="854"/>
      <c r="WDB2" s="854"/>
      <c r="WDC2" s="854"/>
      <c r="WDD2" s="854"/>
      <c r="WDE2" s="854"/>
      <c r="WDF2" s="854"/>
      <c r="WDG2" s="854"/>
      <c r="WDH2" s="854"/>
      <c r="WDI2" s="854"/>
      <c r="WDJ2" s="854"/>
      <c r="WDK2" s="854"/>
      <c r="WDL2" s="854"/>
      <c r="WDM2" s="854" t="s">
        <v>156</v>
      </c>
      <c r="WDN2" s="854"/>
      <c r="WDO2" s="854"/>
      <c r="WDP2" s="854"/>
      <c r="WDQ2" s="854"/>
      <c r="WDR2" s="854"/>
      <c r="WDS2" s="854"/>
      <c r="WDT2" s="854"/>
      <c r="WDU2" s="854"/>
      <c r="WDV2" s="854"/>
      <c r="WDW2" s="854"/>
      <c r="WDX2" s="854"/>
      <c r="WDY2" s="854"/>
      <c r="WDZ2" s="854"/>
      <c r="WEA2" s="854"/>
      <c r="WEB2" s="854"/>
      <c r="WEC2" s="854" t="s">
        <v>156</v>
      </c>
      <c r="WED2" s="854"/>
      <c r="WEE2" s="854"/>
      <c r="WEF2" s="854"/>
      <c r="WEG2" s="854"/>
      <c r="WEH2" s="854"/>
      <c r="WEI2" s="854"/>
      <c r="WEJ2" s="854"/>
      <c r="WEK2" s="854"/>
      <c r="WEL2" s="854"/>
      <c r="WEM2" s="854"/>
      <c r="WEN2" s="854"/>
      <c r="WEO2" s="854"/>
      <c r="WEP2" s="854"/>
      <c r="WEQ2" s="854"/>
      <c r="WER2" s="854"/>
      <c r="WES2" s="854" t="s">
        <v>156</v>
      </c>
      <c r="WET2" s="854"/>
      <c r="WEU2" s="854"/>
      <c r="WEV2" s="854"/>
      <c r="WEW2" s="854"/>
      <c r="WEX2" s="854"/>
      <c r="WEY2" s="854"/>
      <c r="WEZ2" s="854"/>
      <c r="WFA2" s="854"/>
      <c r="WFB2" s="854"/>
      <c r="WFC2" s="854"/>
      <c r="WFD2" s="854"/>
      <c r="WFE2" s="854"/>
      <c r="WFF2" s="854"/>
      <c r="WFG2" s="854"/>
      <c r="WFH2" s="854"/>
      <c r="WFI2" s="854" t="s">
        <v>156</v>
      </c>
      <c r="WFJ2" s="854"/>
      <c r="WFK2" s="854"/>
      <c r="WFL2" s="854"/>
      <c r="WFM2" s="854"/>
      <c r="WFN2" s="854"/>
      <c r="WFO2" s="854"/>
      <c r="WFP2" s="854"/>
      <c r="WFQ2" s="854"/>
      <c r="WFR2" s="854"/>
      <c r="WFS2" s="854"/>
      <c r="WFT2" s="854"/>
      <c r="WFU2" s="854"/>
      <c r="WFV2" s="854"/>
      <c r="WFW2" s="854"/>
      <c r="WFX2" s="854"/>
      <c r="WFY2" s="854" t="s">
        <v>156</v>
      </c>
      <c r="WFZ2" s="854"/>
      <c r="WGA2" s="854"/>
      <c r="WGB2" s="854"/>
      <c r="WGC2" s="854"/>
      <c r="WGD2" s="854"/>
      <c r="WGE2" s="854"/>
      <c r="WGF2" s="854"/>
      <c r="WGG2" s="854"/>
      <c r="WGH2" s="854"/>
      <c r="WGI2" s="854"/>
      <c r="WGJ2" s="854"/>
      <c r="WGK2" s="854"/>
      <c r="WGL2" s="854"/>
      <c r="WGM2" s="854"/>
      <c r="WGN2" s="854"/>
      <c r="WGO2" s="854" t="s">
        <v>156</v>
      </c>
      <c r="WGP2" s="854"/>
      <c r="WGQ2" s="854"/>
      <c r="WGR2" s="854"/>
      <c r="WGS2" s="854"/>
      <c r="WGT2" s="854"/>
      <c r="WGU2" s="854"/>
      <c r="WGV2" s="854"/>
      <c r="WGW2" s="854"/>
      <c r="WGX2" s="854"/>
      <c r="WGY2" s="854"/>
      <c r="WGZ2" s="854"/>
      <c r="WHA2" s="854"/>
      <c r="WHB2" s="854"/>
      <c r="WHC2" s="854"/>
      <c r="WHD2" s="854"/>
      <c r="WHE2" s="854" t="s">
        <v>156</v>
      </c>
      <c r="WHF2" s="854"/>
      <c r="WHG2" s="854"/>
      <c r="WHH2" s="854"/>
      <c r="WHI2" s="854"/>
      <c r="WHJ2" s="854"/>
      <c r="WHK2" s="854"/>
      <c r="WHL2" s="854"/>
      <c r="WHM2" s="854"/>
      <c r="WHN2" s="854"/>
      <c r="WHO2" s="854"/>
      <c r="WHP2" s="854"/>
      <c r="WHQ2" s="854"/>
      <c r="WHR2" s="854"/>
      <c r="WHS2" s="854"/>
      <c r="WHT2" s="854"/>
      <c r="WHU2" s="854" t="s">
        <v>156</v>
      </c>
      <c r="WHV2" s="854"/>
      <c r="WHW2" s="854"/>
      <c r="WHX2" s="854"/>
      <c r="WHY2" s="854"/>
      <c r="WHZ2" s="854"/>
      <c r="WIA2" s="854"/>
      <c r="WIB2" s="854"/>
      <c r="WIC2" s="854"/>
      <c r="WID2" s="854"/>
      <c r="WIE2" s="854"/>
      <c r="WIF2" s="854"/>
      <c r="WIG2" s="854"/>
      <c r="WIH2" s="854"/>
      <c r="WII2" s="854"/>
      <c r="WIJ2" s="854"/>
      <c r="WIK2" s="854" t="s">
        <v>156</v>
      </c>
      <c r="WIL2" s="854"/>
      <c r="WIM2" s="854"/>
      <c r="WIN2" s="854"/>
      <c r="WIO2" s="854"/>
      <c r="WIP2" s="854"/>
      <c r="WIQ2" s="854"/>
      <c r="WIR2" s="854"/>
      <c r="WIS2" s="854"/>
      <c r="WIT2" s="854"/>
      <c r="WIU2" s="854"/>
      <c r="WIV2" s="854"/>
      <c r="WIW2" s="854"/>
      <c r="WIX2" s="854"/>
      <c r="WIY2" s="854"/>
      <c r="WIZ2" s="854"/>
      <c r="WJA2" s="854" t="s">
        <v>156</v>
      </c>
      <c r="WJB2" s="854"/>
      <c r="WJC2" s="854"/>
      <c r="WJD2" s="854"/>
      <c r="WJE2" s="854"/>
      <c r="WJF2" s="854"/>
      <c r="WJG2" s="854"/>
      <c r="WJH2" s="854"/>
      <c r="WJI2" s="854"/>
      <c r="WJJ2" s="854"/>
      <c r="WJK2" s="854"/>
      <c r="WJL2" s="854"/>
      <c r="WJM2" s="854"/>
      <c r="WJN2" s="854"/>
      <c r="WJO2" s="854"/>
      <c r="WJP2" s="854"/>
      <c r="WJQ2" s="854" t="s">
        <v>156</v>
      </c>
      <c r="WJR2" s="854"/>
      <c r="WJS2" s="854"/>
      <c r="WJT2" s="854"/>
      <c r="WJU2" s="854"/>
      <c r="WJV2" s="854"/>
      <c r="WJW2" s="854"/>
      <c r="WJX2" s="854"/>
      <c r="WJY2" s="854"/>
      <c r="WJZ2" s="854"/>
      <c r="WKA2" s="854"/>
      <c r="WKB2" s="854"/>
      <c r="WKC2" s="854"/>
      <c r="WKD2" s="854"/>
      <c r="WKE2" s="854"/>
      <c r="WKF2" s="854"/>
      <c r="WKG2" s="854" t="s">
        <v>156</v>
      </c>
      <c r="WKH2" s="854"/>
      <c r="WKI2" s="854"/>
      <c r="WKJ2" s="854"/>
      <c r="WKK2" s="854"/>
      <c r="WKL2" s="854"/>
      <c r="WKM2" s="854"/>
      <c r="WKN2" s="854"/>
      <c r="WKO2" s="854"/>
      <c r="WKP2" s="854"/>
      <c r="WKQ2" s="854"/>
      <c r="WKR2" s="854"/>
      <c r="WKS2" s="854"/>
      <c r="WKT2" s="854"/>
      <c r="WKU2" s="854"/>
      <c r="WKV2" s="854"/>
      <c r="WKW2" s="854" t="s">
        <v>156</v>
      </c>
      <c r="WKX2" s="854"/>
      <c r="WKY2" s="854"/>
      <c r="WKZ2" s="854"/>
      <c r="WLA2" s="854"/>
      <c r="WLB2" s="854"/>
      <c r="WLC2" s="854"/>
      <c r="WLD2" s="854"/>
      <c r="WLE2" s="854"/>
      <c r="WLF2" s="854"/>
      <c r="WLG2" s="854"/>
      <c r="WLH2" s="854"/>
      <c r="WLI2" s="854"/>
      <c r="WLJ2" s="854"/>
      <c r="WLK2" s="854"/>
      <c r="WLL2" s="854"/>
      <c r="WLM2" s="854" t="s">
        <v>156</v>
      </c>
      <c r="WLN2" s="854"/>
      <c r="WLO2" s="854"/>
      <c r="WLP2" s="854"/>
      <c r="WLQ2" s="854"/>
      <c r="WLR2" s="854"/>
      <c r="WLS2" s="854"/>
      <c r="WLT2" s="854"/>
      <c r="WLU2" s="854"/>
      <c r="WLV2" s="854"/>
      <c r="WLW2" s="854"/>
      <c r="WLX2" s="854"/>
      <c r="WLY2" s="854"/>
      <c r="WLZ2" s="854"/>
      <c r="WMA2" s="854"/>
      <c r="WMB2" s="854"/>
      <c r="WMC2" s="854" t="s">
        <v>156</v>
      </c>
      <c r="WMD2" s="854"/>
      <c r="WME2" s="854"/>
      <c r="WMF2" s="854"/>
      <c r="WMG2" s="854"/>
      <c r="WMH2" s="854"/>
      <c r="WMI2" s="854"/>
      <c r="WMJ2" s="854"/>
      <c r="WMK2" s="854"/>
      <c r="WML2" s="854"/>
      <c r="WMM2" s="854"/>
      <c r="WMN2" s="854"/>
      <c r="WMO2" s="854"/>
      <c r="WMP2" s="854"/>
      <c r="WMQ2" s="854"/>
      <c r="WMR2" s="854"/>
      <c r="WMS2" s="854" t="s">
        <v>156</v>
      </c>
      <c r="WMT2" s="854"/>
      <c r="WMU2" s="854"/>
      <c r="WMV2" s="854"/>
      <c r="WMW2" s="854"/>
      <c r="WMX2" s="854"/>
      <c r="WMY2" s="854"/>
      <c r="WMZ2" s="854"/>
      <c r="WNA2" s="854"/>
      <c r="WNB2" s="854"/>
      <c r="WNC2" s="854"/>
      <c r="WND2" s="854"/>
      <c r="WNE2" s="854"/>
      <c r="WNF2" s="854"/>
      <c r="WNG2" s="854"/>
      <c r="WNH2" s="854"/>
      <c r="WNI2" s="854" t="s">
        <v>156</v>
      </c>
      <c r="WNJ2" s="854"/>
      <c r="WNK2" s="854"/>
      <c r="WNL2" s="854"/>
      <c r="WNM2" s="854"/>
      <c r="WNN2" s="854"/>
      <c r="WNO2" s="854"/>
      <c r="WNP2" s="854"/>
      <c r="WNQ2" s="854"/>
      <c r="WNR2" s="854"/>
      <c r="WNS2" s="854"/>
      <c r="WNT2" s="854"/>
      <c r="WNU2" s="854"/>
      <c r="WNV2" s="854"/>
      <c r="WNW2" s="854"/>
      <c r="WNX2" s="854"/>
      <c r="WNY2" s="854" t="s">
        <v>156</v>
      </c>
      <c r="WNZ2" s="854"/>
      <c r="WOA2" s="854"/>
      <c r="WOB2" s="854"/>
      <c r="WOC2" s="854"/>
      <c r="WOD2" s="854"/>
      <c r="WOE2" s="854"/>
      <c r="WOF2" s="854"/>
      <c r="WOG2" s="854"/>
      <c r="WOH2" s="854"/>
      <c r="WOI2" s="854"/>
      <c r="WOJ2" s="854"/>
      <c r="WOK2" s="854"/>
      <c r="WOL2" s="854"/>
      <c r="WOM2" s="854"/>
      <c r="WON2" s="854"/>
      <c r="WOO2" s="854" t="s">
        <v>156</v>
      </c>
      <c r="WOP2" s="854"/>
      <c r="WOQ2" s="854"/>
      <c r="WOR2" s="854"/>
      <c r="WOS2" s="854"/>
      <c r="WOT2" s="854"/>
      <c r="WOU2" s="854"/>
      <c r="WOV2" s="854"/>
      <c r="WOW2" s="854"/>
      <c r="WOX2" s="854"/>
      <c r="WOY2" s="854"/>
      <c r="WOZ2" s="854"/>
      <c r="WPA2" s="854"/>
      <c r="WPB2" s="854"/>
      <c r="WPC2" s="854"/>
      <c r="WPD2" s="854"/>
      <c r="WPE2" s="854" t="s">
        <v>156</v>
      </c>
      <c r="WPF2" s="854"/>
      <c r="WPG2" s="854"/>
      <c r="WPH2" s="854"/>
      <c r="WPI2" s="854"/>
      <c r="WPJ2" s="854"/>
      <c r="WPK2" s="854"/>
      <c r="WPL2" s="854"/>
      <c r="WPM2" s="854"/>
      <c r="WPN2" s="854"/>
      <c r="WPO2" s="854"/>
      <c r="WPP2" s="854"/>
      <c r="WPQ2" s="854"/>
      <c r="WPR2" s="854"/>
      <c r="WPS2" s="854"/>
      <c r="WPT2" s="854"/>
      <c r="WPU2" s="854" t="s">
        <v>156</v>
      </c>
      <c r="WPV2" s="854"/>
      <c r="WPW2" s="854"/>
      <c r="WPX2" s="854"/>
      <c r="WPY2" s="854"/>
      <c r="WPZ2" s="854"/>
      <c r="WQA2" s="854"/>
      <c r="WQB2" s="854"/>
      <c r="WQC2" s="854"/>
      <c r="WQD2" s="854"/>
      <c r="WQE2" s="854"/>
      <c r="WQF2" s="854"/>
      <c r="WQG2" s="854"/>
      <c r="WQH2" s="854"/>
      <c r="WQI2" s="854"/>
      <c r="WQJ2" s="854"/>
      <c r="WQK2" s="854" t="s">
        <v>156</v>
      </c>
      <c r="WQL2" s="854"/>
      <c r="WQM2" s="854"/>
      <c r="WQN2" s="854"/>
      <c r="WQO2" s="854"/>
      <c r="WQP2" s="854"/>
      <c r="WQQ2" s="854"/>
      <c r="WQR2" s="854"/>
      <c r="WQS2" s="854"/>
      <c r="WQT2" s="854"/>
      <c r="WQU2" s="854"/>
      <c r="WQV2" s="854"/>
      <c r="WQW2" s="854"/>
      <c r="WQX2" s="854"/>
      <c r="WQY2" s="854"/>
      <c r="WQZ2" s="854"/>
      <c r="WRA2" s="854" t="s">
        <v>156</v>
      </c>
      <c r="WRB2" s="854"/>
      <c r="WRC2" s="854"/>
      <c r="WRD2" s="854"/>
      <c r="WRE2" s="854"/>
      <c r="WRF2" s="854"/>
      <c r="WRG2" s="854"/>
      <c r="WRH2" s="854"/>
      <c r="WRI2" s="854"/>
      <c r="WRJ2" s="854"/>
      <c r="WRK2" s="854"/>
      <c r="WRL2" s="854"/>
      <c r="WRM2" s="854"/>
      <c r="WRN2" s="854"/>
      <c r="WRO2" s="854"/>
      <c r="WRP2" s="854"/>
      <c r="WRQ2" s="854" t="s">
        <v>156</v>
      </c>
      <c r="WRR2" s="854"/>
      <c r="WRS2" s="854"/>
      <c r="WRT2" s="854"/>
      <c r="WRU2" s="854"/>
      <c r="WRV2" s="854"/>
      <c r="WRW2" s="854"/>
      <c r="WRX2" s="854"/>
      <c r="WRY2" s="854"/>
      <c r="WRZ2" s="854"/>
      <c r="WSA2" s="854"/>
      <c r="WSB2" s="854"/>
      <c r="WSC2" s="854"/>
      <c r="WSD2" s="854"/>
      <c r="WSE2" s="854"/>
      <c r="WSF2" s="854"/>
      <c r="WSG2" s="854" t="s">
        <v>156</v>
      </c>
      <c r="WSH2" s="854"/>
      <c r="WSI2" s="854"/>
      <c r="WSJ2" s="854"/>
      <c r="WSK2" s="854"/>
      <c r="WSL2" s="854"/>
      <c r="WSM2" s="854"/>
      <c r="WSN2" s="854"/>
      <c r="WSO2" s="854"/>
      <c r="WSP2" s="854"/>
      <c r="WSQ2" s="854"/>
      <c r="WSR2" s="854"/>
      <c r="WSS2" s="854"/>
      <c r="WST2" s="854"/>
      <c r="WSU2" s="854"/>
      <c r="WSV2" s="854"/>
      <c r="WSW2" s="854" t="s">
        <v>156</v>
      </c>
      <c r="WSX2" s="854"/>
      <c r="WSY2" s="854"/>
      <c r="WSZ2" s="854"/>
      <c r="WTA2" s="854"/>
      <c r="WTB2" s="854"/>
      <c r="WTC2" s="854"/>
      <c r="WTD2" s="854"/>
      <c r="WTE2" s="854"/>
      <c r="WTF2" s="854"/>
      <c r="WTG2" s="854"/>
      <c r="WTH2" s="854"/>
      <c r="WTI2" s="854"/>
      <c r="WTJ2" s="854"/>
      <c r="WTK2" s="854"/>
      <c r="WTL2" s="854"/>
      <c r="WTM2" s="854" t="s">
        <v>156</v>
      </c>
      <c r="WTN2" s="854"/>
      <c r="WTO2" s="854"/>
      <c r="WTP2" s="854"/>
      <c r="WTQ2" s="854"/>
      <c r="WTR2" s="854"/>
      <c r="WTS2" s="854"/>
      <c r="WTT2" s="854"/>
      <c r="WTU2" s="854"/>
      <c r="WTV2" s="854"/>
      <c r="WTW2" s="854"/>
      <c r="WTX2" s="854"/>
      <c r="WTY2" s="854"/>
      <c r="WTZ2" s="854"/>
      <c r="WUA2" s="854"/>
      <c r="WUB2" s="854"/>
      <c r="WUC2" s="854" t="s">
        <v>156</v>
      </c>
      <c r="WUD2" s="854"/>
      <c r="WUE2" s="854"/>
      <c r="WUF2" s="854"/>
      <c r="WUG2" s="854"/>
      <c r="WUH2" s="854"/>
      <c r="WUI2" s="854"/>
      <c r="WUJ2" s="854"/>
      <c r="WUK2" s="854"/>
      <c r="WUL2" s="854"/>
      <c r="WUM2" s="854"/>
      <c r="WUN2" s="854"/>
      <c r="WUO2" s="854"/>
      <c r="WUP2" s="854"/>
      <c r="WUQ2" s="854"/>
      <c r="WUR2" s="854"/>
      <c r="WUS2" s="854" t="s">
        <v>156</v>
      </c>
      <c r="WUT2" s="854"/>
      <c r="WUU2" s="854"/>
      <c r="WUV2" s="854"/>
      <c r="WUW2" s="854"/>
      <c r="WUX2" s="854"/>
      <c r="WUY2" s="854"/>
      <c r="WUZ2" s="854"/>
      <c r="WVA2" s="854"/>
      <c r="WVB2" s="854"/>
      <c r="WVC2" s="854"/>
      <c r="WVD2" s="854"/>
      <c r="WVE2" s="854"/>
      <c r="WVF2" s="854"/>
      <c r="WVG2" s="854"/>
      <c r="WVH2" s="854"/>
      <c r="WVI2" s="854" t="s">
        <v>156</v>
      </c>
      <c r="WVJ2" s="854"/>
      <c r="WVK2" s="854"/>
      <c r="WVL2" s="854"/>
      <c r="WVM2" s="854"/>
      <c r="WVN2" s="854"/>
      <c r="WVO2" s="854"/>
      <c r="WVP2" s="854"/>
      <c r="WVQ2" s="854"/>
      <c r="WVR2" s="854"/>
      <c r="WVS2" s="854"/>
      <c r="WVT2" s="854"/>
      <c r="WVU2" s="854"/>
      <c r="WVV2" s="854"/>
      <c r="WVW2" s="854"/>
      <c r="WVX2" s="854"/>
      <c r="WVY2" s="854" t="s">
        <v>156</v>
      </c>
      <c r="WVZ2" s="854"/>
      <c r="WWA2" s="854"/>
      <c r="WWB2" s="854"/>
      <c r="WWC2" s="854"/>
      <c r="WWD2" s="854"/>
      <c r="WWE2" s="854"/>
      <c r="WWF2" s="854"/>
      <c r="WWG2" s="854"/>
      <c r="WWH2" s="854"/>
      <c r="WWI2" s="854"/>
      <c r="WWJ2" s="854"/>
      <c r="WWK2" s="854"/>
      <c r="WWL2" s="854"/>
      <c r="WWM2" s="854"/>
      <c r="WWN2" s="854"/>
      <c r="WWO2" s="854" t="s">
        <v>156</v>
      </c>
      <c r="WWP2" s="854"/>
      <c r="WWQ2" s="854"/>
      <c r="WWR2" s="854"/>
      <c r="WWS2" s="854"/>
      <c r="WWT2" s="854"/>
      <c r="WWU2" s="854"/>
      <c r="WWV2" s="854"/>
      <c r="WWW2" s="854"/>
      <c r="WWX2" s="854"/>
      <c r="WWY2" s="854"/>
      <c r="WWZ2" s="854"/>
      <c r="WXA2" s="854"/>
      <c r="WXB2" s="854"/>
      <c r="WXC2" s="854"/>
      <c r="WXD2" s="854"/>
      <c r="WXE2" s="854" t="s">
        <v>156</v>
      </c>
      <c r="WXF2" s="854"/>
      <c r="WXG2" s="854"/>
      <c r="WXH2" s="854"/>
      <c r="WXI2" s="854"/>
      <c r="WXJ2" s="854"/>
      <c r="WXK2" s="854"/>
      <c r="WXL2" s="854"/>
      <c r="WXM2" s="854"/>
      <c r="WXN2" s="854"/>
      <c r="WXO2" s="854"/>
      <c r="WXP2" s="854"/>
      <c r="WXQ2" s="854"/>
      <c r="WXR2" s="854"/>
      <c r="WXS2" s="854"/>
      <c r="WXT2" s="854"/>
      <c r="WXU2" s="854" t="s">
        <v>156</v>
      </c>
      <c r="WXV2" s="854"/>
      <c r="WXW2" s="854"/>
      <c r="WXX2" s="854"/>
      <c r="WXY2" s="854"/>
      <c r="WXZ2" s="854"/>
      <c r="WYA2" s="854"/>
      <c r="WYB2" s="854"/>
      <c r="WYC2" s="854"/>
      <c r="WYD2" s="854"/>
      <c r="WYE2" s="854"/>
      <c r="WYF2" s="854"/>
      <c r="WYG2" s="854"/>
      <c r="WYH2" s="854"/>
      <c r="WYI2" s="854"/>
      <c r="WYJ2" s="854"/>
      <c r="WYK2" s="854" t="s">
        <v>156</v>
      </c>
      <c r="WYL2" s="854"/>
      <c r="WYM2" s="854"/>
      <c r="WYN2" s="854"/>
      <c r="WYO2" s="854"/>
      <c r="WYP2" s="854"/>
      <c r="WYQ2" s="854"/>
      <c r="WYR2" s="854"/>
      <c r="WYS2" s="854"/>
      <c r="WYT2" s="854"/>
      <c r="WYU2" s="854"/>
      <c r="WYV2" s="854"/>
      <c r="WYW2" s="854"/>
      <c r="WYX2" s="854"/>
      <c r="WYY2" s="854"/>
      <c r="WYZ2" s="854"/>
      <c r="WZA2" s="854" t="s">
        <v>156</v>
      </c>
      <c r="WZB2" s="854"/>
      <c r="WZC2" s="854"/>
      <c r="WZD2" s="854"/>
      <c r="WZE2" s="854"/>
      <c r="WZF2" s="854"/>
      <c r="WZG2" s="854"/>
      <c r="WZH2" s="854"/>
      <c r="WZI2" s="854"/>
      <c r="WZJ2" s="854"/>
      <c r="WZK2" s="854"/>
      <c r="WZL2" s="854"/>
      <c r="WZM2" s="854"/>
      <c r="WZN2" s="854"/>
      <c r="WZO2" s="854"/>
      <c r="WZP2" s="854"/>
      <c r="WZQ2" s="854" t="s">
        <v>156</v>
      </c>
      <c r="WZR2" s="854"/>
      <c r="WZS2" s="854"/>
      <c r="WZT2" s="854"/>
      <c r="WZU2" s="854"/>
      <c r="WZV2" s="854"/>
      <c r="WZW2" s="854"/>
      <c r="WZX2" s="854"/>
      <c r="WZY2" s="854"/>
      <c r="WZZ2" s="854"/>
      <c r="XAA2" s="854"/>
      <c r="XAB2" s="854"/>
      <c r="XAC2" s="854"/>
      <c r="XAD2" s="854"/>
      <c r="XAE2" s="854"/>
      <c r="XAF2" s="854"/>
      <c r="XAG2" s="854" t="s">
        <v>156</v>
      </c>
      <c r="XAH2" s="854"/>
      <c r="XAI2" s="854"/>
      <c r="XAJ2" s="854"/>
      <c r="XAK2" s="854"/>
      <c r="XAL2" s="854"/>
      <c r="XAM2" s="854"/>
      <c r="XAN2" s="854"/>
      <c r="XAO2" s="854"/>
      <c r="XAP2" s="854"/>
      <c r="XAQ2" s="854"/>
      <c r="XAR2" s="854"/>
      <c r="XAS2" s="854"/>
      <c r="XAT2" s="854"/>
      <c r="XAU2" s="854"/>
      <c r="XAV2" s="854"/>
      <c r="XAW2" s="854" t="s">
        <v>156</v>
      </c>
      <c r="XAX2" s="854"/>
      <c r="XAY2" s="854"/>
      <c r="XAZ2" s="854"/>
      <c r="XBA2" s="854"/>
      <c r="XBB2" s="854"/>
      <c r="XBC2" s="854"/>
      <c r="XBD2" s="854"/>
      <c r="XBE2" s="854"/>
      <c r="XBF2" s="854"/>
      <c r="XBG2" s="854"/>
      <c r="XBH2" s="854"/>
      <c r="XBI2" s="854"/>
      <c r="XBJ2" s="854"/>
      <c r="XBK2" s="854"/>
      <c r="XBL2" s="854"/>
      <c r="XBM2" s="854" t="s">
        <v>156</v>
      </c>
      <c r="XBN2" s="854"/>
      <c r="XBO2" s="854"/>
      <c r="XBP2" s="854"/>
      <c r="XBQ2" s="854"/>
      <c r="XBR2" s="854"/>
      <c r="XBS2" s="854"/>
      <c r="XBT2" s="854"/>
      <c r="XBU2" s="854"/>
      <c r="XBV2" s="854"/>
      <c r="XBW2" s="854"/>
      <c r="XBX2" s="854"/>
      <c r="XBY2" s="854"/>
      <c r="XBZ2" s="854"/>
      <c r="XCA2" s="854"/>
      <c r="XCB2" s="854"/>
      <c r="XCC2" s="854" t="s">
        <v>156</v>
      </c>
      <c r="XCD2" s="854"/>
      <c r="XCE2" s="854"/>
      <c r="XCF2" s="854"/>
      <c r="XCG2" s="854"/>
      <c r="XCH2" s="854"/>
      <c r="XCI2" s="854"/>
      <c r="XCJ2" s="854"/>
      <c r="XCK2" s="854"/>
      <c r="XCL2" s="854"/>
      <c r="XCM2" s="854"/>
      <c r="XCN2" s="854"/>
      <c r="XCO2" s="854"/>
      <c r="XCP2" s="854"/>
      <c r="XCQ2" s="854"/>
      <c r="XCR2" s="854"/>
      <c r="XCS2" s="854" t="s">
        <v>156</v>
      </c>
      <c r="XCT2" s="854"/>
      <c r="XCU2" s="854"/>
      <c r="XCV2" s="854"/>
      <c r="XCW2" s="854"/>
      <c r="XCX2" s="854"/>
      <c r="XCY2" s="854"/>
      <c r="XCZ2" s="854"/>
      <c r="XDA2" s="854"/>
      <c r="XDB2" s="854"/>
      <c r="XDC2" s="854"/>
      <c r="XDD2" s="854"/>
      <c r="XDE2" s="854"/>
      <c r="XDF2" s="854"/>
      <c r="XDG2" s="854"/>
      <c r="XDH2" s="854"/>
      <c r="XDI2" s="854" t="s">
        <v>156</v>
      </c>
      <c r="XDJ2" s="854"/>
      <c r="XDK2" s="854"/>
      <c r="XDL2" s="854"/>
      <c r="XDM2" s="854"/>
      <c r="XDN2" s="854"/>
      <c r="XDO2" s="854"/>
      <c r="XDP2" s="854"/>
      <c r="XDQ2" s="854"/>
      <c r="XDR2" s="854"/>
      <c r="XDS2" s="854"/>
      <c r="XDT2" s="854"/>
      <c r="XDU2" s="854"/>
      <c r="XDV2" s="854"/>
      <c r="XDW2" s="854"/>
      <c r="XDX2" s="854"/>
      <c r="XDY2" s="854" t="s">
        <v>156</v>
      </c>
      <c r="XDZ2" s="854"/>
      <c r="XEA2" s="854"/>
      <c r="XEB2" s="854"/>
      <c r="XEC2" s="854"/>
      <c r="XED2" s="854"/>
      <c r="XEE2" s="854"/>
      <c r="XEF2" s="854"/>
      <c r="XEG2" s="854"/>
      <c r="XEH2" s="854"/>
      <c r="XEI2" s="854"/>
      <c r="XEJ2" s="854"/>
      <c r="XEK2" s="854"/>
      <c r="XEL2" s="854"/>
      <c r="XEM2" s="854"/>
      <c r="XEN2" s="854"/>
      <c r="XEO2" s="854" t="s">
        <v>156</v>
      </c>
      <c r="XEP2" s="854"/>
      <c r="XEQ2" s="854"/>
      <c r="XER2" s="854"/>
      <c r="XES2" s="854"/>
      <c r="XET2" s="854"/>
      <c r="XEU2" s="854"/>
      <c r="XEV2" s="854"/>
      <c r="XEW2" s="854"/>
      <c r="XEX2" s="854"/>
      <c r="XEY2" s="854"/>
      <c r="XEZ2" s="854"/>
      <c r="XFA2" s="854"/>
      <c r="XFB2" s="854"/>
      <c r="XFC2" s="854"/>
      <c r="XFD2" s="854"/>
    </row>
    <row r="3" spans="1:16384" s="371" customFormat="1" ht="21" customHeight="1" x14ac:dyDescent="0.3">
      <c r="A3" s="866" t="str">
        <f>'DADOS DA OBRA'!A3:H3</f>
        <v>MUNICÍPIO DE SALVATERRA</v>
      </c>
      <c r="B3" s="867"/>
      <c r="C3" s="867"/>
      <c r="D3" s="867"/>
      <c r="E3" s="867"/>
      <c r="F3" s="867"/>
      <c r="G3" s="867"/>
      <c r="H3" s="867"/>
      <c r="I3" s="867"/>
      <c r="J3" s="867"/>
      <c r="K3" s="867"/>
      <c r="L3" s="867"/>
      <c r="M3" s="867"/>
      <c r="N3" s="867"/>
      <c r="O3" s="867"/>
      <c r="P3" s="868"/>
      <c r="Q3" s="854"/>
      <c r="R3" s="854"/>
      <c r="S3" s="854"/>
      <c r="T3" s="854"/>
      <c r="U3" s="854"/>
      <c r="V3" s="854"/>
      <c r="W3" s="854"/>
      <c r="X3" s="854"/>
      <c r="Y3" s="854"/>
      <c r="Z3" s="854"/>
      <c r="AA3" s="854"/>
      <c r="AB3" s="854"/>
      <c r="AC3" s="854"/>
      <c r="AD3" s="854"/>
      <c r="AE3" s="854"/>
      <c r="AF3" s="854"/>
      <c r="AG3" s="854"/>
      <c r="AH3" s="854"/>
      <c r="AI3" s="854"/>
      <c r="AJ3" s="854"/>
      <c r="AK3" s="854"/>
      <c r="AL3" s="854"/>
      <c r="AM3" s="854"/>
      <c r="AN3" s="854"/>
      <c r="AO3" s="854"/>
      <c r="AP3" s="854"/>
      <c r="AQ3" s="854"/>
      <c r="AR3" s="854"/>
      <c r="AS3" s="854"/>
      <c r="AT3" s="854"/>
      <c r="AU3" s="854"/>
      <c r="AV3" s="854"/>
      <c r="AW3" s="854"/>
      <c r="AX3" s="854"/>
      <c r="AY3" s="854"/>
      <c r="AZ3" s="854"/>
      <c r="BA3" s="854"/>
      <c r="BB3" s="854"/>
      <c r="BC3" s="854"/>
      <c r="BD3" s="854"/>
      <c r="BE3" s="854"/>
      <c r="BF3" s="854"/>
      <c r="BG3" s="854"/>
      <c r="BH3" s="854"/>
      <c r="BI3" s="854"/>
      <c r="BJ3" s="854"/>
      <c r="BK3" s="854"/>
      <c r="BL3" s="854"/>
      <c r="BM3" s="854"/>
      <c r="BN3" s="854"/>
      <c r="BO3" s="854"/>
      <c r="BP3" s="854"/>
      <c r="BQ3" s="854"/>
      <c r="BR3" s="854"/>
      <c r="BS3" s="854"/>
      <c r="BT3" s="854"/>
      <c r="BU3" s="854"/>
      <c r="BV3" s="854"/>
      <c r="BW3" s="854"/>
      <c r="BX3" s="854"/>
      <c r="BY3" s="854"/>
      <c r="BZ3" s="854"/>
      <c r="CA3" s="854"/>
      <c r="CB3" s="854"/>
      <c r="CC3" s="854"/>
      <c r="CD3" s="854"/>
      <c r="CE3" s="854"/>
      <c r="CF3" s="854"/>
      <c r="CG3" s="854"/>
      <c r="CH3" s="854"/>
      <c r="CI3" s="854"/>
      <c r="CJ3" s="854"/>
      <c r="CK3" s="854"/>
      <c r="CL3" s="854"/>
      <c r="CM3" s="854"/>
      <c r="CN3" s="854"/>
      <c r="CO3" s="854"/>
      <c r="CP3" s="854"/>
      <c r="CQ3" s="854"/>
      <c r="CR3" s="854"/>
      <c r="CS3" s="854"/>
      <c r="CT3" s="854"/>
      <c r="CU3" s="854"/>
      <c r="CV3" s="854"/>
      <c r="CW3" s="854"/>
      <c r="CX3" s="854"/>
      <c r="CY3" s="854"/>
      <c r="CZ3" s="854"/>
      <c r="DA3" s="854"/>
      <c r="DB3" s="854"/>
      <c r="DC3" s="854"/>
      <c r="DD3" s="854"/>
      <c r="DE3" s="854"/>
      <c r="DF3" s="854"/>
      <c r="DG3" s="854"/>
      <c r="DH3" s="854"/>
      <c r="DI3" s="854"/>
      <c r="DJ3" s="854"/>
      <c r="DK3" s="854"/>
      <c r="DL3" s="854"/>
      <c r="DM3" s="854"/>
      <c r="DN3" s="854"/>
      <c r="DO3" s="854"/>
      <c r="DP3" s="854"/>
      <c r="DQ3" s="854"/>
      <c r="DR3" s="854"/>
      <c r="DS3" s="854"/>
      <c r="DT3" s="854"/>
      <c r="DU3" s="854"/>
      <c r="DV3" s="854"/>
      <c r="DW3" s="854"/>
      <c r="DX3" s="854"/>
      <c r="DY3" s="854"/>
      <c r="DZ3" s="854"/>
      <c r="EA3" s="854"/>
      <c r="EB3" s="854"/>
      <c r="EC3" s="854"/>
      <c r="ED3" s="854"/>
      <c r="EE3" s="854"/>
      <c r="EF3" s="854"/>
      <c r="EG3" s="854"/>
      <c r="EH3" s="854"/>
      <c r="EI3" s="854"/>
      <c r="EJ3" s="854"/>
      <c r="EK3" s="854"/>
      <c r="EL3" s="854"/>
      <c r="EM3" s="854"/>
      <c r="EN3" s="854"/>
      <c r="EO3" s="854"/>
      <c r="EP3" s="854"/>
      <c r="EQ3" s="854"/>
      <c r="ER3" s="854"/>
      <c r="ES3" s="854"/>
      <c r="ET3" s="854"/>
      <c r="EU3" s="854"/>
      <c r="EV3" s="854"/>
      <c r="EW3" s="854"/>
      <c r="EX3" s="854"/>
      <c r="EY3" s="854"/>
      <c r="EZ3" s="854"/>
      <c r="FA3" s="854"/>
      <c r="FB3" s="854"/>
      <c r="FC3" s="854"/>
      <c r="FD3" s="854"/>
      <c r="FE3" s="854"/>
      <c r="FF3" s="854"/>
      <c r="FG3" s="854"/>
      <c r="FH3" s="854"/>
      <c r="FI3" s="854"/>
      <c r="FJ3" s="854"/>
      <c r="FK3" s="854"/>
      <c r="FL3" s="854"/>
      <c r="FM3" s="854"/>
      <c r="FN3" s="854"/>
      <c r="FO3" s="854"/>
      <c r="FP3" s="854"/>
      <c r="FQ3" s="854"/>
      <c r="FR3" s="854"/>
      <c r="FS3" s="854"/>
      <c r="FT3" s="854"/>
      <c r="FU3" s="854"/>
      <c r="FV3" s="854"/>
      <c r="FW3" s="854"/>
      <c r="FX3" s="854"/>
      <c r="FY3" s="854"/>
      <c r="FZ3" s="854"/>
      <c r="GA3" s="854"/>
      <c r="GB3" s="854"/>
      <c r="GC3" s="854"/>
      <c r="GD3" s="854"/>
      <c r="GE3" s="854"/>
      <c r="GF3" s="854"/>
      <c r="GG3" s="854"/>
      <c r="GH3" s="854"/>
      <c r="GI3" s="854"/>
      <c r="GJ3" s="854"/>
      <c r="GK3" s="854"/>
      <c r="GL3" s="854"/>
      <c r="GM3" s="854"/>
      <c r="GN3" s="854"/>
      <c r="GO3" s="854"/>
      <c r="GP3" s="854"/>
      <c r="GQ3" s="854"/>
      <c r="GR3" s="854"/>
      <c r="GS3" s="854"/>
      <c r="GT3" s="854"/>
      <c r="GU3" s="854"/>
      <c r="GV3" s="854"/>
      <c r="GW3" s="854"/>
      <c r="GX3" s="854"/>
      <c r="GY3" s="854"/>
      <c r="GZ3" s="854"/>
      <c r="HA3" s="854"/>
      <c r="HB3" s="854"/>
      <c r="HC3" s="854"/>
      <c r="HD3" s="854"/>
      <c r="HE3" s="854"/>
      <c r="HF3" s="854"/>
      <c r="HG3" s="854"/>
      <c r="HH3" s="854"/>
      <c r="HI3" s="854"/>
      <c r="HJ3" s="854"/>
      <c r="HK3" s="854"/>
      <c r="HL3" s="854"/>
      <c r="HM3" s="854"/>
      <c r="HN3" s="854"/>
      <c r="HO3" s="854"/>
      <c r="HP3" s="854"/>
      <c r="HQ3" s="854"/>
      <c r="HR3" s="854"/>
      <c r="HS3" s="854"/>
      <c r="HT3" s="854"/>
      <c r="HU3" s="854"/>
      <c r="HV3" s="854"/>
      <c r="HW3" s="854"/>
      <c r="HX3" s="854"/>
      <c r="HY3" s="854"/>
      <c r="HZ3" s="854"/>
      <c r="IA3" s="854"/>
      <c r="IB3" s="854"/>
      <c r="IC3" s="854"/>
      <c r="ID3" s="854"/>
      <c r="IE3" s="854"/>
      <c r="IF3" s="854"/>
      <c r="IG3" s="854"/>
      <c r="IH3" s="854"/>
      <c r="II3" s="854"/>
      <c r="IJ3" s="854"/>
      <c r="IK3" s="854"/>
      <c r="IL3" s="854"/>
      <c r="IM3" s="854"/>
      <c r="IN3" s="854"/>
      <c r="IO3" s="854"/>
      <c r="IP3" s="854"/>
      <c r="IQ3" s="854"/>
      <c r="IR3" s="854"/>
      <c r="IS3" s="854"/>
      <c r="IT3" s="854"/>
      <c r="IU3" s="854"/>
      <c r="IV3" s="854"/>
      <c r="IW3" s="854"/>
      <c r="IX3" s="854"/>
      <c r="IY3" s="854"/>
      <c r="IZ3" s="854"/>
      <c r="JA3" s="854"/>
      <c r="JB3" s="854"/>
      <c r="JC3" s="854"/>
      <c r="JD3" s="854"/>
      <c r="JE3" s="854"/>
      <c r="JF3" s="854"/>
      <c r="JG3" s="854"/>
      <c r="JH3" s="854"/>
      <c r="JI3" s="854"/>
      <c r="JJ3" s="854"/>
      <c r="JK3" s="854"/>
      <c r="JL3" s="854"/>
      <c r="JM3" s="854"/>
      <c r="JN3" s="854"/>
      <c r="JO3" s="854"/>
      <c r="JP3" s="854"/>
      <c r="JQ3" s="854"/>
      <c r="JR3" s="854"/>
      <c r="JS3" s="854"/>
      <c r="JT3" s="854"/>
      <c r="JU3" s="854"/>
      <c r="JV3" s="854"/>
      <c r="JW3" s="854"/>
      <c r="JX3" s="854"/>
      <c r="JY3" s="854"/>
      <c r="JZ3" s="854"/>
      <c r="KA3" s="854"/>
      <c r="KB3" s="854"/>
      <c r="KC3" s="854"/>
      <c r="KD3" s="854"/>
      <c r="KE3" s="854"/>
      <c r="KF3" s="854"/>
      <c r="KG3" s="854"/>
      <c r="KH3" s="854"/>
      <c r="KI3" s="854"/>
      <c r="KJ3" s="854"/>
      <c r="KK3" s="854"/>
      <c r="KL3" s="854"/>
      <c r="KM3" s="854"/>
      <c r="KN3" s="854"/>
      <c r="KO3" s="854"/>
      <c r="KP3" s="854"/>
      <c r="KQ3" s="854"/>
      <c r="KR3" s="854"/>
      <c r="KS3" s="854"/>
      <c r="KT3" s="854"/>
      <c r="KU3" s="854"/>
      <c r="KV3" s="854"/>
      <c r="KW3" s="854"/>
      <c r="KX3" s="854"/>
      <c r="KY3" s="854"/>
      <c r="KZ3" s="854"/>
      <c r="LA3" s="854"/>
      <c r="LB3" s="854"/>
      <c r="LC3" s="854"/>
      <c r="LD3" s="854"/>
      <c r="LE3" s="854"/>
      <c r="LF3" s="854"/>
      <c r="LG3" s="854"/>
      <c r="LH3" s="854"/>
      <c r="LI3" s="854"/>
      <c r="LJ3" s="854"/>
      <c r="LK3" s="854"/>
      <c r="LL3" s="854"/>
      <c r="LM3" s="854"/>
      <c r="LN3" s="854"/>
      <c r="LO3" s="854"/>
      <c r="LP3" s="854"/>
      <c r="LQ3" s="854"/>
      <c r="LR3" s="854"/>
      <c r="LS3" s="854"/>
      <c r="LT3" s="854"/>
      <c r="LU3" s="854"/>
      <c r="LV3" s="854"/>
      <c r="LW3" s="854"/>
      <c r="LX3" s="854"/>
      <c r="LY3" s="854"/>
      <c r="LZ3" s="854"/>
      <c r="MA3" s="854"/>
      <c r="MB3" s="854"/>
      <c r="MC3" s="854"/>
      <c r="MD3" s="854"/>
      <c r="ME3" s="854"/>
      <c r="MF3" s="854"/>
      <c r="MG3" s="854"/>
      <c r="MH3" s="854"/>
      <c r="MI3" s="854"/>
      <c r="MJ3" s="854"/>
      <c r="MK3" s="854"/>
      <c r="ML3" s="854"/>
      <c r="MM3" s="854"/>
      <c r="MN3" s="854"/>
      <c r="MO3" s="854"/>
      <c r="MP3" s="854"/>
      <c r="MQ3" s="854"/>
      <c r="MR3" s="854"/>
      <c r="MS3" s="854"/>
      <c r="MT3" s="854"/>
      <c r="MU3" s="854"/>
      <c r="MV3" s="854"/>
      <c r="MW3" s="854"/>
      <c r="MX3" s="854"/>
      <c r="MY3" s="854"/>
      <c r="MZ3" s="854"/>
      <c r="NA3" s="854"/>
      <c r="NB3" s="854"/>
      <c r="NC3" s="854"/>
      <c r="ND3" s="854"/>
      <c r="NE3" s="854"/>
      <c r="NF3" s="854"/>
      <c r="NG3" s="854"/>
      <c r="NH3" s="854"/>
      <c r="NI3" s="854"/>
      <c r="NJ3" s="854"/>
      <c r="NK3" s="854"/>
      <c r="NL3" s="854"/>
      <c r="NM3" s="854"/>
      <c r="NN3" s="854"/>
      <c r="NO3" s="854"/>
      <c r="NP3" s="854"/>
      <c r="NQ3" s="854"/>
      <c r="NR3" s="854"/>
      <c r="NS3" s="854"/>
      <c r="NT3" s="854"/>
      <c r="NU3" s="854"/>
      <c r="NV3" s="854"/>
      <c r="NW3" s="854"/>
      <c r="NX3" s="854"/>
      <c r="NY3" s="854"/>
      <c r="NZ3" s="854"/>
      <c r="OA3" s="854"/>
      <c r="OB3" s="854"/>
      <c r="OC3" s="854"/>
      <c r="OD3" s="854"/>
      <c r="OE3" s="854"/>
      <c r="OF3" s="854"/>
      <c r="OG3" s="854"/>
      <c r="OH3" s="854"/>
      <c r="OI3" s="854"/>
      <c r="OJ3" s="854"/>
      <c r="OK3" s="854"/>
      <c r="OL3" s="854"/>
      <c r="OM3" s="854"/>
      <c r="ON3" s="854"/>
      <c r="OO3" s="854"/>
      <c r="OP3" s="854"/>
      <c r="OQ3" s="854"/>
      <c r="OR3" s="854"/>
      <c r="OS3" s="854"/>
      <c r="OT3" s="854"/>
      <c r="OU3" s="854"/>
      <c r="OV3" s="854"/>
      <c r="OW3" s="854"/>
      <c r="OX3" s="854"/>
      <c r="OY3" s="854"/>
      <c r="OZ3" s="854"/>
      <c r="PA3" s="854"/>
      <c r="PB3" s="854"/>
      <c r="PC3" s="854"/>
      <c r="PD3" s="854"/>
      <c r="PE3" s="854"/>
      <c r="PF3" s="854"/>
      <c r="PG3" s="854"/>
      <c r="PH3" s="854"/>
      <c r="PI3" s="854"/>
      <c r="PJ3" s="854"/>
      <c r="PK3" s="854"/>
      <c r="PL3" s="854"/>
      <c r="PM3" s="854"/>
      <c r="PN3" s="854"/>
      <c r="PO3" s="854"/>
      <c r="PP3" s="854"/>
      <c r="PQ3" s="854"/>
      <c r="PR3" s="854"/>
      <c r="PS3" s="854"/>
      <c r="PT3" s="854"/>
      <c r="PU3" s="854"/>
      <c r="PV3" s="854"/>
      <c r="PW3" s="854"/>
      <c r="PX3" s="854"/>
      <c r="PY3" s="854"/>
      <c r="PZ3" s="854"/>
      <c r="QA3" s="854"/>
      <c r="QB3" s="854"/>
      <c r="QC3" s="854"/>
      <c r="QD3" s="854"/>
      <c r="QE3" s="854"/>
      <c r="QF3" s="854"/>
      <c r="QG3" s="854"/>
      <c r="QH3" s="854"/>
      <c r="QI3" s="854"/>
      <c r="QJ3" s="854"/>
      <c r="QK3" s="854"/>
      <c r="QL3" s="854"/>
      <c r="QM3" s="854"/>
      <c r="QN3" s="854"/>
      <c r="QO3" s="854"/>
      <c r="QP3" s="854"/>
      <c r="QQ3" s="854"/>
      <c r="QR3" s="854"/>
      <c r="QS3" s="854"/>
      <c r="QT3" s="854"/>
      <c r="QU3" s="854"/>
      <c r="QV3" s="854"/>
      <c r="QW3" s="854"/>
      <c r="QX3" s="854"/>
      <c r="QY3" s="854"/>
      <c r="QZ3" s="854"/>
      <c r="RA3" s="854"/>
      <c r="RB3" s="854"/>
      <c r="RC3" s="854"/>
      <c r="RD3" s="854"/>
      <c r="RE3" s="854"/>
      <c r="RF3" s="854"/>
      <c r="RG3" s="854"/>
      <c r="RH3" s="854"/>
      <c r="RI3" s="854"/>
      <c r="RJ3" s="854"/>
      <c r="RK3" s="854"/>
      <c r="RL3" s="854"/>
      <c r="RM3" s="854"/>
      <c r="RN3" s="854"/>
      <c r="RO3" s="854"/>
      <c r="RP3" s="854"/>
      <c r="RQ3" s="854"/>
      <c r="RR3" s="854"/>
      <c r="RS3" s="854"/>
      <c r="RT3" s="854"/>
      <c r="RU3" s="854"/>
      <c r="RV3" s="854"/>
      <c r="RW3" s="854"/>
      <c r="RX3" s="854"/>
      <c r="RY3" s="854"/>
      <c r="RZ3" s="854"/>
      <c r="SA3" s="854"/>
      <c r="SB3" s="854"/>
      <c r="SC3" s="854"/>
      <c r="SD3" s="854"/>
      <c r="SE3" s="854"/>
      <c r="SF3" s="854"/>
      <c r="SG3" s="854"/>
      <c r="SH3" s="854"/>
      <c r="SI3" s="854"/>
      <c r="SJ3" s="854"/>
      <c r="SK3" s="854"/>
      <c r="SL3" s="854"/>
      <c r="SM3" s="854"/>
      <c r="SN3" s="854"/>
      <c r="SO3" s="854"/>
      <c r="SP3" s="854"/>
      <c r="SQ3" s="854"/>
      <c r="SR3" s="854"/>
      <c r="SS3" s="854"/>
      <c r="ST3" s="854"/>
      <c r="SU3" s="854"/>
      <c r="SV3" s="854"/>
      <c r="SW3" s="854"/>
      <c r="SX3" s="854"/>
      <c r="SY3" s="854"/>
      <c r="SZ3" s="854"/>
      <c r="TA3" s="854"/>
      <c r="TB3" s="854"/>
      <c r="TC3" s="854"/>
      <c r="TD3" s="854"/>
      <c r="TE3" s="854"/>
      <c r="TF3" s="854"/>
      <c r="TG3" s="854"/>
      <c r="TH3" s="854"/>
      <c r="TI3" s="854"/>
      <c r="TJ3" s="854"/>
      <c r="TK3" s="854"/>
      <c r="TL3" s="854"/>
      <c r="TM3" s="854"/>
      <c r="TN3" s="854"/>
      <c r="TO3" s="854"/>
      <c r="TP3" s="854"/>
      <c r="TQ3" s="854"/>
      <c r="TR3" s="854"/>
      <c r="TS3" s="854"/>
      <c r="TT3" s="854"/>
      <c r="TU3" s="854"/>
      <c r="TV3" s="854"/>
      <c r="TW3" s="854"/>
      <c r="TX3" s="854"/>
      <c r="TY3" s="854"/>
      <c r="TZ3" s="854"/>
      <c r="UA3" s="854"/>
      <c r="UB3" s="854"/>
      <c r="UC3" s="854"/>
      <c r="UD3" s="854"/>
      <c r="UE3" s="854"/>
      <c r="UF3" s="854"/>
      <c r="UG3" s="854"/>
      <c r="UH3" s="854"/>
      <c r="UI3" s="854"/>
      <c r="UJ3" s="854"/>
      <c r="UK3" s="854"/>
      <c r="UL3" s="854"/>
      <c r="UM3" s="854"/>
      <c r="UN3" s="854"/>
      <c r="UO3" s="854"/>
      <c r="UP3" s="854"/>
      <c r="UQ3" s="854"/>
      <c r="UR3" s="854"/>
      <c r="US3" s="854"/>
      <c r="UT3" s="854"/>
      <c r="UU3" s="854"/>
      <c r="UV3" s="854"/>
      <c r="UW3" s="854"/>
      <c r="UX3" s="854"/>
      <c r="UY3" s="854"/>
      <c r="UZ3" s="854"/>
      <c r="VA3" s="854"/>
      <c r="VB3" s="854"/>
      <c r="VC3" s="854"/>
      <c r="VD3" s="854"/>
      <c r="VE3" s="854"/>
      <c r="VF3" s="854"/>
      <c r="VG3" s="854"/>
      <c r="VH3" s="854"/>
      <c r="VI3" s="854"/>
      <c r="VJ3" s="854"/>
      <c r="VK3" s="854"/>
      <c r="VL3" s="854"/>
      <c r="VM3" s="854"/>
      <c r="VN3" s="854"/>
      <c r="VO3" s="854"/>
      <c r="VP3" s="854"/>
      <c r="VQ3" s="854"/>
      <c r="VR3" s="854"/>
      <c r="VS3" s="854"/>
      <c r="VT3" s="854"/>
      <c r="VU3" s="854"/>
      <c r="VV3" s="854"/>
      <c r="VW3" s="854"/>
      <c r="VX3" s="854"/>
      <c r="VY3" s="854"/>
      <c r="VZ3" s="854"/>
      <c r="WA3" s="854"/>
      <c r="WB3" s="854"/>
      <c r="WC3" s="854"/>
      <c r="WD3" s="854"/>
      <c r="WE3" s="854"/>
      <c r="WF3" s="854"/>
      <c r="WG3" s="854"/>
      <c r="WH3" s="854"/>
      <c r="WI3" s="854"/>
      <c r="WJ3" s="854"/>
      <c r="WK3" s="854"/>
      <c r="WL3" s="854"/>
      <c r="WM3" s="854"/>
      <c r="WN3" s="854"/>
      <c r="WO3" s="854"/>
      <c r="WP3" s="854"/>
      <c r="WQ3" s="854"/>
      <c r="WR3" s="854"/>
      <c r="WS3" s="854"/>
      <c r="WT3" s="854"/>
      <c r="WU3" s="854"/>
      <c r="WV3" s="854"/>
      <c r="WW3" s="854"/>
      <c r="WX3" s="854"/>
      <c r="WY3" s="854"/>
      <c r="WZ3" s="854"/>
      <c r="XA3" s="854"/>
      <c r="XB3" s="854"/>
      <c r="XC3" s="854"/>
      <c r="XD3" s="854"/>
      <c r="XE3" s="854"/>
      <c r="XF3" s="854"/>
      <c r="XG3" s="854"/>
      <c r="XH3" s="854"/>
      <c r="XI3" s="854"/>
      <c r="XJ3" s="854"/>
      <c r="XK3" s="854"/>
      <c r="XL3" s="854"/>
      <c r="XM3" s="854"/>
      <c r="XN3" s="854"/>
      <c r="XO3" s="854"/>
      <c r="XP3" s="854"/>
      <c r="XQ3" s="854"/>
      <c r="XR3" s="854"/>
      <c r="XS3" s="854"/>
      <c r="XT3" s="854"/>
      <c r="XU3" s="854"/>
      <c r="XV3" s="854"/>
      <c r="XW3" s="854"/>
      <c r="XX3" s="854"/>
      <c r="XY3" s="854"/>
      <c r="XZ3" s="854"/>
      <c r="YA3" s="854"/>
      <c r="YB3" s="854"/>
      <c r="YC3" s="854"/>
      <c r="YD3" s="854"/>
      <c r="YE3" s="854"/>
      <c r="YF3" s="854"/>
      <c r="YG3" s="854"/>
      <c r="YH3" s="854"/>
      <c r="YI3" s="854"/>
      <c r="YJ3" s="854"/>
      <c r="YK3" s="854"/>
      <c r="YL3" s="854"/>
      <c r="YM3" s="854"/>
      <c r="YN3" s="854"/>
      <c r="YO3" s="854"/>
      <c r="YP3" s="854"/>
      <c r="YQ3" s="854"/>
      <c r="YR3" s="854"/>
      <c r="YS3" s="854"/>
      <c r="YT3" s="854"/>
      <c r="YU3" s="854"/>
      <c r="YV3" s="854"/>
      <c r="YW3" s="854"/>
      <c r="YX3" s="854"/>
      <c r="YY3" s="854"/>
      <c r="YZ3" s="854"/>
      <c r="ZA3" s="854"/>
      <c r="ZB3" s="854"/>
      <c r="ZC3" s="854"/>
      <c r="ZD3" s="854"/>
      <c r="ZE3" s="854"/>
      <c r="ZF3" s="854"/>
      <c r="ZG3" s="854"/>
      <c r="ZH3" s="854"/>
      <c r="ZI3" s="854"/>
      <c r="ZJ3" s="854"/>
      <c r="ZK3" s="854"/>
      <c r="ZL3" s="854"/>
      <c r="ZM3" s="854"/>
      <c r="ZN3" s="854"/>
      <c r="ZO3" s="854"/>
      <c r="ZP3" s="854"/>
      <c r="ZQ3" s="854"/>
      <c r="ZR3" s="854"/>
      <c r="ZS3" s="854"/>
      <c r="ZT3" s="854"/>
      <c r="ZU3" s="854"/>
      <c r="ZV3" s="854"/>
      <c r="ZW3" s="854"/>
      <c r="ZX3" s="854"/>
      <c r="ZY3" s="854"/>
      <c r="ZZ3" s="854"/>
      <c r="AAA3" s="854"/>
      <c r="AAB3" s="854"/>
      <c r="AAC3" s="854"/>
      <c r="AAD3" s="854"/>
      <c r="AAE3" s="854"/>
      <c r="AAF3" s="854"/>
      <c r="AAG3" s="854"/>
      <c r="AAH3" s="854"/>
      <c r="AAI3" s="854"/>
      <c r="AAJ3" s="854"/>
      <c r="AAK3" s="854"/>
      <c r="AAL3" s="854"/>
      <c r="AAM3" s="854"/>
      <c r="AAN3" s="854"/>
      <c r="AAO3" s="854"/>
      <c r="AAP3" s="854"/>
      <c r="AAQ3" s="854"/>
      <c r="AAR3" s="854"/>
      <c r="AAS3" s="854"/>
      <c r="AAT3" s="854"/>
      <c r="AAU3" s="854"/>
      <c r="AAV3" s="854"/>
      <c r="AAW3" s="854"/>
      <c r="AAX3" s="854"/>
      <c r="AAY3" s="854"/>
      <c r="AAZ3" s="854"/>
      <c r="ABA3" s="854"/>
      <c r="ABB3" s="854"/>
      <c r="ABC3" s="854"/>
      <c r="ABD3" s="854"/>
      <c r="ABE3" s="854"/>
      <c r="ABF3" s="854"/>
      <c r="ABG3" s="854"/>
      <c r="ABH3" s="854"/>
      <c r="ABI3" s="854"/>
      <c r="ABJ3" s="854"/>
      <c r="ABK3" s="854"/>
      <c r="ABL3" s="854"/>
      <c r="ABM3" s="854"/>
      <c r="ABN3" s="854"/>
      <c r="ABO3" s="854"/>
      <c r="ABP3" s="854"/>
      <c r="ABQ3" s="854"/>
      <c r="ABR3" s="854"/>
      <c r="ABS3" s="854"/>
      <c r="ABT3" s="854"/>
      <c r="ABU3" s="854"/>
      <c r="ABV3" s="854"/>
      <c r="ABW3" s="854"/>
      <c r="ABX3" s="854"/>
      <c r="ABY3" s="854"/>
      <c r="ABZ3" s="854"/>
      <c r="ACA3" s="854"/>
      <c r="ACB3" s="854"/>
      <c r="ACC3" s="854"/>
      <c r="ACD3" s="854"/>
      <c r="ACE3" s="854"/>
      <c r="ACF3" s="854"/>
      <c r="ACG3" s="854"/>
      <c r="ACH3" s="854"/>
      <c r="ACI3" s="854"/>
      <c r="ACJ3" s="854"/>
      <c r="ACK3" s="854"/>
      <c r="ACL3" s="854"/>
      <c r="ACM3" s="854"/>
      <c r="ACN3" s="854"/>
      <c r="ACO3" s="854"/>
      <c r="ACP3" s="854"/>
      <c r="ACQ3" s="854"/>
      <c r="ACR3" s="854"/>
      <c r="ACS3" s="854"/>
      <c r="ACT3" s="854"/>
      <c r="ACU3" s="854"/>
      <c r="ACV3" s="854"/>
      <c r="ACW3" s="854"/>
      <c r="ACX3" s="854"/>
      <c r="ACY3" s="854"/>
      <c r="ACZ3" s="854"/>
      <c r="ADA3" s="854"/>
      <c r="ADB3" s="854"/>
      <c r="ADC3" s="854"/>
      <c r="ADD3" s="854"/>
      <c r="ADE3" s="854"/>
      <c r="ADF3" s="854"/>
      <c r="ADG3" s="854"/>
      <c r="ADH3" s="854"/>
      <c r="ADI3" s="854"/>
      <c r="ADJ3" s="854"/>
      <c r="ADK3" s="854"/>
      <c r="ADL3" s="854"/>
      <c r="ADM3" s="854"/>
      <c r="ADN3" s="854"/>
      <c r="ADO3" s="854"/>
      <c r="ADP3" s="854"/>
      <c r="ADQ3" s="854"/>
      <c r="ADR3" s="854"/>
      <c r="ADS3" s="854"/>
      <c r="ADT3" s="854"/>
      <c r="ADU3" s="854"/>
      <c r="ADV3" s="854"/>
      <c r="ADW3" s="854"/>
      <c r="ADX3" s="854"/>
      <c r="ADY3" s="854"/>
      <c r="ADZ3" s="854"/>
      <c r="AEA3" s="854"/>
      <c r="AEB3" s="854"/>
      <c r="AEC3" s="854"/>
      <c r="AED3" s="854"/>
      <c r="AEE3" s="854"/>
      <c r="AEF3" s="854"/>
      <c r="AEG3" s="854"/>
      <c r="AEH3" s="854"/>
      <c r="AEI3" s="854"/>
      <c r="AEJ3" s="854"/>
      <c r="AEK3" s="854"/>
      <c r="AEL3" s="854"/>
      <c r="AEM3" s="854"/>
      <c r="AEN3" s="854"/>
      <c r="AEO3" s="854"/>
      <c r="AEP3" s="854"/>
      <c r="AEQ3" s="854"/>
      <c r="AER3" s="854"/>
      <c r="AES3" s="854"/>
      <c r="AET3" s="854"/>
      <c r="AEU3" s="854"/>
      <c r="AEV3" s="854"/>
      <c r="AEW3" s="854"/>
      <c r="AEX3" s="854"/>
      <c r="AEY3" s="854"/>
      <c r="AEZ3" s="854"/>
      <c r="AFA3" s="854" t="s">
        <v>157</v>
      </c>
      <c r="AFB3" s="854"/>
      <c r="AFC3" s="854"/>
      <c r="AFD3" s="854"/>
      <c r="AFE3" s="854"/>
      <c r="AFF3" s="854"/>
      <c r="AFG3" s="854"/>
      <c r="AFH3" s="854"/>
      <c r="AFI3" s="854"/>
      <c r="AFJ3" s="854"/>
      <c r="AFK3" s="854"/>
      <c r="AFL3" s="854"/>
      <c r="AFM3" s="854"/>
      <c r="AFN3" s="854"/>
      <c r="AFO3" s="854"/>
      <c r="AFP3" s="854"/>
      <c r="AFQ3" s="854" t="s">
        <v>157</v>
      </c>
      <c r="AFR3" s="854"/>
      <c r="AFS3" s="854"/>
      <c r="AFT3" s="854"/>
      <c r="AFU3" s="854"/>
      <c r="AFV3" s="854"/>
      <c r="AFW3" s="854"/>
      <c r="AFX3" s="854"/>
      <c r="AFY3" s="854"/>
      <c r="AFZ3" s="854"/>
      <c r="AGA3" s="854"/>
      <c r="AGB3" s="854"/>
      <c r="AGC3" s="854"/>
      <c r="AGD3" s="854"/>
      <c r="AGE3" s="854"/>
      <c r="AGF3" s="854"/>
      <c r="AGG3" s="854" t="s">
        <v>157</v>
      </c>
      <c r="AGH3" s="854"/>
      <c r="AGI3" s="854"/>
      <c r="AGJ3" s="854"/>
      <c r="AGK3" s="854"/>
      <c r="AGL3" s="854"/>
      <c r="AGM3" s="854"/>
      <c r="AGN3" s="854"/>
      <c r="AGO3" s="854"/>
      <c r="AGP3" s="854"/>
      <c r="AGQ3" s="854"/>
      <c r="AGR3" s="854"/>
      <c r="AGS3" s="854"/>
      <c r="AGT3" s="854"/>
      <c r="AGU3" s="854"/>
      <c r="AGV3" s="854"/>
      <c r="AGW3" s="854" t="s">
        <v>157</v>
      </c>
      <c r="AGX3" s="854"/>
      <c r="AGY3" s="854"/>
      <c r="AGZ3" s="854"/>
      <c r="AHA3" s="854"/>
      <c r="AHB3" s="854"/>
      <c r="AHC3" s="854"/>
      <c r="AHD3" s="854"/>
      <c r="AHE3" s="854"/>
      <c r="AHF3" s="854"/>
      <c r="AHG3" s="854"/>
      <c r="AHH3" s="854"/>
      <c r="AHI3" s="854"/>
      <c r="AHJ3" s="854"/>
      <c r="AHK3" s="854"/>
      <c r="AHL3" s="854"/>
      <c r="AHM3" s="854" t="s">
        <v>157</v>
      </c>
      <c r="AHN3" s="854"/>
      <c r="AHO3" s="854"/>
      <c r="AHP3" s="854"/>
      <c r="AHQ3" s="854"/>
      <c r="AHR3" s="854"/>
      <c r="AHS3" s="854"/>
      <c r="AHT3" s="854"/>
      <c r="AHU3" s="854"/>
      <c r="AHV3" s="854"/>
      <c r="AHW3" s="854"/>
      <c r="AHX3" s="854"/>
      <c r="AHY3" s="854"/>
      <c r="AHZ3" s="854"/>
      <c r="AIA3" s="854"/>
      <c r="AIB3" s="854"/>
      <c r="AIC3" s="854" t="s">
        <v>157</v>
      </c>
      <c r="AID3" s="854"/>
      <c r="AIE3" s="854"/>
      <c r="AIF3" s="854"/>
      <c r="AIG3" s="854"/>
      <c r="AIH3" s="854"/>
      <c r="AII3" s="854"/>
      <c r="AIJ3" s="854"/>
      <c r="AIK3" s="854"/>
      <c r="AIL3" s="854"/>
      <c r="AIM3" s="854"/>
      <c r="AIN3" s="854"/>
      <c r="AIO3" s="854"/>
      <c r="AIP3" s="854"/>
      <c r="AIQ3" s="854"/>
      <c r="AIR3" s="854"/>
      <c r="AIS3" s="854" t="s">
        <v>157</v>
      </c>
      <c r="AIT3" s="854"/>
      <c r="AIU3" s="854"/>
      <c r="AIV3" s="854"/>
      <c r="AIW3" s="854"/>
      <c r="AIX3" s="854"/>
      <c r="AIY3" s="854"/>
      <c r="AIZ3" s="854"/>
      <c r="AJA3" s="854"/>
      <c r="AJB3" s="854"/>
      <c r="AJC3" s="854"/>
      <c r="AJD3" s="854"/>
      <c r="AJE3" s="854"/>
      <c r="AJF3" s="854"/>
      <c r="AJG3" s="854"/>
      <c r="AJH3" s="854"/>
      <c r="AJI3" s="854" t="s">
        <v>157</v>
      </c>
      <c r="AJJ3" s="854"/>
      <c r="AJK3" s="854"/>
      <c r="AJL3" s="854"/>
      <c r="AJM3" s="854"/>
      <c r="AJN3" s="854"/>
      <c r="AJO3" s="854"/>
      <c r="AJP3" s="854"/>
      <c r="AJQ3" s="854"/>
      <c r="AJR3" s="854"/>
      <c r="AJS3" s="854"/>
      <c r="AJT3" s="854"/>
      <c r="AJU3" s="854"/>
      <c r="AJV3" s="854"/>
      <c r="AJW3" s="854"/>
      <c r="AJX3" s="854"/>
      <c r="AJY3" s="854" t="s">
        <v>157</v>
      </c>
      <c r="AJZ3" s="854"/>
      <c r="AKA3" s="854"/>
      <c r="AKB3" s="854"/>
      <c r="AKC3" s="854"/>
      <c r="AKD3" s="854"/>
      <c r="AKE3" s="854"/>
      <c r="AKF3" s="854"/>
      <c r="AKG3" s="854"/>
      <c r="AKH3" s="854"/>
      <c r="AKI3" s="854"/>
      <c r="AKJ3" s="854"/>
      <c r="AKK3" s="854"/>
      <c r="AKL3" s="854"/>
      <c r="AKM3" s="854"/>
      <c r="AKN3" s="854"/>
      <c r="AKO3" s="854" t="s">
        <v>157</v>
      </c>
      <c r="AKP3" s="854"/>
      <c r="AKQ3" s="854"/>
      <c r="AKR3" s="854"/>
      <c r="AKS3" s="854"/>
      <c r="AKT3" s="854"/>
      <c r="AKU3" s="854"/>
      <c r="AKV3" s="854"/>
      <c r="AKW3" s="854"/>
      <c r="AKX3" s="854"/>
      <c r="AKY3" s="854"/>
      <c r="AKZ3" s="854"/>
      <c r="ALA3" s="854"/>
      <c r="ALB3" s="854"/>
      <c r="ALC3" s="854"/>
      <c r="ALD3" s="854"/>
      <c r="ALE3" s="854" t="s">
        <v>157</v>
      </c>
      <c r="ALF3" s="854"/>
      <c r="ALG3" s="854"/>
      <c r="ALH3" s="854"/>
      <c r="ALI3" s="854"/>
      <c r="ALJ3" s="854"/>
      <c r="ALK3" s="854"/>
      <c r="ALL3" s="854"/>
      <c r="ALM3" s="854"/>
      <c r="ALN3" s="854"/>
      <c r="ALO3" s="854"/>
      <c r="ALP3" s="854"/>
      <c r="ALQ3" s="854"/>
      <c r="ALR3" s="854"/>
      <c r="ALS3" s="854"/>
      <c r="ALT3" s="854"/>
      <c r="ALU3" s="854" t="s">
        <v>157</v>
      </c>
      <c r="ALV3" s="854"/>
      <c r="ALW3" s="854"/>
      <c r="ALX3" s="854"/>
      <c r="ALY3" s="854"/>
      <c r="ALZ3" s="854"/>
      <c r="AMA3" s="854"/>
      <c r="AMB3" s="854"/>
      <c r="AMC3" s="854"/>
      <c r="AMD3" s="854"/>
      <c r="AME3" s="854"/>
      <c r="AMF3" s="854"/>
      <c r="AMG3" s="854"/>
      <c r="AMH3" s="854"/>
      <c r="AMI3" s="854"/>
      <c r="AMJ3" s="854"/>
      <c r="AMK3" s="854" t="s">
        <v>157</v>
      </c>
      <c r="AML3" s="854"/>
      <c r="AMM3" s="854"/>
      <c r="AMN3" s="854"/>
      <c r="AMO3" s="854"/>
      <c r="AMP3" s="854"/>
      <c r="AMQ3" s="854"/>
      <c r="AMR3" s="854"/>
      <c r="AMS3" s="854"/>
      <c r="AMT3" s="854"/>
      <c r="AMU3" s="854"/>
      <c r="AMV3" s="854"/>
      <c r="AMW3" s="854"/>
      <c r="AMX3" s="854"/>
      <c r="AMY3" s="854"/>
      <c r="AMZ3" s="854"/>
      <c r="ANA3" s="854" t="s">
        <v>157</v>
      </c>
      <c r="ANB3" s="854"/>
      <c r="ANC3" s="854"/>
      <c r="AND3" s="854"/>
      <c r="ANE3" s="854"/>
      <c r="ANF3" s="854"/>
      <c r="ANG3" s="854"/>
      <c r="ANH3" s="854"/>
      <c r="ANI3" s="854"/>
      <c r="ANJ3" s="854"/>
      <c r="ANK3" s="854"/>
      <c r="ANL3" s="854"/>
      <c r="ANM3" s="854"/>
      <c r="ANN3" s="854"/>
      <c r="ANO3" s="854"/>
      <c r="ANP3" s="854"/>
      <c r="ANQ3" s="854" t="s">
        <v>157</v>
      </c>
      <c r="ANR3" s="854"/>
      <c r="ANS3" s="854"/>
      <c r="ANT3" s="854"/>
      <c r="ANU3" s="854"/>
      <c r="ANV3" s="854"/>
      <c r="ANW3" s="854"/>
      <c r="ANX3" s="854"/>
      <c r="ANY3" s="854"/>
      <c r="ANZ3" s="854"/>
      <c r="AOA3" s="854"/>
      <c r="AOB3" s="854"/>
      <c r="AOC3" s="854"/>
      <c r="AOD3" s="854"/>
      <c r="AOE3" s="854"/>
      <c r="AOF3" s="854"/>
      <c r="AOG3" s="854" t="s">
        <v>157</v>
      </c>
      <c r="AOH3" s="854"/>
      <c r="AOI3" s="854"/>
      <c r="AOJ3" s="854"/>
      <c r="AOK3" s="854"/>
      <c r="AOL3" s="854"/>
      <c r="AOM3" s="854"/>
      <c r="AON3" s="854"/>
      <c r="AOO3" s="854"/>
      <c r="AOP3" s="854"/>
      <c r="AOQ3" s="854"/>
      <c r="AOR3" s="854"/>
      <c r="AOS3" s="854"/>
      <c r="AOT3" s="854"/>
      <c r="AOU3" s="854"/>
      <c r="AOV3" s="854"/>
      <c r="AOW3" s="854" t="s">
        <v>157</v>
      </c>
      <c r="AOX3" s="854"/>
      <c r="AOY3" s="854"/>
      <c r="AOZ3" s="854"/>
      <c r="APA3" s="854"/>
      <c r="APB3" s="854"/>
      <c r="APC3" s="854"/>
      <c r="APD3" s="854"/>
      <c r="APE3" s="854"/>
      <c r="APF3" s="854"/>
      <c r="APG3" s="854"/>
      <c r="APH3" s="854"/>
      <c r="API3" s="854"/>
      <c r="APJ3" s="854"/>
      <c r="APK3" s="854"/>
      <c r="APL3" s="854"/>
      <c r="APM3" s="854" t="s">
        <v>157</v>
      </c>
      <c r="APN3" s="854"/>
      <c r="APO3" s="854"/>
      <c r="APP3" s="854"/>
      <c r="APQ3" s="854"/>
      <c r="APR3" s="854"/>
      <c r="APS3" s="854"/>
      <c r="APT3" s="854"/>
      <c r="APU3" s="854"/>
      <c r="APV3" s="854"/>
      <c r="APW3" s="854"/>
      <c r="APX3" s="854"/>
      <c r="APY3" s="854"/>
      <c r="APZ3" s="854"/>
      <c r="AQA3" s="854"/>
      <c r="AQB3" s="854"/>
      <c r="AQC3" s="854" t="s">
        <v>157</v>
      </c>
      <c r="AQD3" s="854"/>
      <c r="AQE3" s="854"/>
      <c r="AQF3" s="854"/>
      <c r="AQG3" s="854"/>
      <c r="AQH3" s="854"/>
      <c r="AQI3" s="854"/>
      <c r="AQJ3" s="854"/>
      <c r="AQK3" s="854"/>
      <c r="AQL3" s="854"/>
      <c r="AQM3" s="854"/>
      <c r="AQN3" s="854"/>
      <c r="AQO3" s="854"/>
      <c r="AQP3" s="854"/>
      <c r="AQQ3" s="854"/>
      <c r="AQR3" s="854"/>
      <c r="AQS3" s="854" t="s">
        <v>157</v>
      </c>
      <c r="AQT3" s="854"/>
      <c r="AQU3" s="854"/>
      <c r="AQV3" s="854"/>
      <c r="AQW3" s="854"/>
      <c r="AQX3" s="854"/>
      <c r="AQY3" s="854"/>
      <c r="AQZ3" s="854"/>
      <c r="ARA3" s="854"/>
      <c r="ARB3" s="854"/>
      <c r="ARC3" s="854"/>
      <c r="ARD3" s="854"/>
      <c r="ARE3" s="854"/>
      <c r="ARF3" s="854"/>
      <c r="ARG3" s="854"/>
      <c r="ARH3" s="854"/>
      <c r="ARI3" s="854" t="s">
        <v>157</v>
      </c>
      <c r="ARJ3" s="854"/>
      <c r="ARK3" s="854"/>
      <c r="ARL3" s="854"/>
      <c r="ARM3" s="854"/>
      <c r="ARN3" s="854"/>
      <c r="ARO3" s="854"/>
      <c r="ARP3" s="854"/>
      <c r="ARQ3" s="854"/>
      <c r="ARR3" s="854"/>
      <c r="ARS3" s="854"/>
      <c r="ART3" s="854"/>
      <c r="ARU3" s="854"/>
      <c r="ARV3" s="854"/>
      <c r="ARW3" s="854"/>
      <c r="ARX3" s="854"/>
      <c r="ARY3" s="854" t="s">
        <v>157</v>
      </c>
      <c r="ARZ3" s="854"/>
      <c r="ASA3" s="854"/>
      <c r="ASB3" s="854"/>
      <c r="ASC3" s="854"/>
      <c r="ASD3" s="854"/>
      <c r="ASE3" s="854"/>
      <c r="ASF3" s="854"/>
      <c r="ASG3" s="854"/>
      <c r="ASH3" s="854"/>
      <c r="ASI3" s="854"/>
      <c r="ASJ3" s="854"/>
      <c r="ASK3" s="854"/>
      <c r="ASL3" s="854"/>
      <c r="ASM3" s="854"/>
      <c r="ASN3" s="854"/>
      <c r="ASO3" s="854" t="s">
        <v>157</v>
      </c>
      <c r="ASP3" s="854"/>
      <c r="ASQ3" s="854"/>
      <c r="ASR3" s="854"/>
      <c r="ASS3" s="854"/>
      <c r="AST3" s="854"/>
      <c r="ASU3" s="854"/>
      <c r="ASV3" s="854"/>
      <c r="ASW3" s="854"/>
      <c r="ASX3" s="854"/>
      <c r="ASY3" s="854"/>
      <c r="ASZ3" s="854"/>
      <c r="ATA3" s="854"/>
      <c r="ATB3" s="854"/>
      <c r="ATC3" s="854"/>
      <c r="ATD3" s="854"/>
      <c r="ATE3" s="854" t="s">
        <v>157</v>
      </c>
      <c r="ATF3" s="854"/>
      <c r="ATG3" s="854"/>
      <c r="ATH3" s="854"/>
      <c r="ATI3" s="854"/>
      <c r="ATJ3" s="854"/>
      <c r="ATK3" s="854"/>
      <c r="ATL3" s="854"/>
      <c r="ATM3" s="854"/>
      <c r="ATN3" s="854"/>
      <c r="ATO3" s="854"/>
      <c r="ATP3" s="854"/>
      <c r="ATQ3" s="854"/>
      <c r="ATR3" s="854"/>
      <c r="ATS3" s="854"/>
      <c r="ATT3" s="854"/>
      <c r="ATU3" s="854" t="s">
        <v>157</v>
      </c>
      <c r="ATV3" s="854"/>
      <c r="ATW3" s="854"/>
      <c r="ATX3" s="854"/>
      <c r="ATY3" s="854"/>
      <c r="ATZ3" s="854"/>
      <c r="AUA3" s="854"/>
      <c r="AUB3" s="854"/>
      <c r="AUC3" s="854"/>
      <c r="AUD3" s="854"/>
      <c r="AUE3" s="854"/>
      <c r="AUF3" s="854"/>
      <c r="AUG3" s="854"/>
      <c r="AUH3" s="854"/>
      <c r="AUI3" s="854"/>
      <c r="AUJ3" s="854"/>
      <c r="AUK3" s="854" t="s">
        <v>157</v>
      </c>
      <c r="AUL3" s="854"/>
      <c r="AUM3" s="854"/>
      <c r="AUN3" s="854"/>
      <c r="AUO3" s="854"/>
      <c r="AUP3" s="854"/>
      <c r="AUQ3" s="854"/>
      <c r="AUR3" s="854"/>
      <c r="AUS3" s="854"/>
      <c r="AUT3" s="854"/>
      <c r="AUU3" s="854"/>
      <c r="AUV3" s="854"/>
      <c r="AUW3" s="854"/>
      <c r="AUX3" s="854"/>
      <c r="AUY3" s="854"/>
      <c r="AUZ3" s="854"/>
      <c r="AVA3" s="854" t="s">
        <v>157</v>
      </c>
      <c r="AVB3" s="854"/>
      <c r="AVC3" s="854"/>
      <c r="AVD3" s="854"/>
      <c r="AVE3" s="854"/>
      <c r="AVF3" s="854"/>
      <c r="AVG3" s="854"/>
      <c r="AVH3" s="854"/>
      <c r="AVI3" s="854"/>
      <c r="AVJ3" s="854"/>
      <c r="AVK3" s="854"/>
      <c r="AVL3" s="854"/>
      <c r="AVM3" s="854"/>
      <c r="AVN3" s="854"/>
      <c r="AVO3" s="854"/>
      <c r="AVP3" s="854"/>
      <c r="AVQ3" s="854" t="s">
        <v>157</v>
      </c>
      <c r="AVR3" s="854"/>
      <c r="AVS3" s="854"/>
      <c r="AVT3" s="854"/>
      <c r="AVU3" s="854"/>
      <c r="AVV3" s="854"/>
      <c r="AVW3" s="854"/>
      <c r="AVX3" s="854"/>
      <c r="AVY3" s="854"/>
      <c r="AVZ3" s="854"/>
      <c r="AWA3" s="854"/>
      <c r="AWB3" s="854"/>
      <c r="AWC3" s="854"/>
      <c r="AWD3" s="854"/>
      <c r="AWE3" s="854"/>
      <c r="AWF3" s="854"/>
      <c r="AWG3" s="854" t="s">
        <v>157</v>
      </c>
      <c r="AWH3" s="854"/>
      <c r="AWI3" s="854"/>
      <c r="AWJ3" s="854"/>
      <c r="AWK3" s="854"/>
      <c r="AWL3" s="854"/>
      <c r="AWM3" s="854"/>
      <c r="AWN3" s="854"/>
      <c r="AWO3" s="854"/>
      <c r="AWP3" s="854"/>
      <c r="AWQ3" s="854"/>
      <c r="AWR3" s="854"/>
      <c r="AWS3" s="854"/>
      <c r="AWT3" s="854"/>
      <c r="AWU3" s="854"/>
      <c r="AWV3" s="854"/>
      <c r="AWW3" s="854" t="s">
        <v>157</v>
      </c>
      <c r="AWX3" s="854"/>
      <c r="AWY3" s="854"/>
      <c r="AWZ3" s="854"/>
      <c r="AXA3" s="854"/>
      <c r="AXB3" s="854"/>
      <c r="AXC3" s="854"/>
      <c r="AXD3" s="854"/>
      <c r="AXE3" s="854"/>
      <c r="AXF3" s="854"/>
      <c r="AXG3" s="854"/>
      <c r="AXH3" s="854"/>
      <c r="AXI3" s="854"/>
      <c r="AXJ3" s="854"/>
      <c r="AXK3" s="854"/>
      <c r="AXL3" s="854"/>
      <c r="AXM3" s="854" t="s">
        <v>157</v>
      </c>
      <c r="AXN3" s="854"/>
      <c r="AXO3" s="854"/>
      <c r="AXP3" s="854"/>
      <c r="AXQ3" s="854"/>
      <c r="AXR3" s="854"/>
      <c r="AXS3" s="854"/>
      <c r="AXT3" s="854"/>
      <c r="AXU3" s="854"/>
      <c r="AXV3" s="854"/>
      <c r="AXW3" s="854"/>
      <c r="AXX3" s="854"/>
      <c r="AXY3" s="854"/>
      <c r="AXZ3" s="854"/>
      <c r="AYA3" s="854"/>
      <c r="AYB3" s="854"/>
      <c r="AYC3" s="854" t="s">
        <v>157</v>
      </c>
      <c r="AYD3" s="854"/>
      <c r="AYE3" s="854"/>
      <c r="AYF3" s="854"/>
      <c r="AYG3" s="854"/>
      <c r="AYH3" s="854"/>
      <c r="AYI3" s="854"/>
      <c r="AYJ3" s="854"/>
      <c r="AYK3" s="854"/>
      <c r="AYL3" s="854"/>
      <c r="AYM3" s="854"/>
      <c r="AYN3" s="854"/>
      <c r="AYO3" s="854"/>
      <c r="AYP3" s="854"/>
      <c r="AYQ3" s="854"/>
      <c r="AYR3" s="854"/>
      <c r="AYS3" s="854" t="s">
        <v>157</v>
      </c>
      <c r="AYT3" s="854"/>
      <c r="AYU3" s="854"/>
      <c r="AYV3" s="854"/>
      <c r="AYW3" s="854"/>
      <c r="AYX3" s="854"/>
      <c r="AYY3" s="854"/>
      <c r="AYZ3" s="854"/>
      <c r="AZA3" s="854"/>
      <c r="AZB3" s="854"/>
      <c r="AZC3" s="854"/>
      <c r="AZD3" s="854"/>
      <c r="AZE3" s="854"/>
      <c r="AZF3" s="854"/>
      <c r="AZG3" s="854"/>
      <c r="AZH3" s="854"/>
      <c r="AZI3" s="854" t="s">
        <v>157</v>
      </c>
      <c r="AZJ3" s="854"/>
      <c r="AZK3" s="854"/>
      <c r="AZL3" s="854"/>
      <c r="AZM3" s="854"/>
      <c r="AZN3" s="854"/>
      <c r="AZO3" s="854"/>
      <c r="AZP3" s="854"/>
      <c r="AZQ3" s="854"/>
      <c r="AZR3" s="854"/>
      <c r="AZS3" s="854"/>
      <c r="AZT3" s="854"/>
      <c r="AZU3" s="854"/>
      <c r="AZV3" s="854"/>
      <c r="AZW3" s="854"/>
      <c r="AZX3" s="854"/>
      <c r="AZY3" s="854" t="s">
        <v>157</v>
      </c>
      <c r="AZZ3" s="854"/>
      <c r="BAA3" s="854"/>
      <c r="BAB3" s="854"/>
      <c r="BAC3" s="854"/>
      <c r="BAD3" s="854"/>
      <c r="BAE3" s="854"/>
      <c r="BAF3" s="854"/>
      <c r="BAG3" s="854"/>
      <c r="BAH3" s="854"/>
      <c r="BAI3" s="854"/>
      <c r="BAJ3" s="854"/>
      <c r="BAK3" s="854"/>
      <c r="BAL3" s="854"/>
      <c r="BAM3" s="854"/>
      <c r="BAN3" s="854"/>
      <c r="BAO3" s="854" t="s">
        <v>157</v>
      </c>
      <c r="BAP3" s="854"/>
      <c r="BAQ3" s="854"/>
      <c r="BAR3" s="854"/>
      <c r="BAS3" s="854"/>
      <c r="BAT3" s="854"/>
      <c r="BAU3" s="854"/>
      <c r="BAV3" s="854"/>
      <c r="BAW3" s="854"/>
      <c r="BAX3" s="854"/>
      <c r="BAY3" s="854"/>
      <c r="BAZ3" s="854"/>
      <c r="BBA3" s="854"/>
      <c r="BBB3" s="854"/>
      <c r="BBC3" s="854"/>
      <c r="BBD3" s="854"/>
      <c r="BBE3" s="854" t="s">
        <v>157</v>
      </c>
      <c r="BBF3" s="854"/>
      <c r="BBG3" s="854"/>
      <c r="BBH3" s="854"/>
      <c r="BBI3" s="854"/>
      <c r="BBJ3" s="854"/>
      <c r="BBK3" s="854"/>
      <c r="BBL3" s="854"/>
      <c r="BBM3" s="854"/>
      <c r="BBN3" s="854"/>
      <c r="BBO3" s="854"/>
      <c r="BBP3" s="854"/>
      <c r="BBQ3" s="854"/>
      <c r="BBR3" s="854"/>
      <c r="BBS3" s="854"/>
      <c r="BBT3" s="854"/>
      <c r="BBU3" s="854" t="s">
        <v>157</v>
      </c>
      <c r="BBV3" s="854"/>
      <c r="BBW3" s="854"/>
      <c r="BBX3" s="854"/>
      <c r="BBY3" s="854"/>
      <c r="BBZ3" s="854"/>
      <c r="BCA3" s="854"/>
      <c r="BCB3" s="854"/>
      <c r="BCC3" s="854"/>
      <c r="BCD3" s="854"/>
      <c r="BCE3" s="854"/>
      <c r="BCF3" s="854"/>
      <c r="BCG3" s="854"/>
      <c r="BCH3" s="854"/>
      <c r="BCI3" s="854"/>
      <c r="BCJ3" s="854"/>
      <c r="BCK3" s="854" t="s">
        <v>157</v>
      </c>
      <c r="BCL3" s="854"/>
      <c r="BCM3" s="854"/>
      <c r="BCN3" s="854"/>
      <c r="BCO3" s="854"/>
      <c r="BCP3" s="854"/>
      <c r="BCQ3" s="854"/>
      <c r="BCR3" s="854"/>
      <c r="BCS3" s="854"/>
      <c r="BCT3" s="854"/>
      <c r="BCU3" s="854"/>
      <c r="BCV3" s="854"/>
      <c r="BCW3" s="854"/>
      <c r="BCX3" s="854"/>
      <c r="BCY3" s="854"/>
      <c r="BCZ3" s="854"/>
      <c r="BDA3" s="854" t="s">
        <v>157</v>
      </c>
      <c r="BDB3" s="854"/>
      <c r="BDC3" s="854"/>
      <c r="BDD3" s="854"/>
      <c r="BDE3" s="854"/>
      <c r="BDF3" s="854"/>
      <c r="BDG3" s="854"/>
      <c r="BDH3" s="854"/>
      <c r="BDI3" s="854"/>
      <c r="BDJ3" s="854"/>
      <c r="BDK3" s="854"/>
      <c r="BDL3" s="854"/>
      <c r="BDM3" s="854"/>
      <c r="BDN3" s="854"/>
      <c r="BDO3" s="854"/>
      <c r="BDP3" s="854"/>
      <c r="BDQ3" s="854" t="s">
        <v>157</v>
      </c>
      <c r="BDR3" s="854"/>
      <c r="BDS3" s="854"/>
      <c r="BDT3" s="854"/>
      <c r="BDU3" s="854"/>
      <c r="BDV3" s="854"/>
      <c r="BDW3" s="854"/>
      <c r="BDX3" s="854"/>
      <c r="BDY3" s="854"/>
      <c r="BDZ3" s="854"/>
      <c r="BEA3" s="854"/>
      <c r="BEB3" s="854"/>
      <c r="BEC3" s="854"/>
      <c r="BED3" s="854"/>
      <c r="BEE3" s="854"/>
      <c r="BEF3" s="854"/>
      <c r="BEG3" s="854" t="s">
        <v>157</v>
      </c>
      <c r="BEH3" s="854"/>
      <c r="BEI3" s="854"/>
      <c r="BEJ3" s="854"/>
      <c r="BEK3" s="854"/>
      <c r="BEL3" s="854"/>
      <c r="BEM3" s="854"/>
      <c r="BEN3" s="854"/>
      <c r="BEO3" s="854"/>
      <c r="BEP3" s="854"/>
      <c r="BEQ3" s="854"/>
      <c r="BER3" s="854"/>
      <c r="BES3" s="854"/>
      <c r="BET3" s="854"/>
      <c r="BEU3" s="854"/>
      <c r="BEV3" s="854"/>
      <c r="BEW3" s="854" t="s">
        <v>157</v>
      </c>
      <c r="BEX3" s="854"/>
      <c r="BEY3" s="854"/>
      <c r="BEZ3" s="854"/>
      <c r="BFA3" s="854"/>
      <c r="BFB3" s="854"/>
      <c r="BFC3" s="854"/>
      <c r="BFD3" s="854"/>
      <c r="BFE3" s="854"/>
      <c r="BFF3" s="854"/>
      <c r="BFG3" s="854"/>
      <c r="BFH3" s="854"/>
      <c r="BFI3" s="854"/>
      <c r="BFJ3" s="854"/>
      <c r="BFK3" s="854"/>
      <c r="BFL3" s="854"/>
      <c r="BFM3" s="854" t="s">
        <v>157</v>
      </c>
      <c r="BFN3" s="854"/>
      <c r="BFO3" s="854"/>
      <c r="BFP3" s="854"/>
      <c r="BFQ3" s="854"/>
      <c r="BFR3" s="854"/>
      <c r="BFS3" s="854"/>
      <c r="BFT3" s="854"/>
      <c r="BFU3" s="854"/>
      <c r="BFV3" s="854"/>
      <c r="BFW3" s="854"/>
      <c r="BFX3" s="854"/>
      <c r="BFY3" s="854"/>
      <c r="BFZ3" s="854"/>
      <c r="BGA3" s="854"/>
      <c r="BGB3" s="854"/>
      <c r="BGC3" s="854" t="s">
        <v>157</v>
      </c>
      <c r="BGD3" s="854"/>
      <c r="BGE3" s="854"/>
      <c r="BGF3" s="854"/>
      <c r="BGG3" s="854"/>
      <c r="BGH3" s="854"/>
      <c r="BGI3" s="854"/>
      <c r="BGJ3" s="854"/>
      <c r="BGK3" s="854"/>
      <c r="BGL3" s="854"/>
      <c r="BGM3" s="854"/>
      <c r="BGN3" s="854"/>
      <c r="BGO3" s="854"/>
      <c r="BGP3" s="854"/>
      <c r="BGQ3" s="854"/>
      <c r="BGR3" s="854"/>
      <c r="BGS3" s="854" t="s">
        <v>157</v>
      </c>
      <c r="BGT3" s="854"/>
      <c r="BGU3" s="854"/>
      <c r="BGV3" s="854"/>
      <c r="BGW3" s="854"/>
      <c r="BGX3" s="854"/>
      <c r="BGY3" s="854"/>
      <c r="BGZ3" s="854"/>
      <c r="BHA3" s="854"/>
      <c r="BHB3" s="854"/>
      <c r="BHC3" s="854"/>
      <c r="BHD3" s="854"/>
      <c r="BHE3" s="854"/>
      <c r="BHF3" s="854"/>
      <c r="BHG3" s="854"/>
      <c r="BHH3" s="854"/>
      <c r="BHI3" s="854" t="s">
        <v>157</v>
      </c>
      <c r="BHJ3" s="854"/>
      <c r="BHK3" s="854"/>
      <c r="BHL3" s="854"/>
      <c r="BHM3" s="854"/>
      <c r="BHN3" s="854"/>
      <c r="BHO3" s="854"/>
      <c r="BHP3" s="854"/>
      <c r="BHQ3" s="854"/>
      <c r="BHR3" s="854"/>
      <c r="BHS3" s="854"/>
      <c r="BHT3" s="854"/>
      <c r="BHU3" s="854"/>
      <c r="BHV3" s="854"/>
      <c r="BHW3" s="854"/>
      <c r="BHX3" s="854"/>
      <c r="BHY3" s="854" t="s">
        <v>157</v>
      </c>
      <c r="BHZ3" s="854"/>
      <c r="BIA3" s="854"/>
      <c r="BIB3" s="854"/>
      <c r="BIC3" s="854"/>
      <c r="BID3" s="854"/>
      <c r="BIE3" s="854"/>
      <c r="BIF3" s="854"/>
      <c r="BIG3" s="854"/>
      <c r="BIH3" s="854"/>
      <c r="BII3" s="854"/>
      <c r="BIJ3" s="854"/>
      <c r="BIK3" s="854"/>
      <c r="BIL3" s="854"/>
      <c r="BIM3" s="854"/>
      <c r="BIN3" s="854"/>
      <c r="BIO3" s="854" t="s">
        <v>157</v>
      </c>
      <c r="BIP3" s="854"/>
      <c r="BIQ3" s="854"/>
      <c r="BIR3" s="854"/>
      <c r="BIS3" s="854"/>
      <c r="BIT3" s="854"/>
      <c r="BIU3" s="854"/>
      <c r="BIV3" s="854"/>
      <c r="BIW3" s="854"/>
      <c r="BIX3" s="854"/>
      <c r="BIY3" s="854"/>
      <c r="BIZ3" s="854"/>
      <c r="BJA3" s="854"/>
      <c r="BJB3" s="854"/>
      <c r="BJC3" s="854"/>
      <c r="BJD3" s="854"/>
      <c r="BJE3" s="854" t="s">
        <v>157</v>
      </c>
      <c r="BJF3" s="854"/>
      <c r="BJG3" s="854"/>
      <c r="BJH3" s="854"/>
      <c r="BJI3" s="854"/>
      <c r="BJJ3" s="854"/>
      <c r="BJK3" s="854"/>
      <c r="BJL3" s="854"/>
      <c r="BJM3" s="854"/>
      <c r="BJN3" s="854"/>
      <c r="BJO3" s="854"/>
      <c r="BJP3" s="854"/>
      <c r="BJQ3" s="854"/>
      <c r="BJR3" s="854"/>
      <c r="BJS3" s="854"/>
      <c r="BJT3" s="854"/>
      <c r="BJU3" s="854" t="s">
        <v>157</v>
      </c>
      <c r="BJV3" s="854"/>
      <c r="BJW3" s="854"/>
      <c r="BJX3" s="854"/>
      <c r="BJY3" s="854"/>
      <c r="BJZ3" s="854"/>
      <c r="BKA3" s="854"/>
      <c r="BKB3" s="854"/>
      <c r="BKC3" s="854"/>
      <c r="BKD3" s="854"/>
      <c r="BKE3" s="854"/>
      <c r="BKF3" s="854"/>
      <c r="BKG3" s="854"/>
      <c r="BKH3" s="854"/>
      <c r="BKI3" s="854"/>
      <c r="BKJ3" s="854"/>
      <c r="BKK3" s="854" t="s">
        <v>157</v>
      </c>
      <c r="BKL3" s="854"/>
      <c r="BKM3" s="854"/>
      <c r="BKN3" s="854"/>
      <c r="BKO3" s="854"/>
      <c r="BKP3" s="854"/>
      <c r="BKQ3" s="854"/>
      <c r="BKR3" s="854"/>
      <c r="BKS3" s="854"/>
      <c r="BKT3" s="854"/>
      <c r="BKU3" s="854"/>
      <c r="BKV3" s="854"/>
      <c r="BKW3" s="854"/>
      <c r="BKX3" s="854"/>
      <c r="BKY3" s="854"/>
      <c r="BKZ3" s="854"/>
      <c r="BLA3" s="854" t="s">
        <v>157</v>
      </c>
      <c r="BLB3" s="854"/>
      <c r="BLC3" s="854"/>
      <c r="BLD3" s="854"/>
      <c r="BLE3" s="854"/>
      <c r="BLF3" s="854"/>
      <c r="BLG3" s="854"/>
      <c r="BLH3" s="854"/>
      <c r="BLI3" s="854"/>
      <c r="BLJ3" s="854"/>
      <c r="BLK3" s="854"/>
      <c r="BLL3" s="854"/>
      <c r="BLM3" s="854"/>
      <c r="BLN3" s="854"/>
      <c r="BLO3" s="854"/>
      <c r="BLP3" s="854"/>
      <c r="BLQ3" s="854" t="s">
        <v>157</v>
      </c>
      <c r="BLR3" s="854"/>
      <c r="BLS3" s="854"/>
      <c r="BLT3" s="854"/>
      <c r="BLU3" s="854"/>
      <c r="BLV3" s="854"/>
      <c r="BLW3" s="854"/>
      <c r="BLX3" s="854"/>
      <c r="BLY3" s="854"/>
      <c r="BLZ3" s="854"/>
      <c r="BMA3" s="854"/>
      <c r="BMB3" s="854"/>
      <c r="BMC3" s="854"/>
      <c r="BMD3" s="854"/>
      <c r="BME3" s="854"/>
      <c r="BMF3" s="854"/>
      <c r="BMG3" s="854" t="s">
        <v>157</v>
      </c>
      <c r="BMH3" s="854"/>
      <c r="BMI3" s="854"/>
      <c r="BMJ3" s="854"/>
      <c r="BMK3" s="854"/>
      <c r="BML3" s="854"/>
      <c r="BMM3" s="854"/>
      <c r="BMN3" s="854"/>
      <c r="BMO3" s="854"/>
      <c r="BMP3" s="854"/>
      <c r="BMQ3" s="854"/>
      <c r="BMR3" s="854"/>
      <c r="BMS3" s="854"/>
      <c r="BMT3" s="854"/>
      <c r="BMU3" s="854"/>
      <c r="BMV3" s="854"/>
      <c r="BMW3" s="854" t="s">
        <v>157</v>
      </c>
      <c r="BMX3" s="854"/>
      <c r="BMY3" s="854"/>
      <c r="BMZ3" s="854"/>
      <c r="BNA3" s="854"/>
      <c r="BNB3" s="854"/>
      <c r="BNC3" s="854"/>
      <c r="BND3" s="854"/>
      <c r="BNE3" s="854"/>
      <c r="BNF3" s="854"/>
      <c r="BNG3" s="854"/>
      <c r="BNH3" s="854"/>
      <c r="BNI3" s="854"/>
      <c r="BNJ3" s="854"/>
      <c r="BNK3" s="854"/>
      <c r="BNL3" s="854"/>
      <c r="BNM3" s="854" t="s">
        <v>157</v>
      </c>
      <c r="BNN3" s="854"/>
      <c r="BNO3" s="854"/>
      <c r="BNP3" s="854"/>
      <c r="BNQ3" s="854"/>
      <c r="BNR3" s="854"/>
      <c r="BNS3" s="854"/>
      <c r="BNT3" s="854"/>
      <c r="BNU3" s="854"/>
      <c r="BNV3" s="854"/>
      <c r="BNW3" s="854"/>
      <c r="BNX3" s="854"/>
      <c r="BNY3" s="854"/>
      <c r="BNZ3" s="854"/>
      <c r="BOA3" s="854"/>
      <c r="BOB3" s="854"/>
      <c r="BOC3" s="854" t="s">
        <v>157</v>
      </c>
      <c r="BOD3" s="854"/>
      <c r="BOE3" s="854"/>
      <c r="BOF3" s="854"/>
      <c r="BOG3" s="854"/>
      <c r="BOH3" s="854"/>
      <c r="BOI3" s="854"/>
      <c r="BOJ3" s="854"/>
      <c r="BOK3" s="854"/>
      <c r="BOL3" s="854"/>
      <c r="BOM3" s="854"/>
      <c r="BON3" s="854"/>
      <c r="BOO3" s="854"/>
      <c r="BOP3" s="854"/>
      <c r="BOQ3" s="854"/>
      <c r="BOR3" s="854"/>
      <c r="BOS3" s="854" t="s">
        <v>157</v>
      </c>
      <c r="BOT3" s="854"/>
      <c r="BOU3" s="854"/>
      <c r="BOV3" s="854"/>
      <c r="BOW3" s="854"/>
      <c r="BOX3" s="854"/>
      <c r="BOY3" s="854"/>
      <c r="BOZ3" s="854"/>
      <c r="BPA3" s="854"/>
      <c r="BPB3" s="854"/>
      <c r="BPC3" s="854"/>
      <c r="BPD3" s="854"/>
      <c r="BPE3" s="854"/>
      <c r="BPF3" s="854"/>
      <c r="BPG3" s="854"/>
      <c r="BPH3" s="854"/>
      <c r="BPI3" s="854" t="s">
        <v>157</v>
      </c>
      <c r="BPJ3" s="854"/>
      <c r="BPK3" s="854"/>
      <c r="BPL3" s="854"/>
      <c r="BPM3" s="854"/>
      <c r="BPN3" s="854"/>
      <c r="BPO3" s="854"/>
      <c r="BPP3" s="854"/>
      <c r="BPQ3" s="854"/>
      <c r="BPR3" s="854"/>
      <c r="BPS3" s="854"/>
      <c r="BPT3" s="854"/>
      <c r="BPU3" s="854"/>
      <c r="BPV3" s="854"/>
      <c r="BPW3" s="854"/>
      <c r="BPX3" s="854"/>
      <c r="BPY3" s="854" t="s">
        <v>157</v>
      </c>
      <c r="BPZ3" s="854"/>
      <c r="BQA3" s="854"/>
      <c r="BQB3" s="854"/>
      <c r="BQC3" s="854"/>
      <c r="BQD3" s="854"/>
      <c r="BQE3" s="854"/>
      <c r="BQF3" s="854"/>
      <c r="BQG3" s="854"/>
      <c r="BQH3" s="854"/>
      <c r="BQI3" s="854"/>
      <c r="BQJ3" s="854"/>
      <c r="BQK3" s="854"/>
      <c r="BQL3" s="854"/>
      <c r="BQM3" s="854"/>
      <c r="BQN3" s="854"/>
      <c r="BQO3" s="854" t="s">
        <v>157</v>
      </c>
      <c r="BQP3" s="854"/>
      <c r="BQQ3" s="854"/>
      <c r="BQR3" s="854"/>
      <c r="BQS3" s="854"/>
      <c r="BQT3" s="854"/>
      <c r="BQU3" s="854"/>
      <c r="BQV3" s="854"/>
      <c r="BQW3" s="854"/>
      <c r="BQX3" s="854"/>
      <c r="BQY3" s="854"/>
      <c r="BQZ3" s="854"/>
      <c r="BRA3" s="854"/>
      <c r="BRB3" s="854"/>
      <c r="BRC3" s="854"/>
      <c r="BRD3" s="854"/>
      <c r="BRE3" s="854" t="s">
        <v>157</v>
      </c>
      <c r="BRF3" s="854"/>
      <c r="BRG3" s="854"/>
      <c r="BRH3" s="854"/>
      <c r="BRI3" s="854"/>
      <c r="BRJ3" s="854"/>
      <c r="BRK3" s="854"/>
      <c r="BRL3" s="854"/>
      <c r="BRM3" s="854"/>
      <c r="BRN3" s="854"/>
      <c r="BRO3" s="854"/>
      <c r="BRP3" s="854"/>
      <c r="BRQ3" s="854"/>
      <c r="BRR3" s="854"/>
      <c r="BRS3" s="854"/>
      <c r="BRT3" s="854"/>
      <c r="BRU3" s="854" t="s">
        <v>157</v>
      </c>
      <c r="BRV3" s="854"/>
      <c r="BRW3" s="854"/>
      <c r="BRX3" s="854"/>
      <c r="BRY3" s="854"/>
      <c r="BRZ3" s="854"/>
      <c r="BSA3" s="854"/>
      <c r="BSB3" s="854"/>
      <c r="BSC3" s="854"/>
      <c r="BSD3" s="854"/>
      <c r="BSE3" s="854"/>
      <c r="BSF3" s="854"/>
      <c r="BSG3" s="854"/>
      <c r="BSH3" s="854"/>
      <c r="BSI3" s="854"/>
      <c r="BSJ3" s="854"/>
      <c r="BSK3" s="854" t="s">
        <v>157</v>
      </c>
      <c r="BSL3" s="854"/>
      <c r="BSM3" s="854"/>
      <c r="BSN3" s="854"/>
      <c r="BSO3" s="854"/>
      <c r="BSP3" s="854"/>
      <c r="BSQ3" s="854"/>
      <c r="BSR3" s="854"/>
      <c r="BSS3" s="854"/>
      <c r="BST3" s="854"/>
      <c r="BSU3" s="854"/>
      <c r="BSV3" s="854"/>
      <c r="BSW3" s="854"/>
      <c r="BSX3" s="854"/>
      <c r="BSY3" s="854"/>
      <c r="BSZ3" s="854"/>
      <c r="BTA3" s="854" t="s">
        <v>157</v>
      </c>
      <c r="BTB3" s="854"/>
      <c r="BTC3" s="854"/>
      <c r="BTD3" s="854"/>
      <c r="BTE3" s="854"/>
      <c r="BTF3" s="854"/>
      <c r="BTG3" s="854"/>
      <c r="BTH3" s="854"/>
      <c r="BTI3" s="854"/>
      <c r="BTJ3" s="854"/>
      <c r="BTK3" s="854"/>
      <c r="BTL3" s="854"/>
      <c r="BTM3" s="854"/>
      <c r="BTN3" s="854"/>
      <c r="BTO3" s="854"/>
      <c r="BTP3" s="854"/>
      <c r="BTQ3" s="854" t="s">
        <v>157</v>
      </c>
      <c r="BTR3" s="854"/>
      <c r="BTS3" s="854"/>
      <c r="BTT3" s="854"/>
      <c r="BTU3" s="854"/>
      <c r="BTV3" s="854"/>
      <c r="BTW3" s="854"/>
      <c r="BTX3" s="854"/>
      <c r="BTY3" s="854"/>
      <c r="BTZ3" s="854"/>
      <c r="BUA3" s="854"/>
      <c r="BUB3" s="854"/>
      <c r="BUC3" s="854"/>
      <c r="BUD3" s="854"/>
      <c r="BUE3" s="854"/>
      <c r="BUF3" s="854"/>
      <c r="BUG3" s="854" t="s">
        <v>157</v>
      </c>
      <c r="BUH3" s="854"/>
      <c r="BUI3" s="854"/>
      <c r="BUJ3" s="854"/>
      <c r="BUK3" s="854"/>
      <c r="BUL3" s="854"/>
      <c r="BUM3" s="854"/>
      <c r="BUN3" s="854"/>
      <c r="BUO3" s="854"/>
      <c r="BUP3" s="854"/>
      <c r="BUQ3" s="854"/>
      <c r="BUR3" s="854"/>
      <c r="BUS3" s="854"/>
      <c r="BUT3" s="854"/>
      <c r="BUU3" s="854"/>
      <c r="BUV3" s="854"/>
      <c r="BUW3" s="854" t="s">
        <v>157</v>
      </c>
      <c r="BUX3" s="854"/>
      <c r="BUY3" s="854"/>
      <c r="BUZ3" s="854"/>
      <c r="BVA3" s="854"/>
      <c r="BVB3" s="854"/>
      <c r="BVC3" s="854"/>
      <c r="BVD3" s="854"/>
      <c r="BVE3" s="854"/>
      <c r="BVF3" s="854"/>
      <c r="BVG3" s="854"/>
      <c r="BVH3" s="854"/>
      <c r="BVI3" s="854"/>
      <c r="BVJ3" s="854"/>
      <c r="BVK3" s="854"/>
      <c r="BVL3" s="854"/>
      <c r="BVM3" s="854" t="s">
        <v>157</v>
      </c>
      <c r="BVN3" s="854"/>
      <c r="BVO3" s="854"/>
      <c r="BVP3" s="854"/>
      <c r="BVQ3" s="854"/>
      <c r="BVR3" s="854"/>
      <c r="BVS3" s="854"/>
      <c r="BVT3" s="854"/>
      <c r="BVU3" s="854"/>
      <c r="BVV3" s="854"/>
      <c r="BVW3" s="854"/>
      <c r="BVX3" s="854"/>
      <c r="BVY3" s="854"/>
      <c r="BVZ3" s="854"/>
      <c r="BWA3" s="854"/>
      <c r="BWB3" s="854"/>
      <c r="BWC3" s="854" t="s">
        <v>157</v>
      </c>
      <c r="BWD3" s="854"/>
      <c r="BWE3" s="854"/>
      <c r="BWF3" s="854"/>
      <c r="BWG3" s="854"/>
      <c r="BWH3" s="854"/>
      <c r="BWI3" s="854"/>
      <c r="BWJ3" s="854"/>
      <c r="BWK3" s="854"/>
      <c r="BWL3" s="854"/>
      <c r="BWM3" s="854"/>
      <c r="BWN3" s="854"/>
      <c r="BWO3" s="854"/>
      <c r="BWP3" s="854"/>
      <c r="BWQ3" s="854"/>
      <c r="BWR3" s="854"/>
      <c r="BWS3" s="854" t="s">
        <v>157</v>
      </c>
      <c r="BWT3" s="854"/>
      <c r="BWU3" s="854"/>
      <c r="BWV3" s="854"/>
      <c r="BWW3" s="854"/>
      <c r="BWX3" s="854"/>
      <c r="BWY3" s="854"/>
      <c r="BWZ3" s="854"/>
      <c r="BXA3" s="854"/>
      <c r="BXB3" s="854"/>
      <c r="BXC3" s="854"/>
      <c r="BXD3" s="854"/>
      <c r="BXE3" s="854"/>
      <c r="BXF3" s="854"/>
      <c r="BXG3" s="854"/>
      <c r="BXH3" s="854"/>
      <c r="BXI3" s="854" t="s">
        <v>157</v>
      </c>
      <c r="BXJ3" s="854"/>
      <c r="BXK3" s="854"/>
      <c r="BXL3" s="854"/>
      <c r="BXM3" s="854"/>
      <c r="BXN3" s="854"/>
      <c r="BXO3" s="854"/>
      <c r="BXP3" s="854"/>
      <c r="BXQ3" s="854"/>
      <c r="BXR3" s="854"/>
      <c r="BXS3" s="854"/>
      <c r="BXT3" s="854"/>
      <c r="BXU3" s="854"/>
      <c r="BXV3" s="854"/>
      <c r="BXW3" s="854"/>
      <c r="BXX3" s="854"/>
      <c r="BXY3" s="854" t="s">
        <v>157</v>
      </c>
      <c r="BXZ3" s="854"/>
      <c r="BYA3" s="854"/>
      <c r="BYB3" s="854"/>
      <c r="BYC3" s="854"/>
      <c r="BYD3" s="854"/>
      <c r="BYE3" s="854"/>
      <c r="BYF3" s="854"/>
      <c r="BYG3" s="854"/>
      <c r="BYH3" s="854"/>
      <c r="BYI3" s="854"/>
      <c r="BYJ3" s="854"/>
      <c r="BYK3" s="854"/>
      <c r="BYL3" s="854"/>
      <c r="BYM3" s="854"/>
      <c r="BYN3" s="854"/>
      <c r="BYO3" s="854" t="s">
        <v>157</v>
      </c>
      <c r="BYP3" s="854"/>
      <c r="BYQ3" s="854"/>
      <c r="BYR3" s="854"/>
      <c r="BYS3" s="854"/>
      <c r="BYT3" s="854"/>
      <c r="BYU3" s="854"/>
      <c r="BYV3" s="854"/>
      <c r="BYW3" s="854"/>
      <c r="BYX3" s="854"/>
      <c r="BYY3" s="854"/>
      <c r="BYZ3" s="854"/>
      <c r="BZA3" s="854"/>
      <c r="BZB3" s="854"/>
      <c r="BZC3" s="854"/>
      <c r="BZD3" s="854"/>
      <c r="BZE3" s="854" t="s">
        <v>157</v>
      </c>
      <c r="BZF3" s="854"/>
      <c r="BZG3" s="854"/>
      <c r="BZH3" s="854"/>
      <c r="BZI3" s="854"/>
      <c r="BZJ3" s="854"/>
      <c r="BZK3" s="854"/>
      <c r="BZL3" s="854"/>
      <c r="BZM3" s="854"/>
      <c r="BZN3" s="854"/>
      <c r="BZO3" s="854"/>
      <c r="BZP3" s="854"/>
      <c r="BZQ3" s="854"/>
      <c r="BZR3" s="854"/>
      <c r="BZS3" s="854"/>
      <c r="BZT3" s="854"/>
      <c r="BZU3" s="854" t="s">
        <v>157</v>
      </c>
      <c r="BZV3" s="854"/>
      <c r="BZW3" s="854"/>
      <c r="BZX3" s="854"/>
      <c r="BZY3" s="854"/>
      <c r="BZZ3" s="854"/>
      <c r="CAA3" s="854"/>
      <c r="CAB3" s="854"/>
      <c r="CAC3" s="854"/>
      <c r="CAD3" s="854"/>
      <c r="CAE3" s="854"/>
      <c r="CAF3" s="854"/>
      <c r="CAG3" s="854"/>
      <c r="CAH3" s="854"/>
      <c r="CAI3" s="854"/>
      <c r="CAJ3" s="854"/>
      <c r="CAK3" s="854" t="s">
        <v>157</v>
      </c>
      <c r="CAL3" s="854"/>
      <c r="CAM3" s="854"/>
      <c r="CAN3" s="854"/>
      <c r="CAO3" s="854"/>
      <c r="CAP3" s="854"/>
      <c r="CAQ3" s="854"/>
      <c r="CAR3" s="854"/>
      <c r="CAS3" s="854"/>
      <c r="CAT3" s="854"/>
      <c r="CAU3" s="854"/>
      <c r="CAV3" s="854"/>
      <c r="CAW3" s="854"/>
      <c r="CAX3" s="854"/>
      <c r="CAY3" s="854"/>
      <c r="CAZ3" s="854"/>
      <c r="CBA3" s="854" t="s">
        <v>157</v>
      </c>
      <c r="CBB3" s="854"/>
      <c r="CBC3" s="854"/>
      <c r="CBD3" s="854"/>
      <c r="CBE3" s="854"/>
      <c r="CBF3" s="854"/>
      <c r="CBG3" s="854"/>
      <c r="CBH3" s="854"/>
      <c r="CBI3" s="854"/>
      <c r="CBJ3" s="854"/>
      <c r="CBK3" s="854"/>
      <c r="CBL3" s="854"/>
      <c r="CBM3" s="854"/>
      <c r="CBN3" s="854"/>
      <c r="CBO3" s="854"/>
      <c r="CBP3" s="854"/>
      <c r="CBQ3" s="854" t="s">
        <v>157</v>
      </c>
      <c r="CBR3" s="854"/>
      <c r="CBS3" s="854"/>
      <c r="CBT3" s="854"/>
      <c r="CBU3" s="854"/>
      <c r="CBV3" s="854"/>
      <c r="CBW3" s="854"/>
      <c r="CBX3" s="854"/>
      <c r="CBY3" s="854"/>
      <c r="CBZ3" s="854"/>
      <c r="CCA3" s="854"/>
      <c r="CCB3" s="854"/>
      <c r="CCC3" s="854"/>
      <c r="CCD3" s="854"/>
      <c r="CCE3" s="854"/>
      <c r="CCF3" s="854"/>
      <c r="CCG3" s="854" t="s">
        <v>157</v>
      </c>
      <c r="CCH3" s="854"/>
      <c r="CCI3" s="854"/>
      <c r="CCJ3" s="854"/>
      <c r="CCK3" s="854"/>
      <c r="CCL3" s="854"/>
      <c r="CCM3" s="854"/>
      <c r="CCN3" s="854"/>
      <c r="CCO3" s="854"/>
      <c r="CCP3" s="854"/>
      <c r="CCQ3" s="854"/>
      <c r="CCR3" s="854"/>
      <c r="CCS3" s="854"/>
      <c r="CCT3" s="854"/>
      <c r="CCU3" s="854"/>
      <c r="CCV3" s="854"/>
      <c r="CCW3" s="854" t="s">
        <v>157</v>
      </c>
      <c r="CCX3" s="854"/>
      <c r="CCY3" s="854"/>
      <c r="CCZ3" s="854"/>
      <c r="CDA3" s="854"/>
      <c r="CDB3" s="854"/>
      <c r="CDC3" s="854"/>
      <c r="CDD3" s="854"/>
      <c r="CDE3" s="854"/>
      <c r="CDF3" s="854"/>
      <c r="CDG3" s="854"/>
      <c r="CDH3" s="854"/>
      <c r="CDI3" s="854"/>
      <c r="CDJ3" s="854"/>
      <c r="CDK3" s="854"/>
      <c r="CDL3" s="854"/>
      <c r="CDM3" s="854" t="s">
        <v>157</v>
      </c>
      <c r="CDN3" s="854"/>
      <c r="CDO3" s="854"/>
      <c r="CDP3" s="854"/>
      <c r="CDQ3" s="854"/>
      <c r="CDR3" s="854"/>
      <c r="CDS3" s="854"/>
      <c r="CDT3" s="854"/>
      <c r="CDU3" s="854"/>
      <c r="CDV3" s="854"/>
      <c r="CDW3" s="854"/>
      <c r="CDX3" s="854"/>
      <c r="CDY3" s="854"/>
      <c r="CDZ3" s="854"/>
      <c r="CEA3" s="854"/>
      <c r="CEB3" s="854"/>
      <c r="CEC3" s="854" t="s">
        <v>157</v>
      </c>
      <c r="CED3" s="854"/>
      <c r="CEE3" s="854"/>
      <c r="CEF3" s="854"/>
      <c r="CEG3" s="854"/>
      <c r="CEH3" s="854"/>
      <c r="CEI3" s="854"/>
      <c r="CEJ3" s="854"/>
      <c r="CEK3" s="854"/>
      <c r="CEL3" s="854"/>
      <c r="CEM3" s="854"/>
      <c r="CEN3" s="854"/>
      <c r="CEO3" s="854"/>
      <c r="CEP3" s="854"/>
      <c r="CEQ3" s="854"/>
      <c r="CER3" s="854"/>
      <c r="CES3" s="854" t="s">
        <v>157</v>
      </c>
      <c r="CET3" s="854"/>
      <c r="CEU3" s="854"/>
      <c r="CEV3" s="854"/>
      <c r="CEW3" s="854"/>
      <c r="CEX3" s="854"/>
      <c r="CEY3" s="854"/>
      <c r="CEZ3" s="854"/>
      <c r="CFA3" s="854"/>
      <c r="CFB3" s="854"/>
      <c r="CFC3" s="854"/>
      <c r="CFD3" s="854"/>
      <c r="CFE3" s="854"/>
      <c r="CFF3" s="854"/>
      <c r="CFG3" s="854"/>
      <c r="CFH3" s="854"/>
      <c r="CFI3" s="854" t="s">
        <v>157</v>
      </c>
      <c r="CFJ3" s="854"/>
      <c r="CFK3" s="854"/>
      <c r="CFL3" s="854"/>
      <c r="CFM3" s="854"/>
      <c r="CFN3" s="854"/>
      <c r="CFO3" s="854"/>
      <c r="CFP3" s="854"/>
      <c r="CFQ3" s="854"/>
      <c r="CFR3" s="854"/>
      <c r="CFS3" s="854"/>
      <c r="CFT3" s="854"/>
      <c r="CFU3" s="854"/>
      <c r="CFV3" s="854"/>
      <c r="CFW3" s="854"/>
      <c r="CFX3" s="854"/>
      <c r="CFY3" s="854" t="s">
        <v>157</v>
      </c>
      <c r="CFZ3" s="854"/>
      <c r="CGA3" s="854"/>
      <c r="CGB3" s="854"/>
      <c r="CGC3" s="854"/>
      <c r="CGD3" s="854"/>
      <c r="CGE3" s="854"/>
      <c r="CGF3" s="854"/>
      <c r="CGG3" s="854"/>
      <c r="CGH3" s="854"/>
      <c r="CGI3" s="854"/>
      <c r="CGJ3" s="854"/>
      <c r="CGK3" s="854"/>
      <c r="CGL3" s="854"/>
      <c r="CGM3" s="854"/>
      <c r="CGN3" s="854"/>
      <c r="CGO3" s="854" t="s">
        <v>157</v>
      </c>
      <c r="CGP3" s="854"/>
      <c r="CGQ3" s="854"/>
      <c r="CGR3" s="854"/>
      <c r="CGS3" s="854"/>
      <c r="CGT3" s="854"/>
      <c r="CGU3" s="854"/>
      <c r="CGV3" s="854"/>
      <c r="CGW3" s="854"/>
      <c r="CGX3" s="854"/>
      <c r="CGY3" s="854"/>
      <c r="CGZ3" s="854"/>
      <c r="CHA3" s="854"/>
      <c r="CHB3" s="854"/>
      <c r="CHC3" s="854"/>
      <c r="CHD3" s="854"/>
      <c r="CHE3" s="854" t="s">
        <v>157</v>
      </c>
      <c r="CHF3" s="854"/>
      <c r="CHG3" s="854"/>
      <c r="CHH3" s="854"/>
      <c r="CHI3" s="854"/>
      <c r="CHJ3" s="854"/>
      <c r="CHK3" s="854"/>
      <c r="CHL3" s="854"/>
      <c r="CHM3" s="854"/>
      <c r="CHN3" s="854"/>
      <c r="CHO3" s="854"/>
      <c r="CHP3" s="854"/>
      <c r="CHQ3" s="854"/>
      <c r="CHR3" s="854"/>
      <c r="CHS3" s="854"/>
      <c r="CHT3" s="854"/>
      <c r="CHU3" s="854" t="s">
        <v>157</v>
      </c>
      <c r="CHV3" s="854"/>
      <c r="CHW3" s="854"/>
      <c r="CHX3" s="854"/>
      <c r="CHY3" s="854"/>
      <c r="CHZ3" s="854"/>
      <c r="CIA3" s="854"/>
      <c r="CIB3" s="854"/>
      <c r="CIC3" s="854"/>
      <c r="CID3" s="854"/>
      <c r="CIE3" s="854"/>
      <c r="CIF3" s="854"/>
      <c r="CIG3" s="854"/>
      <c r="CIH3" s="854"/>
      <c r="CII3" s="854"/>
      <c r="CIJ3" s="854"/>
      <c r="CIK3" s="854" t="s">
        <v>157</v>
      </c>
      <c r="CIL3" s="854"/>
      <c r="CIM3" s="854"/>
      <c r="CIN3" s="854"/>
      <c r="CIO3" s="854"/>
      <c r="CIP3" s="854"/>
      <c r="CIQ3" s="854"/>
      <c r="CIR3" s="854"/>
      <c r="CIS3" s="854"/>
      <c r="CIT3" s="854"/>
      <c r="CIU3" s="854"/>
      <c r="CIV3" s="854"/>
      <c r="CIW3" s="854"/>
      <c r="CIX3" s="854"/>
      <c r="CIY3" s="854"/>
      <c r="CIZ3" s="854"/>
      <c r="CJA3" s="854" t="s">
        <v>157</v>
      </c>
      <c r="CJB3" s="854"/>
      <c r="CJC3" s="854"/>
      <c r="CJD3" s="854"/>
      <c r="CJE3" s="854"/>
      <c r="CJF3" s="854"/>
      <c r="CJG3" s="854"/>
      <c r="CJH3" s="854"/>
      <c r="CJI3" s="854"/>
      <c r="CJJ3" s="854"/>
      <c r="CJK3" s="854"/>
      <c r="CJL3" s="854"/>
      <c r="CJM3" s="854"/>
      <c r="CJN3" s="854"/>
      <c r="CJO3" s="854"/>
      <c r="CJP3" s="854"/>
      <c r="CJQ3" s="854" t="s">
        <v>157</v>
      </c>
      <c r="CJR3" s="854"/>
      <c r="CJS3" s="854"/>
      <c r="CJT3" s="854"/>
      <c r="CJU3" s="854"/>
      <c r="CJV3" s="854"/>
      <c r="CJW3" s="854"/>
      <c r="CJX3" s="854"/>
      <c r="CJY3" s="854"/>
      <c r="CJZ3" s="854"/>
      <c r="CKA3" s="854"/>
      <c r="CKB3" s="854"/>
      <c r="CKC3" s="854"/>
      <c r="CKD3" s="854"/>
      <c r="CKE3" s="854"/>
      <c r="CKF3" s="854"/>
      <c r="CKG3" s="854" t="s">
        <v>157</v>
      </c>
      <c r="CKH3" s="854"/>
      <c r="CKI3" s="854"/>
      <c r="CKJ3" s="854"/>
      <c r="CKK3" s="854"/>
      <c r="CKL3" s="854"/>
      <c r="CKM3" s="854"/>
      <c r="CKN3" s="854"/>
      <c r="CKO3" s="854"/>
      <c r="CKP3" s="854"/>
      <c r="CKQ3" s="854"/>
      <c r="CKR3" s="854"/>
      <c r="CKS3" s="854"/>
      <c r="CKT3" s="854"/>
      <c r="CKU3" s="854"/>
      <c r="CKV3" s="854"/>
      <c r="CKW3" s="854" t="s">
        <v>157</v>
      </c>
      <c r="CKX3" s="854"/>
      <c r="CKY3" s="854"/>
      <c r="CKZ3" s="854"/>
      <c r="CLA3" s="854"/>
      <c r="CLB3" s="854"/>
      <c r="CLC3" s="854"/>
      <c r="CLD3" s="854"/>
      <c r="CLE3" s="854"/>
      <c r="CLF3" s="854"/>
      <c r="CLG3" s="854"/>
      <c r="CLH3" s="854"/>
      <c r="CLI3" s="854"/>
      <c r="CLJ3" s="854"/>
      <c r="CLK3" s="854"/>
      <c r="CLL3" s="854"/>
      <c r="CLM3" s="854" t="s">
        <v>157</v>
      </c>
      <c r="CLN3" s="854"/>
      <c r="CLO3" s="854"/>
      <c r="CLP3" s="854"/>
      <c r="CLQ3" s="854"/>
      <c r="CLR3" s="854"/>
      <c r="CLS3" s="854"/>
      <c r="CLT3" s="854"/>
      <c r="CLU3" s="854"/>
      <c r="CLV3" s="854"/>
      <c r="CLW3" s="854"/>
      <c r="CLX3" s="854"/>
      <c r="CLY3" s="854"/>
      <c r="CLZ3" s="854"/>
      <c r="CMA3" s="854"/>
      <c r="CMB3" s="854"/>
      <c r="CMC3" s="854" t="s">
        <v>157</v>
      </c>
      <c r="CMD3" s="854"/>
      <c r="CME3" s="854"/>
      <c r="CMF3" s="854"/>
      <c r="CMG3" s="854"/>
      <c r="CMH3" s="854"/>
      <c r="CMI3" s="854"/>
      <c r="CMJ3" s="854"/>
      <c r="CMK3" s="854"/>
      <c r="CML3" s="854"/>
      <c r="CMM3" s="854"/>
      <c r="CMN3" s="854"/>
      <c r="CMO3" s="854"/>
      <c r="CMP3" s="854"/>
      <c r="CMQ3" s="854"/>
      <c r="CMR3" s="854"/>
      <c r="CMS3" s="854" t="s">
        <v>157</v>
      </c>
      <c r="CMT3" s="854"/>
      <c r="CMU3" s="854"/>
      <c r="CMV3" s="854"/>
      <c r="CMW3" s="854"/>
      <c r="CMX3" s="854"/>
      <c r="CMY3" s="854"/>
      <c r="CMZ3" s="854"/>
      <c r="CNA3" s="854"/>
      <c r="CNB3" s="854"/>
      <c r="CNC3" s="854"/>
      <c r="CND3" s="854"/>
      <c r="CNE3" s="854"/>
      <c r="CNF3" s="854"/>
      <c r="CNG3" s="854"/>
      <c r="CNH3" s="854"/>
      <c r="CNI3" s="854" t="s">
        <v>157</v>
      </c>
      <c r="CNJ3" s="854"/>
      <c r="CNK3" s="854"/>
      <c r="CNL3" s="854"/>
      <c r="CNM3" s="854"/>
      <c r="CNN3" s="854"/>
      <c r="CNO3" s="854"/>
      <c r="CNP3" s="854"/>
      <c r="CNQ3" s="854"/>
      <c r="CNR3" s="854"/>
      <c r="CNS3" s="854"/>
      <c r="CNT3" s="854"/>
      <c r="CNU3" s="854"/>
      <c r="CNV3" s="854"/>
      <c r="CNW3" s="854"/>
      <c r="CNX3" s="854"/>
      <c r="CNY3" s="854" t="s">
        <v>157</v>
      </c>
      <c r="CNZ3" s="854"/>
      <c r="COA3" s="854"/>
      <c r="COB3" s="854"/>
      <c r="COC3" s="854"/>
      <c r="COD3" s="854"/>
      <c r="COE3" s="854"/>
      <c r="COF3" s="854"/>
      <c r="COG3" s="854"/>
      <c r="COH3" s="854"/>
      <c r="COI3" s="854"/>
      <c r="COJ3" s="854"/>
      <c r="COK3" s="854"/>
      <c r="COL3" s="854"/>
      <c r="COM3" s="854"/>
      <c r="CON3" s="854"/>
      <c r="COO3" s="854" t="s">
        <v>157</v>
      </c>
      <c r="COP3" s="854"/>
      <c r="COQ3" s="854"/>
      <c r="COR3" s="854"/>
      <c r="COS3" s="854"/>
      <c r="COT3" s="854"/>
      <c r="COU3" s="854"/>
      <c r="COV3" s="854"/>
      <c r="COW3" s="854"/>
      <c r="COX3" s="854"/>
      <c r="COY3" s="854"/>
      <c r="COZ3" s="854"/>
      <c r="CPA3" s="854"/>
      <c r="CPB3" s="854"/>
      <c r="CPC3" s="854"/>
      <c r="CPD3" s="854"/>
      <c r="CPE3" s="854" t="s">
        <v>157</v>
      </c>
      <c r="CPF3" s="854"/>
      <c r="CPG3" s="854"/>
      <c r="CPH3" s="854"/>
      <c r="CPI3" s="854"/>
      <c r="CPJ3" s="854"/>
      <c r="CPK3" s="854"/>
      <c r="CPL3" s="854"/>
      <c r="CPM3" s="854"/>
      <c r="CPN3" s="854"/>
      <c r="CPO3" s="854"/>
      <c r="CPP3" s="854"/>
      <c r="CPQ3" s="854"/>
      <c r="CPR3" s="854"/>
      <c r="CPS3" s="854"/>
      <c r="CPT3" s="854"/>
      <c r="CPU3" s="854" t="s">
        <v>157</v>
      </c>
      <c r="CPV3" s="854"/>
      <c r="CPW3" s="854"/>
      <c r="CPX3" s="854"/>
      <c r="CPY3" s="854"/>
      <c r="CPZ3" s="854"/>
      <c r="CQA3" s="854"/>
      <c r="CQB3" s="854"/>
      <c r="CQC3" s="854"/>
      <c r="CQD3" s="854"/>
      <c r="CQE3" s="854"/>
      <c r="CQF3" s="854"/>
      <c r="CQG3" s="854"/>
      <c r="CQH3" s="854"/>
      <c r="CQI3" s="854"/>
      <c r="CQJ3" s="854"/>
      <c r="CQK3" s="854" t="s">
        <v>157</v>
      </c>
      <c r="CQL3" s="854"/>
      <c r="CQM3" s="854"/>
      <c r="CQN3" s="854"/>
      <c r="CQO3" s="854"/>
      <c r="CQP3" s="854"/>
      <c r="CQQ3" s="854"/>
      <c r="CQR3" s="854"/>
      <c r="CQS3" s="854"/>
      <c r="CQT3" s="854"/>
      <c r="CQU3" s="854"/>
      <c r="CQV3" s="854"/>
      <c r="CQW3" s="854"/>
      <c r="CQX3" s="854"/>
      <c r="CQY3" s="854"/>
      <c r="CQZ3" s="854"/>
      <c r="CRA3" s="854" t="s">
        <v>157</v>
      </c>
      <c r="CRB3" s="854"/>
      <c r="CRC3" s="854"/>
      <c r="CRD3" s="854"/>
      <c r="CRE3" s="854"/>
      <c r="CRF3" s="854"/>
      <c r="CRG3" s="854"/>
      <c r="CRH3" s="854"/>
      <c r="CRI3" s="854"/>
      <c r="CRJ3" s="854"/>
      <c r="CRK3" s="854"/>
      <c r="CRL3" s="854"/>
      <c r="CRM3" s="854"/>
      <c r="CRN3" s="854"/>
      <c r="CRO3" s="854"/>
      <c r="CRP3" s="854"/>
      <c r="CRQ3" s="854" t="s">
        <v>157</v>
      </c>
      <c r="CRR3" s="854"/>
      <c r="CRS3" s="854"/>
      <c r="CRT3" s="854"/>
      <c r="CRU3" s="854"/>
      <c r="CRV3" s="854"/>
      <c r="CRW3" s="854"/>
      <c r="CRX3" s="854"/>
      <c r="CRY3" s="854"/>
      <c r="CRZ3" s="854"/>
      <c r="CSA3" s="854"/>
      <c r="CSB3" s="854"/>
      <c r="CSC3" s="854"/>
      <c r="CSD3" s="854"/>
      <c r="CSE3" s="854"/>
      <c r="CSF3" s="854"/>
      <c r="CSG3" s="854" t="s">
        <v>157</v>
      </c>
      <c r="CSH3" s="854"/>
      <c r="CSI3" s="854"/>
      <c r="CSJ3" s="854"/>
      <c r="CSK3" s="854"/>
      <c r="CSL3" s="854"/>
      <c r="CSM3" s="854"/>
      <c r="CSN3" s="854"/>
      <c r="CSO3" s="854"/>
      <c r="CSP3" s="854"/>
      <c r="CSQ3" s="854"/>
      <c r="CSR3" s="854"/>
      <c r="CSS3" s="854"/>
      <c r="CST3" s="854"/>
      <c r="CSU3" s="854"/>
      <c r="CSV3" s="854"/>
      <c r="CSW3" s="854" t="s">
        <v>157</v>
      </c>
      <c r="CSX3" s="854"/>
      <c r="CSY3" s="854"/>
      <c r="CSZ3" s="854"/>
      <c r="CTA3" s="854"/>
      <c r="CTB3" s="854"/>
      <c r="CTC3" s="854"/>
      <c r="CTD3" s="854"/>
      <c r="CTE3" s="854"/>
      <c r="CTF3" s="854"/>
      <c r="CTG3" s="854"/>
      <c r="CTH3" s="854"/>
      <c r="CTI3" s="854"/>
      <c r="CTJ3" s="854"/>
      <c r="CTK3" s="854"/>
      <c r="CTL3" s="854"/>
      <c r="CTM3" s="854" t="s">
        <v>157</v>
      </c>
      <c r="CTN3" s="854"/>
      <c r="CTO3" s="854"/>
      <c r="CTP3" s="854"/>
      <c r="CTQ3" s="854"/>
      <c r="CTR3" s="854"/>
      <c r="CTS3" s="854"/>
      <c r="CTT3" s="854"/>
      <c r="CTU3" s="854"/>
      <c r="CTV3" s="854"/>
      <c r="CTW3" s="854"/>
      <c r="CTX3" s="854"/>
      <c r="CTY3" s="854"/>
      <c r="CTZ3" s="854"/>
      <c r="CUA3" s="854"/>
      <c r="CUB3" s="854"/>
      <c r="CUC3" s="854" t="s">
        <v>157</v>
      </c>
      <c r="CUD3" s="854"/>
      <c r="CUE3" s="854"/>
      <c r="CUF3" s="854"/>
      <c r="CUG3" s="854"/>
      <c r="CUH3" s="854"/>
      <c r="CUI3" s="854"/>
      <c r="CUJ3" s="854"/>
      <c r="CUK3" s="854"/>
      <c r="CUL3" s="854"/>
      <c r="CUM3" s="854"/>
      <c r="CUN3" s="854"/>
      <c r="CUO3" s="854"/>
      <c r="CUP3" s="854"/>
      <c r="CUQ3" s="854"/>
      <c r="CUR3" s="854"/>
      <c r="CUS3" s="854" t="s">
        <v>157</v>
      </c>
      <c r="CUT3" s="854"/>
      <c r="CUU3" s="854"/>
      <c r="CUV3" s="854"/>
      <c r="CUW3" s="854"/>
      <c r="CUX3" s="854"/>
      <c r="CUY3" s="854"/>
      <c r="CUZ3" s="854"/>
      <c r="CVA3" s="854"/>
      <c r="CVB3" s="854"/>
      <c r="CVC3" s="854"/>
      <c r="CVD3" s="854"/>
      <c r="CVE3" s="854"/>
      <c r="CVF3" s="854"/>
      <c r="CVG3" s="854"/>
      <c r="CVH3" s="854"/>
      <c r="CVI3" s="854" t="s">
        <v>157</v>
      </c>
      <c r="CVJ3" s="854"/>
      <c r="CVK3" s="854"/>
      <c r="CVL3" s="854"/>
      <c r="CVM3" s="854"/>
      <c r="CVN3" s="854"/>
      <c r="CVO3" s="854"/>
      <c r="CVP3" s="854"/>
      <c r="CVQ3" s="854"/>
      <c r="CVR3" s="854"/>
      <c r="CVS3" s="854"/>
      <c r="CVT3" s="854"/>
      <c r="CVU3" s="854"/>
      <c r="CVV3" s="854"/>
      <c r="CVW3" s="854"/>
      <c r="CVX3" s="854"/>
      <c r="CVY3" s="854" t="s">
        <v>157</v>
      </c>
      <c r="CVZ3" s="854"/>
      <c r="CWA3" s="854"/>
      <c r="CWB3" s="854"/>
      <c r="CWC3" s="854"/>
      <c r="CWD3" s="854"/>
      <c r="CWE3" s="854"/>
      <c r="CWF3" s="854"/>
      <c r="CWG3" s="854"/>
      <c r="CWH3" s="854"/>
      <c r="CWI3" s="854"/>
      <c r="CWJ3" s="854"/>
      <c r="CWK3" s="854"/>
      <c r="CWL3" s="854"/>
      <c r="CWM3" s="854"/>
      <c r="CWN3" s="854"/>
      <c r="CWO3" s="854" t="s">
        <v>157</v>
      </c>
      <c r="CWP3" s="854"/>
      <c r="CWQ3" s="854"/>
      <c r="CWR3" s="854"/>
      <c r="CWS3" s="854"/>
      <c r="CWT3" s="854"/>
      <c r="CWU3" s="854"/>
      <c r="CWV3" s="854"/>
      <c r="CWW3" s="854"/>
      <c r="CWX3" s="854"/>
      <c r="CWY3" s="854"/>
      <c r="CWZ3" s="854"/>
      <c r="CXA3" s="854"/>
      <c r="CXB3" s="854"/>
      <c r="CXC3" s="854"/>
      <c r="CXD3" s="854"/>
      <c r="CXE3" s="854" t="s">
        <v>157</v>
      </c>
      <c r="CXF3" s="854"/>
      <c r="CXG3" s="854"/>
      <c r="CXH3" s="854"/>
      <c r="CXI3" s="854"/>
      <c r="CXJ3" s="854"/>
      <c r="CXK3" s="854"/>
      <c r="CXL3" s="854"/>
      <c r="CXM3" s="854"/>
      <c r="CXN3" s="854"/>
      <c r="CXO3" s="854"/>
      <c r="CXP3" s="854"/>
      <c r="CXQ3" s="854"/>
      <c r="CXR3" s="854"/>
      <c r="CXS3" s="854"/>
      <c r="CXT3" s="854"/>
      <c r="CXU3" s="854" t="s">
        <v>157</v>
      </c>
      <c r="CXV3" s="854"/>
      <c r="CXW3" s="854"/>
      <c r="CXX3" s="854"/>
      <c r="CXY3" s="854"/>
      <c r="CXZ3" s="854"/>
      <c r="CYA3" s="854"/>
      <c r="CYB3" s="854"/>
      <c r="CYC3" s="854"/>
      <c r="CYD3" s="854"/>
      <c r="CYE3" s="854"/>
      <c r="CYF3" s="854"/>
      <c r="CYG3" s="854"/>
      <c r="CYH3" s="854"/>
      <c r="CYI3" s="854"/>
      <c r="CYJ3" s="854"/>
      <c r="CYK3" s="854" t="s">
        <v>157</v>
      </c>
      <c r="CYL3" s="854"/>
      <c r="CYM3" s="854"/>
      <c r="CYN3" s="854"/>
      <c r="CYO3" s="854"/>
      <c r="CYP3" s="854"/>
      <c r="CYQ3" s="854"/>
      <c r="CYR3" s="854"/>
      <c r="CYS3" s="854"/>
      <c r="CYT3" s="854"/>
      <c r="CYU3" s="854"/>
      <c r="CYV3" s="854"/>
      <c r="CYW3" s="854"/>
      <c r="CYX3" s="854"/>
      <c r="CYY3" s="854"/>
      <c r="CYZ3" s="854"/>
      <c r="CZA3" s="854" t="s">
        <v>157</v>
      </c>
      <c r="CZB3" s="854"/>
      <c r="CZC3" s="854"/>
      <c r="CZD3" s="854"/>
      <c r="CZE3" s="854"/>
      <c r="CZF3" s="854"/>
      <c r="CZG3" s="854"/>
      <c r="CZH3" s="854"/>
      <c r="CZI3" s="854"/>
      <c r="CZJ3" s="854"/>
      <c r="CZK3" s="854"/>
      <c r="CZL3" s="854"/>
      <c r="CZM3" s="854"/>
      <c r="CZN3" s="854"/>
      <c r="CZO3" s="854"/>
      <c r="CZP3" s="854"/>
      <c r="CZQ3" s="854" t="s">
        <v>157</v>
      </c>
      <c r="CZR3" s="854"/>
      <c r="CZS3" s="854"/>
      <c r="CZT3" s="854"/>
      <c r="CZU3" s="854"/>
      <c r="CZV3" s="854"/>
      <c r="CZW3" s="854"/>
      <c r="CZX3" s="854"/>
      <c r="CZY3" s="854"/>
      <c r="CZZ3" s="854"/>
      <c r="DAA3" s="854"/>
      <c r="DAB3" s="854"/>
      <c r="DAC3" s="854"/>
      <c r="DAD3" s="854"/>
      <c r="DAE3" s="854"/>
      <c r="DAF3" s="854"/>
      <c r="DAG3" s="854" t="s">
        <v>157</v>
      </c>
      <c r="DAH3" s="854"/>
      <c r="DAI3" s="854"/>
      <c r="DAJ3" s="854"/>
      <c r="DAK3" s="854"/>
      <c r="DAL3" s="854"/>
      <c r="DAM3" s="854"/>
      <c r="DAN3" s="854"/>
      <c r="DAO3" s="854"/>
      <c r="DAP3" s="854"/>
      <c r="DAQ3" s="854"/>
      <c r="DAR3" s="854"/>
      <c r="DAS3" s="854"/>
      <c r="DAT3" s="854"/>
      <c r="DAU3" s="854"/>
      <c r="DAV3" s="854"/>
      <c r="DAW3" s="854" t="s">
        <v>157</v>
      </c>
      <c r="DAX3" s="854"/>
      <c r="DAY3" s="854"/>
      <c r="DAZ3" s="854"/>
      <c r="DBA3" s="854"/>
      <c r="DBB3" s="854"/>
      <c r="DBC3" s="854"/>
      <c r="DBD3" s="854"/>
      <c r="DBE3" s="854"/>
      <c r="DBF3" s="854"/>
      <c r="DBG3" s="854"/>
      <c r="DBH3" s="854"/>
      <c r="DBI3" s="854"/>
      <c r="DBJ3" s="854"/>
      <c r="DBK3" s="854"/>
      <c r="DBL3" s="854"/>
      <c r="DBM3" s="854" t="s">
        <v>157</v>
      </c>
      <c r="DBN3" s="854"/>
      <c r="DBO3" s="854"/>
      <c r="DBP3" s="854"/>
      <c r="DBQ3" s="854"/>
      <c r="DBR3" s="854"/>
      <c r="DBS3" s="854"/>
      <c r="DBT3" s="854"/>
      <c r="DBU3" s="854"/>
      <c r="DBV3" s="854"/>
      <c r="DBW3" s="854"/>
      <c r="DBX3" s="854"/>
      <c r="DBY3" s="854"/>
      <c r="DBZ3" s="854"/>
      <c r="DCA3" s="854"/>
      <c r="DCB3" s="854"/>
      <c r="DCC3" s="854" t="s">
        <v>157</v>
      </c>
      <c r="DCD3" s="854"/>
      <c r="DCE3" s="854"/>
      <c r="DCF3" s="854"/>
      <c r="DCG3" s="854"/>
      <c r="DCH3" s="854"/>
      <c r="DCI3" s="854"/>
      <c r="DCJ3" s="854"/>
      <c r="DCK3" s="854"/>
      <c r="DCL3" s="854"/>
      <c r="DCM3" s="854"/>
      <c r="DCN3" s="854"/>
      <c r="DCO3" s="854"/>
      <c r="DCP3" s="854"/>
      <c r="DCQ3" s="854"/>
      <c r="DCR3" s="854"/>
      <c r="DCS3" s="854" t="s">
        <v>157</v>
      </c>
      <c r="DCT3" s="854"/>
      <c r="DCU3" s="854"/>
      <c r="DCV3" s="854"/>
      <c r="DCW3" s="854"/>
      <c r="DCX3" s="854"/>
      <c r="DCY3" s="854"/>
      <c r="DCZ3" s="854"/>
      <c r="DDA3" s="854"/>
      <c r="DDB3" s="854"/>
      <c r="DDC3" s="854"/>
      <c r="DDD3" s="854"/>
      <c r="DDE3" s="854"/>
      <c r="DDF3" s="854"/>
      <c r="DDG3" s="854"/>
      <c r="DDH3" s="854"/>
      <c r="DDI3" s="854" t="s">
        <v>157</v>
      </c>
      <c r="DDJ3" s="854"/>
      <c r="DDK3" s="854"/>
      <c r="DDL3" s="854"/>
      <c r="DDM3" s="854"/>
      <c r="DDN3" s="854"/>
      <c r="DDO3" s="854"/>
      <c r="DDP3" s="854"/>
      <c r="DDQ3" s="854"/>
      <c r="DDR3" s="854"/>
      <c r="DDS3" s="854"/>
      <c r="DDT3" s="854"/>
      <c r="DDU3" s="854"/>
      <c r="DDV3" s="854"/>
      <c r="DDW3" s="854"/>
      <c r="DDX3" s="854"/>
      <c r="DDY3" s="854" t="s">
        <v>157</v>
      </c>
      <c r="DDZ3" s="854"/>
      <c r="DEA3" s="854"/>
      <c r="DEB3" s="854"/>
      <c r="DEC3" s="854"/>
      <c r="DED3" s="854"/>
      <c r="DEE3" s="854"/>
      <c r="DEF3" s="854"/>
      <c r="DEG3" s="854"/>
      <c r="DEH3" s="854"/>
      <c r="DEI3" s="854"/>
      <c r="DEJ3" s="854"/>
      <c r="DEK3" s="854"/>
      <c r="DEL3" s="854"/>
      <c r="DEM3" s="854"/>
      <c r="DEN3" s="854"/>
      <c r="DEO3" s="854" t="s">
        <v>157</v>
      </c>
      <c r="DEP3" s="854"/>
      <c r="DEQ3" s="854"/>
      <c r="DER3" s="854"/>
      <c r="DES3" s="854"/>
      <c r="DET3" s="854"/>
      <c r="DEU3" s="854"/>
      <c r="DEV3" s="854"/>
      <c r="DEW3" s="854"/>
      <c r="DEX3" s="854"/>
      <c r="DEY3" s="854"/>
      <c r="DEZ3" s="854"/>
      <c r="DFA3" s="854"/>
      <c r="DFB3" s="854"/>
      <c r="DFC3" s="854"/>
      <c r="DFD3" s="854"/>
      <c r="DFE3" s="854" t="s">
        <v>157</v>
      </c>
      <c r="DFF3" s="854"/>
      <c r="DFG3" s="854"/>
      <c r="DFH3" s="854"/>
      <c r="DFI3" s="854"/>
      <c r="DFJ3" s="854"/>
      <c r="DFK3" s="854"/>
      <c r="DFL3" s="854"/>
      <c r="DFM3" s="854"/>
      <c r="DFN3" s="854"/>
      <c r="DFO3" s="854"/>
      <c r="DFP3" s="854"/>
      <c r="DFQ3" s="854"/>
      <c r="DFR3" s="854"/>
      <c r="DFS3" s="854"/>
      <c r="DFT3" s="854"/>
      <c r="DFU3" s="854" t="s">
        <v>157</v>
      </c>
      <c r="DFV3" s="854"/>
      <c r="DFW3" s="854"/>
      <c r="DFX3" s="854"/>
      <c r="DFY3" s="854"/>
      <c r="DFZ3" s="854"/>
      <c r="DGA3" s="854"/>
      <c r="DGB3" s="854"/>
      <c r="DGC3" s="854"/>
      <c r="DGD3" s="854"/>
      <c r="DGE3" s="854"/>
      <c r="DGF3" s="854"/>
      <c r="DGG3" s="854"/>
      <c r="DGH3" s="854"/>
      <c r="DGI3" s="854"/>
      <c r="DGJ3" s="854"/>
      <c r="DGK3" s="854" t="s">
        <v>157</v>
      </c>
      <c r="DGL3" s="854"/>
      <c r="DGM3" s="854"/>
      <c r="DGN3" s="854"/>
      <c r="DGO3" s="854"/>
      <c r="DGP3" s="854"/>
      <c r="DGQ3" s="854"/>
      <c r="DGR3" s="854"/>
      <c r="DGS3" s="854"/>
      <c r="DGT3" s="854"/>
      <c r="DGU3" s="854"/>
      <c r="DGV3" s="854"/>
      <c r="DGW3" s="854"/>
      <c r="DGX3" s="854"/>
      <c r="DGY3" s="854"/>
      <c r="DGZ3" s="854"/>
      <c r="DHA3" s="854" t="s">
        <v>157</v>
      </c>
      <c r="DHB3" s="854"/>
      <c r="DHC3" s="854"/>
      <c r="DHD3" s="854"/>
      <c r="DHE3" s="854"/>
      <c r="DHF3" s="854"/>
      <c r="DHG3" s="854"/>
      <c r="DHH3" s="854"/>
      <c r="DHI3" s="854"/>
      <c r="DHJ3" s="854"/>
      <c r="DHK3" s="854"/>
      <c r="DHL3" s="854"/>
      <c r="DHM3" s="854"/>
      <c r="DHN3" s="854"/>
      <c r="DHO3" s="854"/>
      <c r="DHP3" s="854"/>
      <c r="DHQ3" s="854" t="s">
        <v>157</v>
      </c>
      <c r="DHR3" s="854"/>
      <c r="DHS3" s="854"/>
      <c r="DHT3" s="854"/>
      <c r="DHU3" s="854"/>
      <c r="DHV3" s="854"/>
      <c r="DHW3" s="854"/>
      <c r="DHX3" s="854"/>
      <c r="DHY3" s="854"/>
      <c r="DHZ3" s="854"/>
      <c r="DIA3" s="854"/>
      <c r="DIB3" s="854"/>
      <c r="DIC3" s="854"/>
      <c r="DID3" s="854"/>
      <c r="DIE3" s="854"/>
      <c r="DIF3" s="854"/>
      <c r="DIG3" s="854" t="s">
        <v>157</v>
      </c>
      <c r="DIH3" s="854"/>
      <c r="DII3" s="854"/>
      <c r="DIJ3" s="854"/>
      <c r="DIK3" s="854"/>
      <c r="DIL3" s="854"/>
      <c r="DIM3" s="854"/>
      <c r="DIN3" s="854"/>
      <c r="DIO3" s="854"/>
      <c r="DIP3" s="854"/>
      <c r="DIQ3" s="854"/>
      <c r="DIR3" s="854"/>
      <c r="DIS3" s="854"/>
      <c r="DIT3" s="854"/>
      <c r="DIU3" s="854"/>
      <c r="DIV3" s="854"/>
      <c r="DIW3" s="854" t="s">
        <v>157</v>
      </c>
      <c r="DIX3" s="854"/>
      <c r="DIY3" s="854"/>
      <c r="DIZ3" s="854"/>
      <c r="DJA3" s="854"/>
      <c r="DJB3" s="854"/>
      <c r="DJC3" s="854"/>
      <c r="DJD3" s="854"/>
      <c r="DJE3" s="854"/>
      <c r="DJF3" s="854"/>
      <c r="DJG3" s="854"/>
      <c r="DJH3" s="854"/>
      <c r="DJI3" s="854"/>
      <c r="DJJ3" s="854"/>
      <c r="DJK3" s="854"/>
      <c r="DJL3" s="854"/>
      <c r="DJM3" s="854" t="s">
        <v>157</v>
      </c>
      <c r="DJN3" s="854"/>
      <c r="DJO3" s="854"/>
      <c r="DJP3" s="854"/>
      <c r="DJQ3" s="854"/>
      <c r="DJR3" s="854"/>
      <c r="DJS3" s="854"/>
      <c r="DJT3" s="854"/>
      <c r="DJU3" s="854"/>
      <c r="DJV3" s="854"/>
      <c r="DJW3" s="854"/>
      <c r="DJX3" s="854"/>
      <c r="DJY3" s="854"/>
      <c r="DJZ3" s="854"/>
      <c r="DKA3" s="854"/>
      <c r="DKB3" s="854"/>
      <c r="DKC3" s="854" t="s">
        <v>157</v>
      </c>
      <c r="DKD3" s="854"/>
      <c r="DKE3" s="854"/>
      <c r="DKF3" s="854"/>
      <c r="DKG3" s="854"/>
      <c r="DKH3" s="854"/>
      <c r="DKI3" s="854"/>
      <c r="DKJ3" s="854"/>
      <c r="DKK3" s="854"/>
      <c r="DKL3" s="854"/>
      <c r="DKM3" s="854"/>
      <c r="DKN3" s="854"/>
      <c r="DKO3" s="854"/>
      <c r="DKP3" s="854"/>
      <c r="DKQ3" s="854"/>
      <c r="DKR3" s="854"/>
      <c r="DKS3" s="854" t="s">
        <v>157</v>
      </c>
      <c r="DKT3" s="854"/>
      <c r="DKU3" s="854"/>
      <c r="DKV3" s="854"/>
      <c r="DKW3" s="854"/>
      <c r="DKX3" s="854"/>
      <c r="DKY3" s="854"/>
      <c r="DKZ3" s="854"/>
      <c r="DLA3" s="854"/>
      <c r="DLB3" s="854"/>
      <c r="DLC3" s="854"/>
      <c r="DLD3" s="854"/>
      <c r="DLE3" s="854"/>
      <c r="DLF3" s="854"/>
      <c r="DLG3" s="854"/>
      <c r="DLH3" s="854"/>
      <c r="DLI3" s="854" t="s">
        <v>157</v>
      </c>
      <c r="DLJ3" s="854"/>
      <c r="DLK3" s="854"/>
      <c r="DLL3" s="854"/>
      <c r="DLM3" s="854"/>
      <c r="DLN3" s="854"/>
      <c r="DLO3" s="854"/>
      <c r="DLP3" s="854"/>
      <c r="DLQ3" s="854"/>
      <c r="DLR3" s="854"/>
      <c r="DLS3" s="854"/>
      <c r="DLT3" s="854"/>
      <c r="DLU3" s="854"/>
      <c r="DLV3" s="854"/>
      <c r="DLW3" s="854"/>
      <c r="DLX3" s="854"/>
      <c r="DLY3" s="854" t="s">
        <v>157</v>
      </c>
      <c r="DLZ3" s="854"/>
      <c r="DMA3" s="854"/>
      <c r="DMB3" s="854"/>
      <c r="DMC3" s="854"/>
      <c r="DMD3" s="854"/>
      <c r="DME3" s="854"/>
      <c r="DMF3" s="854"/>
      <c r="DMG3" s="854"/>
      <c r="DMH3" s="854"/>
      <c r="DMI3" s="854"/>
      <c r="DMJ3" s="854"/>
      <c r="DMK3" s="854"/>
      <c r="DML3" s="854"/>
      <c r="DMM3" s="854"/>
      <c r="DMN3" s="854"/>
      <c r="DMO3" s="854" t="s">
        <v>157</v>
      </c>
      <c r="DMP3" s="854"/>
      <c r="DMQ3" s="854"/>
      <c r="DMR3" s="854"/>
      <c r="DMS3" s="854"/>
      <c r="DMT3" s="854"/>
      <c r="DMU3" s="854"/>
      <c r="DMV3" s="854"/>
      <c r="DMW3" s="854"/>
      <c r="DMX3" s="854"/>
      <c r="DMY3" s="854"/>
      <c r="DMZ3" s="854"/>
      <c r="DNA3" s="854"/>
      <c r="DNB3" s="854"/>
      <c r="DNC3" s="854"/>
      <c r="DND3" s="854"/>
      <c r="DNE3" s="854" t="s">
        <v>157</v>
      </c>
      <c r="DNF3" s="854"/>
      <c r="DNG3" s="854"/>
      <c r="DNH3" s="854"/>
      <c r="DNI3" s="854"/>
      <c r="DNJ3" s="854"/>
      <c r="DNK3" s="854"/>
      <c r="DNL3" s="854"/>
      <c r="DNM3" s="854"/>
      <c r="DNN3" s="854"/>
      <c r="DNO3" s="854"/>
      <c r="DNP3" s="854"/>
      <c r="DNQ3" s="854"/>
      <c r="DNR3" s="854"/>
      <c r="DNS3" s="854"/>
      <c r="DNT3" s="854"/>
      <c r="DNU3" s="854" t="s">
        <v>157</v>
      </c>
      <c r="DNV3" s="854"/>
      <c r="DNW3" s="854"/>
      <c r="DNX3" s="854"/>
      <c r="DNY3" s="854"/>
      <c r="DNZ3" s="854"/>
      <c r="DOA3" s="854"/>
      <c r="DOB3" s="854"/>
      <c r="DOC3" s="854"/>
      <c r="DOD3" s="854"/>
      <c r="DOE3" s="854"/>
      <c r="DOF3" s="854"/>
      <c r="DOG3" s="854"/>
      <c r="DOH3" s="854"/>
      <c r="DOI3" s="854"/>
      <c r="DOJ3" s="854"/>
      <c r="DOK3" s="854" t="s">
        <v>157</v>
      </c>
      <c r="DOL3" s="854"/>
      <c r="DOM3" s="854"/>
      <c r="DON3" s="854"/>
      <c r="DOO3" s="854"/>
      <c r="DOP3" s="854"/>
      <c r="DOQ3" s="854"/>
      <c r="DOR3" s="854"/>
      <c r="DOS3" s="854"/>
      <c r="DOT3" s="854"/>
      <c r="DOU3" s="854"/>
      <c r="DOV3" s="854"/>
      <c r="DOW3" s="854"/>
      <c r="DOX3" s="854"/>
      <c r="DOY3" s="854"/>
      <c r="DOZ3" s="854"/>
      <c r="DPA3" s="854" t="s">
        <v>157</v>
      </c>
      <c r="DPB3" s="854"/>
      <c r="DPC3" s="854"/>
      <c r="DPD3" s="854"/>
      <c r="DPE3" s="854"/>
      <c r="DPF3" s="854"/>
      <c r="DPG3" s="854"/>
      <c r="DPH3" s="854"/>
      <c r="DPI3" s="854"/>
      <c r="DPJ3" s="854"/>
      <c r="DPK3" s="854"/>
      <c r="DPL3" s="854"/>
      <c r="DPM3" s="854"/>
      <c r="DPN3" s="854"/>
      <c r="DPO3" s="854"/>
      <c r="DPP3" s="854"/>
      <c r="DPQ3" s="854" t="s">
        <v>157</v>
      </c>
      <c r="DPR3" s="854"/>
      <c r="DPS3" s="854"/>
      <c r="DPT3" s="854"/>
      <c r="DPU3" s="854"/>
      <c r="DPV3" s="854"/>
      <c r="DPW3" s="854"/>
      <c r="DPX3" s="854"/>
      <c r="DPY3" s="854"/>
      <c r="DPZ3" s="854"/>
      <c r="DQA3" s="854"/>
      <c r="DQB3" s="854"/>
      <c r="DQC3" s="854"/>
      <c r="DQD3" s="854"/>
      <c r="DQE3" s="854"/>
      <c r="DQF3" s="854"/>
      <c r="DQG3" s="854" t="s">
        <v>157</v>
      </c>
      <c r="DQH3" s="854"/>
      <c r="DQI3" s="854"/>
      <c r="DQJ3" s="854"/>
      <c r="DQK3" s="854"/>
      <c r="DQL3" s="854"/>
      <c r="DQM3" s="854"/>
      <c r="DQN3" s="854"/>
      <c r="DQO3" s="854"/>
      <c r="DQP3" s="854"/>
      <c r="DQQ3" s="854"/>
      <c r="DQR3" s="854"/>
      <c r="DQS3" s="854"/>
      <c r="DQT3" s="854"/>
      <c r="DQU3" s="854"/>
      <c r="DQV3" s="854"/>
      <c r="DQW3" s="854" t="s">
        <v>157</v>
      </c>
      <c r="DQX3" s="854"/>
      <c r="DQY3" s="854"/>
      <c r="DQZ3" s="854"/>
      <c r="DRA3" s="854"/>
      <c r="DRB3" s="854"/>
      <c r="DRC3" s="854"/>
      <c r="DRD3" s="854"/>
      <c r="DRE3" s="854"/>
      <c r="DRF3" s="854"/>
      <c r="DRG3" s="854"/>
      <c r="DRH3" s="854"/>
      <c r="DRI3" s="854"/>
      <c r="DRJ3" s="854"/>
      <c r="DRK3" s="854"/>
      <c r="DRL3" s="854"/>
      <c r="DRM3" s="854" t="s">
        <v>157</v>
      </c>
      <c r="DRN3" s="854"/>
      <c r="DRO3" s="854"/>
      <c r="DRP3" s="854"/>
      <c r="DRQ3" s="854"/>
      <c r="DRR3" s="854"/>
      <c r="DRS3" s="854"/>
      <c r="DRT3" s="854"/>
      <c r="DRU3" s="854"/>
      <c r="DRV3" s="854"/>
      <c r="DRW3" s="854"/>
      <c r="DRX3" s="854"/>
      <c r="DRY3" s="854"/>
      <c r="DRZ3" s="854"/>
      <c r="DSA3" s="854"/>
      <c r="DSB3" s="854"/>
      <c r="DSC3" s="854" t="s">
        <v>157</v>
      </c>
      <c r="DSD3" s="854"/>
      <c r="DSE3" s="854"/>
      <c r="DSF3" s="854"/>
      <c r="DSG3" s="854"/>
      <c r="DSH3" s="854"/>
      <c r="DSI3" s="854"/>
      <c r="DSJ3" s="854"/>
      <c r="DSK3" s="854"/>
      <c r="DSL3" s="854"/>
      <c r="DSM3" s="854"/>
      <c r="DSN3" s="854"/>
      <c r="DSO3" s="854"/>
      <c r="DSP3" s="854"/>
      <c r="DSQ3" s="854"/>
      <c r="DSR3" s="854"/>
      <c r="DSS3" s="854" t="s">
        <v>157</v>
      </c>
      <c r="DST3" s="854"/>
      <c r="DSU3" s="854"/>
      <c r="DSV3" s="854"/>
      <c r="DSW3" s="854"/>
      <c r="DSX3" s="854"/>
      <c r="DSY3" s="854"/>
      <c r="DSZ3" s="854"/>
      <c r="DTA3" s="854"/>
      <c r="DTB3" s="854"/>
      <c r="DTC3" s="854"/>
      <c r="DTD3" s="854"/>
      <c r="DTE3" s="854"/>
      <c r="DTF3" s="854"/>
      <c r="DTG3" s="854"/>
      <c r="DTH3" s="854"/>
      <c r="DTI3" s="854" t="s">
        <v>157</v>
      </c>
      <c r="DTJ3" s="854"/>
      <c r="DTK3" s="854"/>
      <c r="DTL3" s="854"/>
      <c r="DTM3" s="854"/>
      <c r="DTN3" s="854"/>
      <c r="DTO3" s="854"/>
      <c r="DTP3" s="854"/>
      <c r="DTQ3" s="854"/>
      <c r="DTR3" s="854"/>
      <c r="DTS3" s="854"/>
      <c r="DTT3" s="854"/>
      <c r="DTU3" s="854"/>
      <c r="DTV3" s="854"/>
      <c r="DTW3" s="854"/>
      <c r="DTX3" s="854"/>
      <c r="DTY3" s="854" t="s">
        <v>157</v>
      </c>
      <c r="DTZ3" s="854"/>
      <c r="DUA3" s="854"/>
      <c r="DUB3" s="854"/>
      <c r="DUC3" s="854"/>
      <c r="DUD3" s="854"/>
      <c r="DUE3" s="854"/>
      <c r="DUF3" s="854"/>
      <c r="DUG3" s="854"/>
      <c r="DUH3" s="854"/>
      <c r="DUI3" s="854"/>
      <c r="DUJ3" s="854"/>
      <c r="DUK3" s="854"/>
      <c r="DUL3" s="854"/>
      <c r="DUM3" s="854"/>
      <c r="DUN3" s="854"/>
      <c r="DUO3" s="854" t="s">
        <v>157</v>
      </c>
      <c r="DUP3" s="854"/>
      <c r="DUQ3" s="854"/>
      <c r="DUR3" s="854"/>
      <c r="DUS3" s="854"/>
      <c r="DUT3" s="854"/>
      <c r="DUU3" s="854"/>
      <c r="DUV3" s="854"/>
      <c r="DUW3" s="854"/>
      <c r="DUX3" s="854"/>
      <c r="DUY3" s="854"/>
      <c r="DUZ3" s="854"/>
      <c r="DVA3" s="854"/>
      <c r="DVB3" s="854"/>
      <c r="DVC3" s="854"/>
      <c r="DVD3" s="854"/>
      <c r="DVE3" s="854" t="s">
        <v>157</v>
      </c>
      <c r="DVF3" s="854"/>
      <c r="DVG3" s="854"/>
      <c r="DVH3" s="854"/>
      <c r="DVI3" s="854"/>
      <c r="DVJ3" s="854"/>
      <c r="DVK3" s="854"/>
      <c r="DVL3" s="854"/>
      <c r="DVM3" s="854"/>
      <c r="DVN3" s="854"/>
      <c r="DVO3" s="854"/>
      <c r="DVP3" s="854"/>
      <c r="DVQ3" s="854"/>
      <c r="DVR3" s="854"/>
      <c r="DVS3" s="854"/>
      <c r="DVT3" s="854"/>
      <c r="DVU3" s="854" t="s">
        <v>157</v>
      </c>
      <c r="DVV3" s="854"/>
      <c r="DVW3" s="854"/>
      <c r="DVX3" s="854"/>
      <c r="DVY3" s="854"/>
      <c r="DVZ3" s="854"/>
      <c r="DWA3" s="854"/>
      <c r="DWB3" s="854"/>
      <c r="DWC3" s="854"/>
      <c r="DWD3" s="854"/>
      <c r="DWE3" s="854"/>
      <c r="DWF3" s="854"/>
      <c r="DWG3" s="854"/>
      <c r="DWH3" s="854"/>
      <c r="DWI3" s="854"/>
      <c r="DWJ3" s="854"/>
      <c r="DWK3" s="854" t="s">
        <v>157</v>
      </c>
      <c r="DWL3" s="854"/>
      <c r="DWM3" s="854"/>
      <c r="DWN3" s="854"/>
      <c r="DWO3" s="854"/>
      <c r="DWP3" s="854"/>
      <c r="DWQ3" s="854"/>
      <c r="DWR3" s="854"/>
      <c r="DWS3" s="854"/>
      <c r="DWT3" s="854"/>
      <c r="DWU3" s="854"/>
      <c r="DWV3" s="854"/>
      <c r="DWW3" s="854"/>
      <c r="DWX3" s="854"/>
      <c r="DWY3" s="854"/>
      <c r="DWZ3" s="854"/>
      <c r="DXA3" s="854" t="s">
        <v>157</v>
      </c>
      <c r="DXB3" s="854"/>
      <c r="DXC3" s="854"/>
      <c r="DXD3" s="854"/>
      <c r="DXE3" s="854"/>
      <c r="DXF3" s="854"/>
      <c r="DXG3" s="854"/>
      <c r="DXH3" s="854"/>
      <c r="DXI3" s="854"/>
      <c r="DXJ3" s="854"/>
      <c r="DXK3" s="854"/>
      <c r="DXL3" s="854"/>
      <c r="DXM3" s="854"/>
      <c r="DXN3" s="854"/>
      <c r="DXO3" s="854"/>
      <c r="DXP3" s="854"/>
      <c r="DXQ3" s="854" t="s">
        <v>157</v>
      </c>
      <c r="DXR3" s="854"/>
      <c r="DXS3" s="854"/>
      <c r="DXT3" s="854"/>
      <c r="DXU3" s="854"/>
      <c r="DXV3" s="854"/>
      <c r="DXW3" s="854"/>
      <c r="DXX3" s="854"/>
      <c r="DXY3" s="854"/>
      <c r="DXZ3" s="854"/>
      <c r="DYA3" s="854"/>
      <c r="DYB3" s="854"/>
      <c r="DYC3" s="854"/>
      <c r="DYD3" s="854"/>
      <c r="DYE3" s="854"/>
      <c r="DYF3" s="854"/>
      <c r="DYG3" s="854" t="s">
        <v>157</v>
      </c>
      <c r="DYH3" s="854"/>
      <c r="DYI3" s="854"/>
      <c r="DYJ3" s="854"/>
      <c r="DYK3" s="854"/>
      <c r="DYL3" s="854"/>
      <c r="DYM3" s="854"/>
      <c r="DYN3" s="854"/>
      <c r="DYO3" s="854"/>
      <c r="DYP3" s="854"/>
      <c r="DYQ3" s="854"/>
      <c r="DYR3" s="854"/>
      <c r="DYS3" s="854"/>
      <c r="DYT3" s="854"/>
      <c r="DYU3" s="854"/>
      <c r="DYV3" s="854"/>
      <c r="DYW3" s="854" t="s">
        <v>157</v>
      </c>
      <c r="DYX3" s="854"/>
      <c r="DYY3" s="854"/>
      <c r="DYZ3" s="854"/>
      <c r="DZA3" s="854"/>
      <c r="DZB3" s="854"/>
      <c r="DZC3" s="854"/>
      <c r="DZD3" s="854"/>
      <c r="DZE3" s="854"/>
      <c r="DZF3" s="854"/>
      <c r="DZG3" s="854"/>
      <c r="DZH3" s="854"/>
      <c r="DZI3" s="854"/>
      <c r="DZJ3" s="854"/>
      <c r="DZK3" s="854"/>
      <c r="DZL3" s="854"/>
      <c r="DZM3" s="854" t="s">
        <v>157</v>
      </c>
      <c r="DZN3" s="854"/>
      <c r="DZO3" s="854"/>
      <c r="DZP3" s="854"/>
      <c r="DZQ3" s="854"/>
      <c r="DZR3" s="854"/>
      <c r="DZS3" s="854"/>
      <c r="DZT3" s="854"/>
      <c r="DZU3" s="854"/>
      <c r="DZV3" s="854"/>
      <c r="DZW3" s="854"/>
      <c r="DZX3" s="854"/>
      <c r="DZY3" s="854"/>
      <c r="DZZ3" s="854"/>
      <c r="EAA3" s="854"/>
      <c r="EAB3" s="854"/>
      <c r="EAC3" s="854" t="s">
        <v>157</v>
      </c>
      <c r="EAD3" s="854"/>
      <c r="EAE3" s="854"/>
      <c r="EAF3" s="854"/>
      <c r="EAG3" s="854"/>
      <c r="EAH3" s="854"/>
      <c r="EAI3" s="854"/>
      <c r="EAJ3" s="854"/>
      <c r="EAK3" s="854"/>
      <c r="EAL3" s="854"/>
      <c r="EAM3" s="854"/>
      <c r="EAN3" s="854"/>
      <c r="EAO3" s="854"/>
      <c r="EAP3" s="854"/>
      <c r="EAQ3" s="854"/>
      <c r="EAR3" s="854"/>
      <c r="EAS3" s="854" t="s">
        <v>157</v>
      </c>
      <c r="EAT3" s="854"/>
      <c r="EAU3" s="854"/>
      <c r="EAV3" s="854"/>
      <c r="EAW3" s="854"/>
      <c r="EAX3" s="854"/>
      <c r="EAY3" s="854"/>
      <c r="EAZ3" s="854"/>
      <c r="EBA3" s="854"/>
      <c r="EBB3" s="854"/>
      <c r="EBC3" s="854"/>
      <c r="EBD3" s="854"/>
      <c r="EBE3" s="854"/>
      <c r="EBF3" s="854"/>
      <c r="EBG3" s="854"/>
      <c r="EBH3" s="854"/>
      <c r="EBI3" s="854" t="s">
        <v>157</v>
      </c>
      <c r="EBJ3" s="854"/>
      <c r="EBK3" s="854"/>
      <c r="EBL3" s="854"/>
      <c r="EBM3" s="854"/>
      <c r="EBN3" s="854"/>
      <c r="EBO3" s="854"/>
      <c r="EBP3" s="854"/>
      <c r="EBQ3" s="854"/>
      <c r="EBR3" s="854"/>
      <c r="EBS3" s="854"/>
      <c r="EBT3" s="854"/>
      <c r="EBU3" s="854"/>
      <c r="EBV3" s="854"/>
      <c r="EBW3" s="854"/>
      <c r="EBX3" s="854"/>
      <c r="EBY3" s="854" t="s">
        <v>157</v>
      </c>
      <c r="EBZ3" s="854"/>
      <c r="ECA3" s="854"/>
      <c r="ECB3" s="854"/>
      <c r="ECC3" s="854"/>
      <c r="ECD3" s="854"/>
      <c r="ECE3" s="854"/>
      <c r="ECF3" s="854"/>
      <c r="ECG3" s="854"/>
      <c r="ECH3" s="854"/>
      <c r="ECI3" s="854"/>
      <c r="ECJ3" s="854"/>
      <c r="ECK3" s="854"/>
      <c r="ECL3" s="854"/>
      <c r="ECM3" s="854"/>
      <c r="ECN3" s="854"/>
      <c r="ECO3" s="854" t="s">
        <v>157</v>
      </c>
      <c r="ECP3" s="854"/>
      <c r="ECQ3" s="854"/>
      <c r="ECR3" s="854"/>
      <c r="ECS3" s="854"/>
      <c r="ECT3" s="854"/>
      <c r="ECU3" s="854"/>
      <c r="ECV3" s="854"/>
      <c r="ECW3" s="854"/>
      <c r="ECX3" s="854"/>
      <c r="ECY3" s="854"/>
      <c r="ECZ3" s="854"/>
      <c r="EDA3" s="854"/>
      <c r="EDB3" s="854"/>
      <c r="EDC3" s="854"/>
      <c r="EDD3" s="854"/>
      <c r="EDE3" s="854" t="s">
        <v>157</v>
      </c>
      <c r="EDF3" s="854"/>
      <c r="EDG3" s="854"/>
      <c r="EDH3" s="854"/>
      <c r="EDI3" s="854"/>
      <c r="EDJ3" s="854"/>
      <c r="EDK3" s="854"/>
      <c r="EDL3" s="854"/>
      <c r="EDM3" s="854"/>
      <c r="EDN3" s="854"/>
      <c r="EDO3" s="854"/>
      <c r="EDP3" s="854"/>
      <c r="EDQ3" s="854"/>
      <c r="EDR3" s="854"/>
      <c r="EDS3" s="854"/>
      <c r="EDT3" s="854"/>
      <c r="EDU3" s="854" t="s">
        <v>157</v>
      </c>
      <c r="EDV3" s="854"/>
      <c r="EDW3" s="854"/>
      <c r="EDX3" s="854"/>
      <c r="EDY3" s="854"/>
      <c r="EDZ3" s="854"/>
      <c r="EEA3" s="854"/>
      <c r="EEB3" s="854"/>
      <c r="EEC3" s="854"/>
      <c r="EED3" s="854"/>
      <c r="EEE3" s="854"/>
      <c r="EEF3" s="854"/>
      <c r="EEG3" s="854"/>
      <c r="EEH3" s="854"/>
      <c r="EEI3" s="854"/>
      <c r="EEJ3" s="854"/>
      <c r="EEK3" s="854" t="s">
        <v>157</v>
      </c>
      <c r="EEL3" s="854"/>
      <c r="EEM3" s="854"/>
      <c r="EEN3" s="854"/>
      <c r="EEO3" s="854"/>
      <c r="EEP3" s="854"/>
      <c r="EEQ3" s="854"/>
      <c r="EER3" s="854"/>
      <c r="EES3" s="854"/>
      <c r="EET3" s="854"/>
      <c r="EEU3" s="854"/>
      <c r="EEV3" s="854"/>
      <c r="EEW3" s="854"/>
      <c r="EEX3" s="854"/>
      <c r="EEY3" s="854"/>
      <c r="EEZ3" s="854"/>
      <c r="EFA3" s="854" t="s">
        <v>157</v>
      </c>
      <c r="EFB3" s="854"/>
      <c r="EFC3" s="854"/>
      <c r="EFD3" s="854"/>
      <c r="EFE3" s="854"/>
      <c r="EFF3" s="854"/>
      <c r="EFG3" s="854"/>
      <c r="EFH3" s="854"/>
      <c r="EFI3" s="854"/>
      <c r="EFJ3" s="854"/>
      <c r="EFK3" s="854"/>
      <c r="EFL3" s="854"/>
      <c r="EFM3" s="854"/>
      <c r="EFN3" s="854"/>
      <c r="EFO3" s="854"/>
      <c r="EFP3" s="854"/>
      <c r="EFQ3" s="854" t="s">
        <v>157</v>
      </c>
      <c r="EFR3" s="854"/>
      <c r="EFS3" s="854"/>
      <c r="EFT3" s="854"/>
      <c r="EFU3" s="854"/>
      <c r="EFV3" s="854"/>
      <c r="EFW3" s="854"/>
      <c r="EFX3" s="854"/>
      <c r="EFY3" s="854"/>
      <c r="EFZ3" s="854"/>
      <c r="EGA3" s="854"/>
      <c r="EGB3" s="854"/>
      <c r="EGC3" s="854"/>
      <c r="EGD3" s="854"/>
      <c r="EGE3" s="854"/>
      <c r="EGF3" s="854"/>
      <c r="EGG3" s="854" t="s">
        <v>157</v>
      </c>
      <c r="EGH3" s="854"/>
      <c r="EGI3" s="854"/>
      <c r="EGJ3" s="854"/>
      <c r="EGK3" s="854"/>
      <c r="EGL3" s="854"/>
      <c r="EGM3" s="854"/>
      <c r="EGN3" s="854"/>
      <c r="EGO3" s="854"/>
      <c r="EGP3" s="854"/>
      <c r="EGQ3" s="854"/>
      <c r="EGR3" s="854"/>
      <c r="EGS3" s="854"/>
      <c r="EGT3" s="854"/>
      <c r="EGU3" s="854"/>
      <c r="EGV3" s="854"/>
      <c r="EGW3" s="854" t="s">
        <v>157</v>
      </c>
      <c r="EGX3" s="854"/>
      <c r="EGY3" s="854"/>
      <c r="EGZ3" s="854"/>
      <c r="EHA3" s="854"/>
      <c r="EHB3" s="854"/>
      <c r="EHC3" s="854"/>
      <c r="EHD3" s="854"/>
      <c r="EHE3" s="854"/>
      <c r="EHF3" s="854"/>
      <c r="EHG3" s="854"/>
      <c r="EHH3" s="854"/>
      <c r="EHI3" s="854"/>
      <c r="EHJ3" s="854"/>
      <c r="EHK3" s="854"/>
      <c r="EHL3" s="854"/>
      <c r="EHM3" s="854" t="s">
        <v>157</v>
      </c>
      <c r="EHN3" s="854"/>
      <c r="EHO3" s="854"/>
      <c r="EHP3" s="854"/>
      <c r="EHQ3" s="854"/>
      <c r="EHR3" s="854"/>
      <c r="EHS3" s="854"/>
      <c r="EHT3" s="854"/>
      <c r="EHU3" s="854"/>
      <c r="EHV3" s="854"/>
      <c r="EHW3" s="854"/>
      <c r="EHX3" s="854"/>
      <c r="EHY3" s="854"/>
      <c r="EHZ3" s="854"/>
      <c r="EIA3" s="854"/>
      <c r="EIB3" s="854"/>
      <c r="EIC3" s="854" t="s">
        <v>157</v>
      </c>
      <c r="EID3" s="854"/>
      <c r="EIE3" s="854"/>
      <c r="EIF3" s="854"/>
      <c r="EIG3" s="854"/>
      <c r="EIH3" s="854"/>
      <c r="EII3" s="854"/>
      <c r="EIJ3" s="854"/>
      <c r="EIK3" s="854"/>
      <c r="EIL3" s="854"/>
      <c r="EIM3" s="854"/>
      <c r="EIN3" s="854"/>
      <c r="EIO3" s="854"/>
      <c r="EIP3" s="854"/>
      <c r="EIQ3" s="854"/>
      <c r="EIR3" s="854"/>
      <c r="EIS3" s="854" t="s">
        <v>157</v>
      </c>
      <c r="EIT3" s="854"/>
      <c r="EIU3" s="854"/>
      <c r="EIV3" s="854"/>
      <c r="EIW3" s="854"/>
      <c r="EIX3" s="854"/>
      <c r="EIY3" s="854"/>
      <c r="EIZ3" s="854"/>
      <c r="EJA3" s="854"/>
      <c r="EJB3" s="854"/>
      <c r="EJC3" s="854"/>
      <c r="EJD3" s="854"/>
      <c r="EJE3" s="854"/>
      <c r="EJF3" s="854"/>
      <c r="EJG3" s="854"/>
      <c r="EJH3" s="854"/>
      <c r="EJI3" s="854" t="s">
        <v>157</v>
      </c>
      <c r="EJJ3" s="854"/>
      <c r="EJK3" s="854"/>
      <c r="EJL3" s="854"/>
      <c r="EJM3" s="854"/>
      <c r="EJN3" s="854"/>
      <c r="EJO3" s="854"/>
      <c r="EJP3" s="854"/>
      <c r="EJQ3" s="854"/>
      <c r="EJR3" s="854"/>
      <c r="EJS3" s="854"/>
      <c r="EJT3" s="854"/>
      <c r="EJU3" s="854"/>
      <c r="EJV3" s="854"/>
      <c r="EJW3" s="854"/>
      <c r="EJX3" s="854"/>
      <c r="EJY3" s="854" t="s">
        <v>157</v>
      </c>
      <c r="EJZ3" s="854"/>
      <c r="EKA3" s="854"/>
      <c r="EKB3" s="854"/>
      <c r="EKC3" s="854"/>
      <c r="EKD3" s="854"/>
      <c r="EKE3" s="854"/>
      <c r="EKF3" s="854"/>
      <c r="EKG3" s="854"/>
      <c r="EKH3" s="854"/>
      <c r="EKI3" s="854"/>
      <c r="EKJ3" s="854"/>
      <c r="EKK3" s="854"/>
      <c r="EKL3" s="854"/>
      <c r="EKM3" s="854"/>
      <c r="EKN3" s="854"/>
      <c r="EKO3" s="854" t="s">
        <v>157</v>
      </c>
      <c r="EKP3" s="854"/>
      <c r="EKQ3" s="854"/>
      <c r="EKR3" s="854"/>
      <c r="EKS3" s="854"/>
      <c r="EKT3" s="854"/>
      <c r="EKU3" s="854"/>
      <c r="EKV3" s="854"/>
      <c r="EKW3" s="854"/>
      <c r="EKX3" s="854"/>
      <c r="EKY3" s="854"/>
      <c r="EKZ3" s="854"/>
      <c r="ELA3" s="854"/>
      <c r="ELB3" s="854"/>
      <c r="ELC3" s="854"/>
      <c r="ELD3" s="854"/>
      <c r="ELE3" s="854" t="s">
        <v>157</v>
      </c>
      <c r="ELF3" s="854"/>
      <c r="ELG3" s="854"/>
      <c r="ELH3" s="854"/>
      <c r="ELI3" s="854"/>
      <c r="ELJ3" s="854"/>
      <c r="ELK3" s="854"/>
      <c r="ELL3" s="854"/>
      <c r="ELM3" s="854"/>
      <c r="ELN3" s="854"/>
      <c r="ELO3" s="854"/>
      <c r="ELP3" s="854"/>
      <c r="ELQ3" s="854"/>
      <c r="ELR3" s="854"/>
      <c r="ELS3" s="854"/>
      <c r="ELT3" s="854"/>
      <c r="ELU3" s="854" t="s">
        <v>157</v>
      </c>
      <c r="ELV3" s="854"/>
      <c r="ELW3" s="854"/>
      <c r="ELX3" s="854"/>
      <c r="ELY3" s="854"/>
      <c r="ELZ3" s="854"/>
      <c r="EMA3" s="854"/>
      <c r="EMB3" s="854"/>
      <c r="EMC3" s="854"/>
      <c r="EMD3" s="854"/>
      <c r="EME3" s="854"/>
      <c r="EMF3" s="854"/>
      <c r="EMG3" s="854"/>
      <c r="EMH3" s="854"/>
      <c r="EMI3" s="854"/>
      <c r="EMJ3" s="854"/>
      <c r="EMK3" s="854" t="s">
        <v>157</v>
      </c>
      <c r="EML3" s="854"/>
      <c r="EMM3" s="854"/>
      <c r="EMN3" s="854"/>
      <c r="EMO3" s="854"/>
      <c r="EMP3" s="854"/>
      <c r="EMQ3" s="854"/>
      <c r="EMR3" s="854"/>
      <c r="EMS3" s="854"/>
      <c r="EMT3" s="854"/>
      <c r="EMU3" s="854"/>
      <c r="EMV3" s="854"/>
      <c r="EMW3" s="854"/>
      <c r="EMX3" s="854"/>
      <c r="EMY3" s="854"/>
      <c r="EMZ3" s="854"/>
      <c r="ENA3" s="854" t="s">
        <v>157</v>
      </c>
      <c r="ENB3" s="854"/>
      <c r="ENC3" s="854"/>
      <c r="END3" s="854"/>
      <c r="ENE3" s="854"/>
      <c r="ENF3" s="854"/>
      <c r="ENG3" s="854"/>
      <c r="ENH3" s="854"/>
      <c r="ENI3" s="854"/>
      <c r="ENJ3" s="854"/>
      <c r="ENK3" s="854"/>
      <c r="ENL3" s="854"/>
      <c r="ENM3" s="854"/>
      <c r="ENN3" s="854"/>
      <c r="ENO3" s="854"/>
      <c r="ENP3" s="854"/>
      <c r="ENQ3" s="854" t="s">
        <v>157</v>
      </c>
      <c r="ENR3" s="854"/>
      <c r="ENS3" s="854"/>
      <c r="ENT3" s="854"/>
      <c r="ENU3" s="854"/>
      <c r="ENV3" s="854"/>
      <c r="ENW3" s="854"/>
      <c r="ENX3" s="854"/>
      <c r="ENY3" s="854"/>
      <c r="ENZ3" s="854"/>
      <c r="EOA3" s="854"/>
      <c r="EOB3" s="854"/>
      <c r="EOC3" s="854"/>
      <c r="EOD3" s="854"/>
      <c r="EOE3" s="854"/>
      <c r="EOF3" s="854"/>
      <c r="EOG3" s="854" t="s">
        <v>157</v>
      </c>
      <c r="EOH3" s="854"/>
      <c r="EOI3" s="854"/>
      <c r="EOJ3" s="854"/>
      <c r="EOK3" s="854"/>
      <c r="EOL3" s="854"/>
      <c r="EOM3" s="854"/>
      <c r="EON3" s="854"/>
      <c r="EOO3" s="854"/>
      <c r="EOP3" s="854"/>
      <c r="EOQ3" s="854"/>
      <c r="EOR3" s="854"/>
      <c r="EOS3" s="854"/>
      <c r="EOT3" s="854"/>
      <c r="EOU3" s="854"/>
      <c r="EOV3" s="854"/>
      <c r="EOW3" s="854" t="s">
        <v>157</v>
      </c>
      <c r="EOX3" s="854"/>
      <c r="EOY3" s="854"/>
      <c r="EOZ3" s="854"/>
      <c r="EPA3" s="854"/>
      <c r="EPB3" s="854"/>
      <c r="EPC3" s="854"/>
      <c r="EPD3" s="854"/>
      <c r="EPE3" s="854"/>
      <c r="EPF3" s="854"/>
      <c r="EPG3" s="854"/>
      <c r="EPH3" s="854"/>
      <c r="EPI3" s="854"/>
      <c r="EPJ3" s="854"/>
      <c r="EPK3" s="854"/>
      <c r="EPL3" s="854"/>
      <c r="EPM3" s="854" t="s">
        <v>157</v>
      </c>
      <c r="EPN3" s="854"/>
      <c r="EPO3" s="854"/>
      <c r="EPP3" s="854"/>
      <c r="EPQ3" s="854"/>
      <c r="EPR3" s="854"/>
      <c r="EPS3" s="854"/>
      <c r="EPT3" s="854"/>
      <c r="EPU3" s="854"/>
      <c r="EPV3" s="854"/>
      <c r="EPW3" s="854"/>
      <c r="EPX3" s="854"/>
      <c r="EPY3" s="854"/>
      <c r="EPZ3" s="854"/>
      <c r="EQA3" s="854"/>
      <c r="EQB3" s="854"/>
      <c r="EQC3" s="854" t="s">
        <v>157</v>
      </c>
      <c r="EQD3" s="854"/>
      <c r="EQE3" s="854"/>
      <c r="EQF3" s="854"/>
      <c r="EQG3" s="854"/>
      <c r="EQH3" s="854"/>
      <c r="EQI3" s="854"/>
      <c r="EQJ3" s="854"/>
      <c r="EQK3" s="854"/>
      <c r="EQL3" s="854"/>
      <c r="EQM3" s="854"/>
      <c r="EQN3" s="854"/>
      <c r="EQO3" s="854"/>
      <c r="EQP3" s="854"/>
      <c r="EQQ3" s="854"/>
      <c r="EQR3" s="854"/>
      <c r="EQS3" s="854" t="s">
        <v>157</v>
      </c>
      <c r="EQT3" s="854"/>
      <c r="EQU3" s="854"/>
      <c r="EQV3" s="854"/>
      <c r="EQW3" s="854"/>
      <c r="EQX3" s="854"/>
      <c r="EQY3" s="854"/>
      <c r="EQZ3" s="854"/>
      <c r="ERA3" s="854"/>
      <c r="ERB3" s="854"/>
      <c r="ERC3" s="854"/>
      <c r="ERD3" s="854"/>
      <c r="ERE3" s="854"/>
      <c r="ERF3" s="854"/>
      <c r="ERG3" s="854"/>
      <c r="ERH3" s="854"/>
      <c r="ERI3" s="854" t="s">
        <v>157</v>
      </c>
      <c r="ERJ3" s="854"/>
      <c r="ERK3" s="854"/>
      <c r="ERL3" s="854"/>
      <c r="ERM3" s="854"/>
      <c r="ERN3" s="854"/>
      <c r="ERO3" s="854"/>
      <c r="ERP3" s="854"/>
      <c r="ERQ3" s="854"/>
      <c r="ERR3" s="854"/>
      <c r="ERS3" s="854"/>
      <c r="ERT3" s="854"/>
      <c r="ERU3" s="854"/>
      <c r="ERV3" s="854"/>
      <c r="ERW3" s="854"/>
      <c r="ERX3" s="854"/>
      <c r="ERY3" s="854" t="s">
        <v>157</v>
      </c>
      <c r="ERZ3" s="854"/>
      <c r="ESA3" s="854"/>
      <c r="ESB3" s="854"/>
      <c r="ESC3" s="854"/>
      <c r="ESD3" s="854"/>
      <c r="ESE3" s="854"/>
      <c r="ESF3" s="854"/>
      <c r="ESG3" s="854"/>
      <c r="ESH3" s="854"/>
      <c r="ESI3" s="854"/>
      <c r="ESJ3" s="854"/>
      <c r="ESK3" s="854"/>
      <c r="ESL3" s="854"/>
      <c r="ESM3" s="854"/>
      <c r="ESN3" s="854"/>
      <c r="ESO3" s="854" t="s">
        <v>157</v>
      </c>
      <c r="ESP3" s="854"/>
      <c r="ESQ3" s="854"/>
      <c r="ESR3" s="854"/>
      <c r="ESS3" s="854"/>
      <c r="EST3" s="854"/>
      <c r="ESU3" s="854"/>
      <c r="ESV3" s="854"/>
      <c r="ESW3" s="854"/>
      <c r="ESX3" s="854"/>
      <c r="ESY3" s="854"/>
      <c r="ESZ3" s="854"/>
      <c r="ETA3" s="854"/>
      <c r="ETB3" s="854"/>
      <c r="ETC3" s="854"/>
      <c r="ETD3" s="854"/>
      <c r="ETE3" s="854" t="s">
        <v>157</v>
      </c>
      <c r="ETF3" s="854"/>
      <c r="ETG3" s="854"/>
      <c r="ETH3" s="854"/>
      <c r="ETI3" s="854"/>
      <c r="ETJ3" s="854"/>
      <c r="ETK3" s="854"/>
      <c r="ETL3" s="854"/>
      <c r="ETM3" s="854"/>
      <c r="ETN3" s="854"/>
      <c r="ETO3" s="854"/>
      <c r="ETP3" s="854"/>
      <c r="ETQ3" s="854"/>
      <c r="ETR3" s="854"/>
      <c r="ETS3" s="854"/>
      <c r="ETT3" s="854"/>
      <c r="ETU3" s="854" t="s">
        <v>157</v>
      </c>
      <c r="ETV3" s="854"/>
      <c r="ETW3" s="854"/>
      <c r="ETX3" s="854"/>
      <c r="ETY3" s="854"/>
      <c r="ETZ3" s="854"/>
      <c r="EUA3" s="854"/>
      <c r="EUB3" s="854"/>
      <c r="EUC3" s="854"/>
      <c r="EUD3" s="854"/>
      <c r="EUE3" s="854"/>
      <c r="EUF3" s="854"/>
      <c r="EUG3" s="854"/>
      <c r="EUH3" s="854"/>
      <c r="EUI3" s="854"/>
      <c r="EUJ3" s="854"/>
      <c r="EUK3" s="854" t="s">
        <v>157</v>
      </c>
      <c r="EUL3" s="854"/>
      <c r="EUM3" s="854"/>
      <c r="EUN3" s="854"/>
      <c r="EUO3" s="854"/>
      <c r="EUP3" s="854"/>
      <c r="EUQ3" s="854"/>
      <c r="EUR3" s="854"/>
      <c r="EUS3" s="854"/>
      <c r="EUT3" s="854"/>
      <c r="EUU3" s="854"/>
      <c r="EUV3" s="854"/>
      <c r="EUW3" s="854"/>
      <c r="EUX3" s="854"/>
      <c r="EUY3" s="854"/>
      <c r="EUZ3" s="854"/>
      <c r="EVA3" s="854" t="s">
        <v>157</v>
      </c>
      <c r="EVB3" s="854"/>
      <c r="EVC3" s="854"/>
      <c r="EVD3" s="854"/>
      <c r="EVE3" s="854"/>
      <c r="EVF3" s="854"/>
      <c r="EVG3" s="854"/>
      <c r="EVH3" s="854"/>
      <c r="EVI3" s="854"/>
      <c r="EVJ3" s="854"/>
      <c r="EVK3" s="854"/>
      <c r="EVL3" s="854"/>
      <c r="EVM3" s="854"/>
      <c r="EVN3" s="854"/>
      <c r="EVO3" s="854"/>
      <c r="EVP3" s="854"/>
      <c r="EVQ3" s="854" t="s">
        <v>157</v>
      </c>
      <c r="EVR3" s="854"/>
      <c r="EVS3" s="854"/>
      <c r="EVT3" s="854"/>
      <c r="EVU3" s="854"/>
      <c r="EVV3" s="854"/>
      <c r="EVW3" s="854"/>
      <c r="EVX3" s="854"/>
      <c r="EVY3" s="854"/>
      <c r="EVZ3" s="854"/>
      <c r="EWA3" s="854"/>
      <c r="EWB3" s="854"/>
      <c r="EWC3" s="854"/>
      <c r="EWD3" s="854"/>
      <c r="EWE3" s="854"/>
      <c r="EWF3" s="854"/>
      <c r="EWG3" s="854" t="s">
        <v>157</v>
      </c>
      <c r="EWH3" s="854"/>
      <c r="EWI3" s="854"/>
      <c r="EWJ3" s="854"/>
      <c r="EWK3" s="854"/>
      <c r="EWL3" s="854"/>
      <c r="EWM3" s="854"/>
      <c r="EWN3" s="854"/>
      <c r="EWO3" s="854"/>
      <c r="EWP3" s="854"/>
      <c r="EWQ3" s="854"/>
      <c r="EWR3" s="854"/>
      <c r="EWS3" s="854"/>
      <c r="EWT3" s="854"/>
      <c r="EWU3" s="854"/>
      <c r="EWV3" s="854"/>
      <c r="EWW3" s="854" t="s">
        <v>157</v>
      </c>
      <c r="EWX3" s="854"/>
      <c r="EWY3" s="854"/>
      <c r="EWZ3" s="854"/>
      <c r="EXA3" s="854"/>
      <c r="EXB3" s="854"/>
      <c r="EXC3" s="854"/>
      <c r="EXD3" s="854"/>
      <c r="EXE3" s="854"/>
      <c r="EXF3" s="854"/>
      <c r="EXG3" s="854"/>
      <c r="EXH3" s="854"/>
      <c r="EXI3" s="854"/>
      <c r="EXJ3" s="854"/>
      <c r="EXK3" s="854"/>
      <c r="EXL3" s="854"/>
      <c r="EXM3" s="854" t="s">
        <v>157</v>
      </c>
      <c r="EXN3" s="854"/>
      <c r="EXO3" s="854"/>
      <c r="EXP3" s="854"/>
      <c r="EXQ3" s="854"/>
      <c r="EXR3" s="854"/>
      <c r="EXS3" s="854"/>
      <c r="EXT3" s="854"/>
      <c r="EXU3" s="854"/>
      <c r="EXV3" s="854"/>
      <c r="EXW3" s="854"/>
      <c r="EXX3" s="854"/>
      <c r="EXY3" s="854"/>
      <c r="EXZ3" s="854"/>
      <c r="EYA3" s="854"/>
      <c r="EYB3" s="854"/>
      <c r="EYC3" s="854" t="s">
        <v>157</v>
      </c>
      <c r="EYD3" s="854"/>
      <c r="EYE3" s="854"/>
      <c r="EYF3" s="854"/>
      <c r="EYG3" s="854"/>
      <c r="EYH3" s="854"/>
      <c r="EYI3" s="854"/>
      <c r="EYJ3" s="854"/>
      <c r="EYK3" s="854"/>
      <c r="EYL3" s="854"/>
      <c r="EYM3" s="854"/>
      <c r="EYN3" s="854"/>
      <c r="EYO3" s="854"/>
      <c r="EYP3" s="854"/>
      <c r="EYQ3" s="854"/>
      <c r="EYR3" s="854"/>
      <c r="EYS3" s="854" t="s">
        <v>157</v>
      </c>
      <c r="EYT3" s="854"/>
      <c r="EYU3" s="854"/>
      <c r="EYV3" s="854"/>
      <c r="EYW3" s="854"/>
      <c r="EYX3" s="854"/>
      <c r="EYY3" s="854"/>
      <c r="EYZ3" s="854"/>
      <c r="EZA3" s="854"/>
      <c r="EZB3" s="854"/>
      <c r="EZC3" s="854"/>
      <c r="EZD3" s="854"/>
      <c r="EZE3" s="854"/>
      <c r="EZF3" s="854"/>
      <c r="EZG3" s="854"/>
      <c r="EZH3" s="854"/>
      <c r="EZI3" s="854" t="s">
        <v>157</v>
      </c>
      <c r="EZJ3" s="854"/>
      <c r="EZK3" s="854"/>
      <c r="EZL3" s="854"/>
      <c r="EZM3" s="854"/>
      <c r="EZN3" s="854"/>
      <c r="EZO3" s="854"/>
      <c r="EZP3" s="854"/>
      <c r="EZQ3" s="854"/>
      <c r="EZR3" s="854"/>
      <c r="EZS3" s="854"/>
      <c r="EZT3" s="854"/>
      <c r="EZU3" s="854"/>
      <c r="EZV3" s="854"/>
      <c r="EZW3" s="854"/>
      <c r="EZX3" s="854"/>
      <c r="EZY3" s="854" t="s">
        <v>157</v>
      </c>
      <c r="EZZ3" s="854"/>
      <c r="FAA3" s="854"/>
      <c r="FAB3" s="854"/>
      <c r="FAC3" s="854"/>
      <c r="FAD3" s="854"/>
      <c r="FAE3" s="854"/>
      <c r="FAF3" s="854"/>
      <c r="FAG3" s="854"/>
      <c r="FAH3" s="854"/>
      <c r="FAI3" s="854"/>
      <c r="FAJ3" s="854"/>
      <c r="FAK3" s="854"/>
      <c r="FAL3" s="854"/>
      <c r="FAM3" s="854"/>
      <c r="FAN3" s="854"/>
      <c r="FAO3" s="854" t="s">
        <v>157</v>
      </c>
      <c r="FAP3" s="854"/>
      <c r="FAQ3" s="854"/>
      <c r="FAR3" s="854"/>
      <c r="FAS3" s="854"/>
      <c r="FAT3" s="854"/>
      <c r="FAU3" s="854"/>
      <c r="FAV3" s="854"/>
      <c r="FAW3" s="854"/>
      <c r="FAX3" s="854"/>
      <c r="FAY3" s="854"/>
      <c r="FAZ3" s="854"/>
      <c r="FBA3" s="854"/>
      <c r="FBB3" s="854"/>
      <c r="FBC3" s="854"/>
      <c r="FBD3" s="854"/>
      <c r="FBE3" s="854" t="s">
        <v>157</v>
      </c>
      <c r="FBF3" s="854"/>
      <c r="FBG3" s="854"/>
      <c r="FBH3" s="854"/>
      <c r="FBI3" s="854"/>
      <c r="FBJ3" s="854"/>
      <c r="FBK3" s="854"/>
      <c r="FBL3" s="854"/>
      <c r="FBM3" s="854"/>
      <c r="FBN3" s="854"/>
      <c r="FBO3" s="854"/>
      <c r="FBP3" s="854"/>
      <c r="FBQ3" s="854"/>
      <c r="FBR3" s="854"/>
      <c r="FBS3" s="854"/>
      <c r="FBT3" s="854"/>
      <c r="FBU3" s="854" t="s">
        <v>157</v>
      </c>
      <c r="FBV3" s="854"/>
      <c r="FBW3" s="854"/>
      <c r="FBX3" s="854"/>
      <c r="FBY3" s="854"/>
      <c r="FBZ3" s="854"/>
      <c r="FCA3" s="854"/>
      <c r="FCB3" s="854"/>
      <c r="FCC3" s="854"/>
      <c r="FCD3" s="854"/>
      <c r="FCE3" s="854"/>
      <c r="FCF3" s="854"/>
      <c r="FCG3" s="854"/>
      <c r="FCH3" s="854"/>
      <c r="FCI3" s="854"/>
      <c r="FCJ3" s="854"/>
      <c r="FCK3" s="854" t="s">
        <v>157</v>
      </c>
      <c r="FCL3" s="854"/>
      <c r="FCM3" s="854"/>
      <c r="FCN3" s="854"/>
      <c r="FCO3" s="854"/>
      <c r="FCP3" s="854"/>
      <c r="FCQ3" s="854"/>
      <c r="FCR3" s="854"/>
      <c r="FCS3" s="854"/>
      <c r="FCT3" s="854"/>
      <c r="FCU3" s="854"/>
      <c r="FCV3" s="854"/>
      <c r="FCW3" s="854"/>
      <c r="FCX3" s="854"/>
      <c r="FCY3" s="854"/>
      <c r="FCZ3" s="854"/>
      <c r="FDA3" s="854" t="s">
        <v>157</v>
      </c>
      <c r="FDB3" s="854"/>
      <c r="FDC3" s="854"/>
      <c r="FDD3" s="854"/>
      <c r="FDE3" s="854"/>
      <c r="FDF3" s="854"/>
      <c r="FDG3" s="854"/>
      <c r="FDH3" s="854"/>
      <c r="FDI3" s="854"/>
      <c r="FDJ3" s="854"/>
      <c r="FDK3" s="854"/>
      <c r="FDL3" s="854"/>
      <c r="FDM3" s="854"/>
      <c r="FDN3" s="854"/>
      <c r="FDO3" s="854"/>
      <c r="FDP3" s="854"/>
      <c r="FDQ3" s="854" t="s">
        <v>157</v>
      </c>
      <c r="FDR3" s="854"/>
      <c r="FDS3" s="854"/>
      <c r="FDT3" s="854"/>
      <c r="FDU3" s="854"/>
      <c r="FDV3" s="854"/>
      <c r="FDW3" s="854"/>
      <c r="FDX3" s="854"/>
      <c r="FDY3" s="854"/>
      <c r="FDZ3" s="854"/>
      <c r="FEA3" s="854"/>
      <c r="FEB3" s="854"/>
      <c r="FEC3" s="854"/>
      <c r="FED3" s="854"/>
      <c r="FEE3" s="854"/>
      <c r="FEF3" s="854"/>
      <c r="FEG3" s="854" t="s">
        <v>157</v>
      </c>
      <c r="FEH3" s="854"/>
      <c r="FEI3" s="854"/>
      <c r="FEJ3" s="854"/>
      <c r="FEK3" s="854"/>
      <c r="FEL3" s="854"/>
      <c r="FEM3" s="854"/>
      <c r="FEN3" s="854"/>
      <c r="FEO3" s="854"/>
      <c r="FEP3" s="854"/>
      <c r="FEQ3" s="854"/>
      <c r="FER3" s="854"/>
      <c r="FES3" s="854"/>
      <c r="FET3" s="854"/>
      <c r="FEU3" s="854"/>
      <c r="FEV3" s="854"/>
      <c r="FEW3" s="854" t="s">
        <v>157</v>
      </c>
      <c r="FEX3" s="854"/>
      <c r="FEY3" s="854"/>
      <c r="FEZ3" s="854"/>
      <c r="FFA3" s="854"/>
      <c r="FFB3" s="854"/>
      <c r="FFC3" s="854"/>
      <c r="FFD3" s="854"/>
      <c r="FFE3" s="854"/>
      <c r="FFF3" s="854"/>
      <c r="FFG3" s="854"/>
      <c r="FFH3" s="854"/>
      <c r="FFI3" s="854"/>
      <c r="FFJ3" s="854"/>
      <c r="FFK3" s="854"/>
      <c r="FFL3" s="854"/>
      <c r="FFM3" s="854" t="s">
        <v>157</v>
      </c>
      <c r="FFN3" s="854"/>
      <c r="FFO3" s="854"/>
      <c r="FFP3" s="854"/>
      <c r="FFQ3" s="854"/>
      <c r="FFR3" s="854"/>
      <c r="FFS3" s="854"/>
      <c r="FFT3" s="854"/>
      <c r="FFU3" s="854"/>
      <c r="FFV3" s="854"/>
      <c r="FFW3" s="854"/>
      <c r="FFX3" s="854"/>
      <c r="FFY3" s="854"/>
      <c r="FFZ3" s="854"/>
      <c r="FGA3" s="854"/>
      <c r="FGB3" s="854"/>
      <c r="FGC3" s="854" t="s">
        <v>157</v>
      </c>
      <c r="FGD3" s="854"/>
      <c r="FGE3" s="854"/>
      <c r="FGF3" s="854"/>
      <c r="FGG3" s="854"/>
      <c r="FGH3" s="854"/>
      <c r="FGI3" s="854"/>
      <c r="FGJ3" s="854"/>
      <c r="FGK3" s="854"/>
      <c r="FGL3" s="854"/>
      <c r="FGM3" s="854"/>
      <c r="FGN3" s="854"/>
      <c r="FGO3" s="854"/>
      <c r="FGP3" s="854"/>
      <c r="FGQ3" s="854"/>
      <c r="FGR3" s="854"/>
      <c r="FGS3" s="854" t="s">
        <v>157</v>
      </c>
      <c r="FGT3" s="854"/>
      <c r="FGU3" s="854"/>
      <c r="FGV3" s="854"/>
      <c r="FGW3" s="854"/>
      <c r="FGX3" s="854"/>
      <c r="FGY3" s="854"/>
      <c r="FGZ3" s="854"/>
      <c r="FHA3" s="854"/>
      <c r="FHB3" s="854"/>
      <c r="FHC3" s="854"/>
      <c r="FHD3" s="854"/>
      <c r="FHE3" s="854"/>
      <c r="FHF3" s="854"/>
      <c r="FHG3" s="854"/>
      <c r="FHH3" s="854"/>
      <c r="FHI3" s="854" t="s">
        <v>157</v>
      </c>
      <c r="FHJ3" s="854"/>
      <c r="FHK3" s="854"/>
      <c r="FHL3" s="854"/>
      <c r="FHM3" s="854"/>
      <c r="FHN3" s="854"/>
      <c r="FHO3" s="854"/>
      <c r="FHP3" s="854"/>
      <c r="FHQ3" s="854"/>
      <c r="FHR3" s="854"/>
      <c r="FHS3" s="854"/>
      <c r="FHT3" s="854"/>
      <c r="FHU3" s="854"/>
      <c r="FHV3" s="854"/>
      <c r="FHW3" s="854"/>
      <c r="FHX3" s="854"/>
      <c r="FHY3" s="854" t="s">
        <v>157</v>
      </c>
      <c r="FHZ3" s="854"/>
      <c r="FIA3" s="854"/>
      <c r="FIB3" s="854"/>
      <c r="FIC3" s="854"/>
      <c r="FID3" s="854"/>
      <c r="FIE3" s="854"/>
      <c r="FIF3" s="854"/>
      <c r="FIG3" s="854"/>
      <c r="FIH3" s="854"/>
      <c r="FII3" s="854"/>
      <c r="FIJ3" s="854"/>
      <c r="FIK3" s="854"/>
      <c r="FIL3" s="854"/>
      <c r="FIM3" s="854"/>
      <c r="FIN3" s="854"/>
      <c r="FIO3" s="854" t="s">
        <v>157</v>
      </c>
      <c r="FIP3" s="854"/>
      <c r="FIQ3" s="854"/>
      <c r="FIR3" s="854"/>
      <c r="FIS3" s="854"/>
      <c r="FIT3" s="854"/>
      <c r="FIU3" s="854"/>
      <c r="FIV3" s="854"/>
      <c r="FIW3" s="854"/>
      <c r="FIX3" s="854"/>
      <c r="FIY3" s="854"/>
      <c r="FIZ3" s="854"/>
      <c r="FJA3" s="854"/>
      <c r="FJB3" s="854"/>
      <c r="FJC3" s="854"/>
      <c r="FJD3" s="854"/>
      <c r="FJE3" s="854" t="s">
        <v>157</v>
      </c>
      <c r="FJF3" s="854"/>
      <c r="FJG3" s="854"/>
      <c r="FJH3" s="854"/>
      <c r="FJI3" s="854"/>
      <c r="FJJ3" s="854"/>
      <c r="FJK3" s="854"/>
      <c r="FJL3" s="854"/>
      <c r="FJM3" s="854"/>
      <c r="FJN3" s="854"/>
      <c r="FJO3" s="854"/>
      <c r="FJP3" s="854"/>
      <c r="FJQ3" s="854"/>
      <c r="FJR3" s="854"/>
      <c r="FJS3" s="854"/>
      <c r="FJT3" s="854"/>
      <c r="FJU3" s="854" t="s">
        <v>157</v>
      </c>
      <c r="FJV3" s="854"/>
      <c r="FJW3" s="854"/>
      <c r="FJX3" s="854"/>
      <c r="FJY3" s="854"/>
      <c r="FJZ3" s="854"/>
      <c r="FKA3" s="854"/>
      <c r="FKB3" s="854"/>
      <c r="FKC3" s="854"/>
      <c r="FKD3" s="854"/>
      <c r="FKE3" s="854"/>
      <c r="FKF3" s="854"/>
      <c r="FKG3" s="854"/>
      <c r="FKH3" s="854"/>
      <c r="FKI3" s="854"/>
      <c r="FKJ3" s="854"/>
      <c r="FKK3" s="854" t="s">
        <v>157</v>
      </c>
      <c r="FKL3" s="854"/>
      <c r="FKM3" s="854"/>
      <c r="FKN3" s="854"/>
      <c r="FKO3" s="854"/>
      <c r="FKP3" s="854"/>
      <c r="FKQ3" s="854"/>
      <c r="FKR3" s="854"/>
      <c r="FKS3" s="854"/>
      <c r="FKT3" s="854"/>
      <c r="FKU3" s="854"/>
      <c r="FKV3" s="854"/>
      <c r="FKW3" s="854"/>
      <c r="FKX3" s="854"/>
      <c r="FKY3" s="854"/>
      <c r="FKZ3" s="854"/>
      <c r="FLA3" s="854" t="s">
        <v>157</v>
      </c>
      <c r="FLB3" s="854"/>
      <c r="FLC3" s="854"/>
      <c r="FLD3" s="854"/>
      <c r="FLE3" s="854"/>
      <c r="FLF3" s="854"/>
      <c r="FLG3" s="854"/>
      <c r="FLH3" s="854"/>
      <c r="FLI3" s="854"/>
      <c r="FLJ3" s="854"/>
      <c r="FLK3" s="854"/>
      <c r="FLL3" s="854"/>
      <c r="FLM3" s="854"/>
      <c r="FLN3" s="854"/>
      <c r="FLO3" s="854"/>
      <c r="FLP3" s="854"/>
      <c r="FLQ3" s="854" t="s">
        <v>157</v>
      </c>
      <c r="FLR3" s="854"/>
      <c r="FLS3" s="854"/>
      <c r="FLT3" s="854"/>
      <c r="FLU3" s="854"/>
      <c r="FLV3" s="854"/>
      <c r="FLW3" s="854"/>
      <c r="FLX3" s="854"/>
      <c r="FLY3" s="854"/>
      <c r="FLZ3" s="854"/>
      <c r="FMA3" s="854"/>
      <c r="FMB3" s="854"/>
      <c r="FMC3" s="854"/>
      <c r="FMD3" s="854"/>
      <c r="FME3" s="854"/>
      <c r="FMF3" s="854"/>
      <c r="FMG3" s="854" t="s">
        <v>157</v>
      </c>
      <c r="FMH3" s="854"/>
      <c r="FMI3" s="854"/>
      <c r="FMJ3" s="854"/>
      <c r="FMK3" s="854"/>
      <c r="FML3" s="854"/>
      <c r="FMM3" s="854"/>
      <c r="FMN3" s="854"/>
      <c r="FMO3" s="854"/>
      <c r="FMP3" s="854"/>
      <c r="FMQ3" s="854"/>
      <c r="FMR3" s="854"/>
      <c r="FMS3" s="854"/>
      <c r="FMT3" s="854"/>
      <c r="FMU3" s="854"/>
      <c r="FMV3" s="854"/>
      <c r="FMW3" s="854" t="s">
        <v>157</v>
      </c>
      <c r="FMX3" s="854"/>
      <c r="FMY3" s="854"/>
      <c r="FMZ3" s="854"/>
      <c r="FNA3" s="854"/>
      <c r="FNB3" s="854"/>
      <c r="FNC3" s="854"/>
      <c r="FND3" s="854"/>
      <c r="FNE3" s="854"/>
      <c r="FNF3" s="854"/>
      <c r="FNG3" s="854"/>
      <c r="FNH3" s="854"/>
      <c r="FNI3" s="854"/>
      <c r="FNJ3" s="854"/>
      <c r="FNK3" s="854"/>
      <c r="FNL3" s="854"/>
      <c r="FNM3" s="854" t="s">
        <v>157</v>
      </c>
      <c r="FNN3" s="854"/>
      <c r="FNO3" s="854"/>
      <c r="FNP3" s="854"/>
      <c r="FNQ3" s="854"/>
      <c r="FNR3" s="854"/>
      <c r="FNS3" s="854"/>
      <c r="FNT3" s="854"/>
      <c r="FNU3" s="854"/>
      <c r="FNV3" s="854"/>
      <c r="FNW3" s="854"/>
      <c r="FNX3" s="854"/>
      <c r="FNY3" s="854"/>
      <c r="FNZ3" s="854"/>
      <c r="FOA3" s="854"/>
      <c r="FOB3" s="854"/>
      <c r="FOC3" s="854" t="s">
        <v>157</v>
      </c>
      <c r="FOD3" s="854"/>
      <c r="FOE3" s="854"/>
      <c r="FOF3" s="854"/>
      <c r="FOG3" s="854"/>
      <c r="FOH3" s="854"/>
      <c r="FOI3" s="854"/>
      <c r="FOJ3" s="854"/>
      <c r="FOK3" s="854"/>
      <c r="FOL3" s="854"/>
      <c r="FOM3" s="854"/>
      <c r="FON3" s="854"/>
      <c r="FOO3" s="854"/>
      <c r="FOP3" s="854"/>
      <c r="FOQ3" s="854"/>
      <c r="FOR3" s="854"/>
      <c r="FOS3" s="854" t="s">
        <v>157</v>
      </c>
      <c r="FOT3" s="854"/>
      <c r="FOU3" s="854"/>
      <c r="FOV3" s="854"/>
      <c r="FOW3" s="854"/>
      <c r="FOX3" s="854"/>
      <c r="FOY3" s="854"/>
      <c r="FOZ3" s="854"/>
      <c r="FPA3" s="854"/>
      <c r="FPB3" s="854"/>
      <c r="FPC3" s="854"/>
      <c r="FPD3" s="854"/>
      <c r="FPE3" s="854"/>
      <c r="FPF3" s="854"/>
      <c r="FPG3" s="854"/>
      <c r="FPH3" s="854"/>
      <c r="FPI3" s="854" t="s">
        <v>157</v>
      </c>
      <c r="FPJ3" s="854"/>
      <c r="FPK3" s="854"/>
      <c r="FPL3" s="854"/>
      <c r="FPM3" s="854"/>
      <c r="FPN3" s="854"/>
      <c r="FPO3" s="854"/>
      <c r="FPP3" s="854"/>
      <c r="FPQ3" s="854"/>
      <c r="FPR3" s="854"/>
      <c r="FPS3" s="854"/>
      <c r="FPT3" s="854"/>
      <c r="FPU3" s="854"/>
      <c r="FPV3" s="854"/>
      <c r="FPW3" s="854"/>
      <c r="FPX3" s="854"/>
      <c r="FPY3" s="854" t="s">
        <v>157</v>
      </c>
      <c r="FPZ3" s="854"/>
      <c r="FQA3" s="854"/>
      <c r="FQB3" s="854"/>
      <c r="FQC3" s="854"/>
      <c r="FQD3" s="854"/>
      <c r="FQE3" s="854"/>
      <c r="FQF3" s="854"/>
      <c r="FQG3" s="854"/>
      <c r="FQH3" s="854"/>
      <c r="FQI3" s="854"/>
      <c r="FQJ3" s="854"/>
      <c r="FQK3" s="854"/>
      <c r="FQL3" s="854"/>
      <c r="FQM3" s="854"/>
      <c r="FQN3" s="854"/>
      <c r="FQO3" s="854" t="s">
        <v>157</v>
      </c>
      <c r="FQP3" s="854"/>
      <c r="FQQ3" s="854"/>
      <c r="FQR3" s="854"/>
      <c r="FQS3" s="854"/>
      <c r="FQT3" s="854"/>
      <c r="FQU3" s="854"/>
      <c r="FQV3" s="854"/>
      <c r="FQW3" s="854"/>
      <c r="FQX3" s="854"/>
      <c r="FQY3" s="854"/>
      <c r="FQZ3" s="854"/>
      <c r="FRA3" s="854"/>
      <c r="FRB3" s="854"/>
      <c r="FRC3" s="854"/>
      <c r="FRD3" s="854"/>
      <c r="FRE3" s="854" t="s">
        <v>157</v>
      </c>
      <c r="FRF3" s="854"/>
      <c r="FRG3" s="854"/>
      <c r="FRH3" s="854"/>
      <c r="FRI3" s="854"/>
      <c r="FRJ3" s="854"/>
      <c r="FRK3" s="854"/>
      <c r="FRL3" s="854"/>
      <c r="FRM3" s="854"/>
      <c r="FRN3" s="854"/>
      <c r="FRO3" s="854"/>
      <c r="FRP3" s="854"/>
      <c r="FRQ3" s="854"/>
      <c r="FRR3" s="854"/>
      <c r="FRS3" s="854"/>
      <c r="FRT3" s="854"/>
      <c r="FRU3" s="854" t="s">
        <v>157</v>
      </c>
      <c r="FRV3" s="854"/>
      <c r="FRW3" s="854"/>
      <c r="FRX3" s="854"/>
      <c r="FRY3" s="854"/>
      <c r="FRZ3" s="854"/>
      <c r="FSA3" s="854"/>
      <c r="FSB3" s="854"/>
      <c r="FSC3" s="854"/>
      <c r="FSD3" s="854"/>
      <c r="FSE3" s="854"/>
      <c r="FSF3" s="854"/>
      <c r="FSG3" s="854"/>
      <c r="FSH3" s="854"/>
      <c r="FSI3" s="854"/>
      <c r="FSJ3" s="854"/>
      <c r="FSK3" s="854" t="s">
        <v>157</v>
      </c>
      <c r="FSL3" s="854"/>
      <c r="FSM3" s="854"/>
      <c r="FSN3" s="854"/>
      <c r="FSO3" s="854"/>
      <c r="FSP3" s="854"/>
      <c r="FSQ3" s="854"/>
      <c r="FSR3" s="854"/>
      <c r="FSS3" s="854"/>
      <c r="FST3" s="854"/>
      <c r="FSU3" s="854"/>
      <c r="FSV3" s="854"/>
      <c r="FSW3" s="854"/>
      <c r="FSX3" s="854"/>
      <c r="FSY3" s="854"/>
      <c r="FSZ3" s="854"/>
      <c r="FTA3" s="854" t="s">
        <v>157</v>
      </c>
      <c r="FTB3" s="854"/>
      <c r="FTC3" s="854"/>
      <c r="FTD3" s="854"/>
      <c r="FTE3" s="854"/>
      <c r="FTF3" s="854"/>
      <c r="FTG3" s="854"/>
      <c r="FTH3" s="854"/>
      <c r="FTI3" s="854"/>
      <c r="FTJ3" s="854"/>
      <c r="FTK3" s="854"/>
      <c r="FTL3" s="854"/>
      <c r="FTM3" s="854"/>
      <c r="FTN3" s="854"/>
      <c r="FTO3" s="854"/>
      <c r="FTP3" s="854"/>
      <c r="FTQ3" s="854" t="s">
        <v>157</v>
      </c>
      <c r="FTR3" s="854"/>
      <c r="FTS3" s="854"/>
      <c r="FTT3" s="854"/>
      <c r="FTU3" s="854"/>
      <c r="FTV3" s="854"/>
      <c r="FTW3" s="854"/>
      <c r="FTX3" s="854"/>
      <c r="FTY3" s="854"/>
      <c r="FTZ3" s="854"/>
      <c r="FUA3" s="854"/>
      <c r="FUB3" s="854"/>
      <c r="FUC3" s="854"/>
      <c r="FUD3" s="854"/>
      <c r="FUE3" s="854"/>
      <c r="FUF3" s="854"/>
      <c r="FUG3" s="854" t="s">
        <v>157</v>
      </c>
      <c r="FUH3" s="854"/>
      <c r="FUI3" s="854"/>
      <c r="FUJ3" s="854"/>
      <c r="FUK3" s="854"/>
      <c r="FUL3" s="854"/>
      <c r="FUM3" s="854"/>
      <c r="FUN3" s="854"/>
      <c r="FUO3" s="854"/>
      <c r="FUP3" s="854"/>
      <c r="FUQ3" s="854"/>
      <c r="FUR3" s="854"/>
      <c r="FUS3" s="854"/>
      <c r="FUT3" s="854"/>
      <c r="FUU3" s="854"/>
      <c r="FUV3" s="854"/>
      <c r="FUW3" s="854" t="s">
        <v>157</v>
      </c>
      <c r="FUX3" s="854"/>
      <c r="FUY3" s="854"/>
      <c r="FUZ3" s="854"/>
      <c r="FVA3" s="854"/>
      <c r="FVB3" s="854"/>
      <c r="FVC3" s="854"/>
      <c r="FVD3" s="854"/>
      <c r="FVE3" s="854"/>
      <c r="FVF3" s="854"/>
      <c r="FVG3" s="854"/>
      <c r="FVH3" s="854"/>
      <c r="FVI3" s="854"/>
      <c r="FVJ3" s="854"/>
      <c r="FVK3" s="854"/>
      <c r="FVL3" s="854"/>
      <c r="FVM3" s="854" t="s">
        <v>157</v>
      </c>
      <c r="FVN3" s="854"/>
      <c r="FVO3" s="854"/>
      <c r="FVP3" s="854"/>
      <c r="FVQ3" s="854"/>
      <c r="FVR3" s="854"/>
      <c r="FVS3" s="854"/>
      <c r="FVT3" s="854"/>
      <c r="FVU3" s="854"/>
      <c r="FVV3" s="854"/>
      <c r="FVW3" s="854"/>
      <c r="FVX3" s="854"/>
      <c r="FVY3" s="854"/>
      <c r="FVZ3" s="854"/>
      <c r="FWA3" s="854"/>
      <c r="FWB3" s="854"/>
      <c r="FWC3" s="854" t="s">
        <v>157</v>
      </c>
      <c r="FWD3" s="854"/>
      <c r="FWE3" s="854"/>
      <c r="FWF3" s="854"/>
      <c r="FWG3" s="854"/>
      <c r="FWH3" s="854"/>
      <c r="FWI3" s="854"/>
      <c r="FWJ3" s="854"/>
      <c r="FWK3" s="854"/>
      <c r="FWL3" s="854"/>
      <c r="FWM3" s="854"/>
      <c r="FWN3" s="854"/>
      <c r="FWO3" s="854"/>
      <c r="FWP3" s="854"/>
      <c r="FWQ3" s="854"/>
      <c r="FWR3" s="854"/>
      <c r="FWS3" s="854" t="s">
        <v>157</v>
      </c>
      <c r="FWT3" s="854"/>
      <c r="FWU3" s="854"/>
      <c r="FWV3" s="854"/>
      <c r="FWW3" s="854"/>
      <c r="FWX3" s="854"/>
      <c r="FWY3" s="854"/>
      <c r="FWZ3" s="854"/>
      <c r="FXA3" s="854"/>
      <c r="FXB3" s="854"/>
      <c r="FXC3" s="854"/>
      <c r="FXD3" s="854"/>
      <c r="FXE3" s="854"/>
      <c r="FXF3" s="854"/>
      <c r="FXG3" s="854"/>
      <c r="FXH3" s="854"/>
      <c r="FXI3" s="854" t="s">
        <v>157</v>
      </c>
      <c r="FXJ3" s="854"/>
      <c r="FXK3" s="854"/>
      <c r="FXL3" s="854"/>
      <c r="FXM3" s="854"/>
      <c r="FXN3" s="854"/>
      <c r="FXO3" s="854"/>
      <c r="FXP3" s="854"/>
      <c r="FXQ3" s="854"/>
      <c r="FXR3" s="854"/>
      <c r="FXS3" s="854"/>
      <c r="FXT3" s="854"/>
      <c r="FXU3" s="854"/>
      <c r="FXV3" s="854"/>
      <c r="FXW3" s="854"/>
      <c r="FXX3" s="854"/>
      <c r="FXY3" s="854" t="s">
        <v>157</v>
      </c>
      <c r="FXZ3" s="854"/>
      <c r="FYA3" s="854"/>
      <c r="FYB3" s="854"/>
      <c r="FYC3" s="854"/>
      <c r="FYD3" s="854"/>
      <c r="FYE3" s="854"/>
      <c r="FYF3" s="854"/>
      <c r="FYG3" s="854"/>
      <c r="FYH3" s="854"/>
      <c r="FYI3" s="854"/>
      <c r="FYJ3" s="854"/>
      <c r="FYK3" s="854"/>
      <c r="FYL3" s="854"/>
      <c r="FYM3" s="854"/>
      <c r="FYN3" s="854"/>
      <c r="FYO3" s="854" t="s">
        <v>157</v>
      </c>
      <c r="FYP3" s="854"/>
      <c r="FYQ3" s="854"/>
      <c r="FYR3" s="854"/>
      <c r="FYS3" s="854"/>
      <c r="FYT3" s="854"/>
      <c r="FYU3" s="854"/>
      <c r="FYV3" s="854"/>
      <c r="FYW3" s="854"/>
      <c r="FYX3" s="854"/>
      <c r="FYY3" s="854"/>
      <c r="FYZ3" s="854"/>
      <c r="FZA3" s="854"/>
      <c r="FZB3" s="854"/>
      <c r="FZC3" s="854"/>
      <c r="FZD3" s="854"/>
      <c r="FZE3" s="854" t="s">
        <v>157</v>
      </c>
      <c r="FZF3" s="854"/>
      <c r="FZG3" s="854"/>
      <c r="FZH3" s="854"/>
      <c r="FZI3" s="854"/>
      <c r="FZJ3" s="854"/>
      <c r="FZK3" s="854"/>
      <c r="FZL3" s="854"/>
      <c r="FZM3" s="854"/>
      <c r="FZN3" s="854"/>
      <c r="FZO3" s="854"/>
      <c r="FZP3" s="854"/>
      <c r="FZQ3" s="854"/>
      <c r="FZR3" s="854"/>
      <c r="FZS3" s="854"/>
      <c r="FZT3" s="854"/>
      <c r="FZU3" s="854" t="s">
        <v>157</v>
      </c>
      <c r="FZV3" s="854"/>
      <c r="FZW3" s="854"/>
      <c r="FZX3" s="854"/>
      <c r="FZY3" s="854"/>
      <c r="FZZ3" s="854"/>
      <c r="GAA3" s="854"/>
      <c r="GAB3" s="854"/>
      <c r="GAC3" s="854"/>
      <c r="GAD3" s="854"/>
      <c r="GAE3" s="854"/>
      <c r="GAF3" s="854"/>
      <c r="GAG3" s="854"/>
      <c r="GAH3" s="854"/>
      <c r="GAI3" s="854"/>
      <c r="GAJ3" s="854"/>
      <c r="GAK3" s="854" t="s">
        <v>157</v>
      </c>
      <c r="GAL3" s="854"/>
      <c r="GAM3" s="854"/>
      <c r="GAN3" s="854"/>
      <c r="GAO3" s="854"/>
      <c r="GAP3" s="854"/>
      <c r="GAQ3" s="854"/>
      <c r="GAR3" s="854"/>
      <c r="GAS3" s="854"/>
      <c r="GAT3" s="854"/>
      <c r="GAU3" s="854"/>
      <c r="GAV3" s="854"/>
      <c r="GAW3" s="854"/>
      <c r="GAX3" s="854"/>
      <c r="GAY3" s="854"/>
      <c r="GAZ3" s="854"/>
      <c r="GBA3" s="854" t="s">
        <v>157</v>
      </c>
      <c r="GBB3" s="854"/>
      <c r="GBC3" s="854"/>
      <c r="GBD3" s="854"/>
      <c r="GBE3" s="854"/>
      <c r="GBF3" s="854"/>
      <c r="GBG3" s="854"/>
      <c r="GBH3" s="854"/>
      <c r="GBI3" s="854"/>
      <c r="GBJ3" s="854"/>
      <c r="GBK3" s="854"/>
      <c r="GBL3" s="854"/>
      <c r="GBM3" s="854"/>
      <c r="GBN3" s="854"/>
      <c r="GBO3" s="854"/>
      <c r="GBP3" s="854"/>
      <c r="GBQ3" s="854" t="s">
        <v>157</v>
      </c>
      <c r="GBR3" s="854"/>
      <c r="GBS3" s="854"/>
      <c r="GBT3" s="854"/>
      <c r="GBU3" s="854"/>
      <c r="GBV3" s="854"/>
      <c r="GBW3" s="854"/>
      <c r="GBX3" s="854"/>
      <c r="GBY3" s="854"/>
      <c r="GBZ3" s="854"/>
      <c r="GCA3" s="854"/>
      <c r="GCB3" s="854"/>
      <c r="GCC3" s="854"/>
      <c r="GCD3" s="854"/>
      <c r="GCE3" s="854"/>
      <c r="GCF3" s="854"/>
      <c r="GCG3" s="854" t="s">
        <v>157</v>
      </c>
      <c r="GCH3" s="854"/>
      <c r="GCI3" s="854"/>
      <c r="GCJ3" s="854"/>
      <c r="GCK3" s="854"/>
      <c r="GCL3" s="854"/>
      <c r="GCM3" s="854"/>
      <c r="GCN3" s="854"/>
      <c r="GCO3" s="854"/>
      <c r="GCP3" s="854"/>
      <c r="GCQ3" s="854"/>
      <c r="GCR3" s="854"/>
      <c r="GCS3" s="854"/>
      <c r="GCT3" s="854"/>
      <c r="GCU3" s="854"/>
      <c r="GCV3" s="854"/>
      <c r="GCW3" s="854" t="s">
        <v>157</v>
      </c>
      <c r="GCX3" s="854"/>
      <c r="GCY3" s="854"/>
      <c r="GCZ3" s="854"/>
      <c r="GDA3" s="854"/>
      <c r="GDB3" s="854"/>
      <c r="GDC3" s="854"/>
      <c r="GDD3" s="854"/>
      <c r="GDE3" s="854"/>
      <c r="GDF3" s="854"/>
      <c r="GDG3" s="854"/>
      <c r="GDH3" s="854"/>
      <c r="GDI3" s="854"/>
      <c r="GDJ3" s="854"/>
      <c r="GDK3" s="854"/>
      <c r="GDL3" s="854"/>
      <c r="GDM3" s="854" t="s">
        <v>157</v>
      </c>
      <c r="GDN3" s="854"/>
      <c r="GDO3" s="854"/>
      <c r="GDP3" s="854"/>
      <c r="GDQ3" s="854"/>
      <c r="GDR3" s="854"/>
      <c r="GDS3" s="854"/>
      <c r="GDT3" s="854"/>
      <c r="GDU3" s="854"/>
      <c r="GDV3" s="854"/>
      <c r="GDW3" s="854"/>
      <c r="GDX3" s="854"/>
      <c r="GDY3" s="854"/>
      <c r="GDZ3" s="854"/>
      <c r="GEA3" s="854"/>
      <c r="GEB3" s="854"/>
      <c r="GEC3" s="854" t="s">
        <v>157</v>
      </c>
      <c r="GED3" s="854"/>
      <c r="GEE3" s="854"/>
      <c r="GEF3" s="854"/>
      <c r="GEG3" s="854"/>
      <c r="GEH3" s="854"/>
      <c r="GEI3" s="854"/>
      <c r="GEJ3" s="854"/>
      <c r="GEK3" s="854"/>
      <c r="GEL3" s="854"/>
      <c r="GEM3" s="854"/>
      <c r="GEN3" s="854"/>
      <c r="GEO3" s="854"/>
      <c r="GEP3" s="854"/>
      <c r="GEQ3" s="854"/>
      <c r="GER3" s="854"/>
      <c r="GES3" s="854" t="s">
        <v>157</v>
      </c>
      <c r="GET3" s="854"/>
      <c r="GEU3" s="854"/>
      <c r="GEV3" s="854"/>
      <c r="GEW3" s="854"/>
      <c r="GEX3" s="854"/>
      <c r="GEY3" s="854"/>
      <c r="GEZ3" s="854"/>
      <c r="GFA3" s="854"/>
      <c r="GFB3" s="854"/>
      <c r="GFC3" s="854"/>
      <c r="GFD3" s="854"/>
      <c r="GFE3" s="854"/>
      <c r="GFF3" s="854"/>
      <c r="GFG3" s="854"/>
      <c r="GFH3" s="854"/>
      <c r="GFI3" s="854" t="s">
        <v>157</v>
      </c>
      <c r="GFJ3" s="854"/>
      <c r="GFK3" s="854"/>
      <c r="GFL3" s="854"/>
      <c r="GFM3" s="854"/>
      <c r="GFN3" s="854"/>
      <c r="GFO3" s="854"/>
      <c r="GFP3" s="854"/>
      <c r="GFQ3" s="854"/>
      <c r="GFR3" s="854"/>
      <c r="GFS3" s="854"/>
      <c r="GFT3" s="854"/>
      <c r="GFU3" s="854"/>
      <c r="GFV3" s="854"/>
      <c r="GFW3" s="854"/>
      <c r="GFX3" s="854"/>
      <c r="GFY3" s="854" t="s">
        <v>157</v>
      </c>
      <c r="GFZ3" s="854"/>
      <c r="GGA3" s="854"/>
      <c r="GGB3" s="854"/>
      <c r="GGC3" s="854"/>
      <c r="GGD3" s="854"/>
      <c r="GGE3" s="854"/>
      <c r="GGF3" s="854"/>
      <c r="GGG3" s="854"/>
      <c r="GGH3" s="854"/>
      <c r="GGI3" s="854"/>
      <c r="GGJ3" s="854"/>
      <c r="GGK3" s="854"/>
      <c r="GGL3" s="854"/>
      <c r="GGM3" s="854"/>
      <c r="GGN3" s="854"/>
      <c r="GGO3" s="854" t="s">
        <v>157</v>
      </c>
      <c r="GGP3" s="854"/>
      <c r="GGQ3" s="854"/>
      <c r="GGR3" s="854"/>
      <c r="GGS3" s="854"/>
      <c r="GGT3" s="854"/>
      <c r="GGU3" s="854"/>
      <c r="GGV3" s="854"/>
      <c r="GGW3" s="854"/>
      <c r="GGX3" s="854"/>
      <c r="GGY3" s="854"/>
      <c r="GGZ3" s="854"/>
      <c r="GHA3" s="854"/>
      <c r="GHB3" s="854"/>
      <c r="GHC3" s="854"/>
      <c r="GHD3" s="854"/>
      <c r="GHE3" s="854" t="s">
        <v>157</v>
      </c>
      <c r="GHF3" s="854"/>
      <c r="GHG3" s="854"/>
      <c r="GHH3" s="854"/>
      <c r="GHI3" s="854"/>
      <c r="GHJ3" s="854"/>
      <c r="GHK3" s="854"/>
      <c r="GHL3" s="854"/>
      <c r="GHM3" s="854"/>
      <c r="GHN3" s="854"/>
      <c r="GHO3" s="854"/>
      <c r="GHP3" s="854"/>
      <c r="GHQ3" s="854"/>
      <c r="GHR3" s="854"/>
      <c r="GHS3" s="854"/>
      <c r="GHT3" s="854"/>
      <c r="GHU3" s="854" t="s">
        <v>157</v>
      </c>
      <c r="GHV3" s="854"/>
      <c r="GHW3" s="854"/>
      <c r="GHX3" s="854"/>
      <c r="GHY3" s="854"/>
      <c r="GHZ3" s="854"/>
      <c r="GIA3" s="854"/>
      <c r="GIB3" s="854"/>
      <c r="GIC3" s="854"/>
      <c r="GID3" s="854"/>
      <c r="GIE3" s="854"/>
      <c r="GIF3" s="854"/>
      <c r="GIG3" s="854"/>
      <c r="GIH3" s="854"/>
      <c r="GII3" s="854"/>
      <c r="GIJ3" s="854"/>
      <c r="GIK3" s="854" t="s">
        <v>157</v>
      </c>
      <c r="GIL3" s="854"/>
      <c r="GIM3" s="854"/>
      <c r="GIN3" s="854"/>
      <c r="GIO3" s="854"/>
      <c r="GIP3" s="854"/>
      <c r="GIQ3" s="854"/>
      <c r="GIR3" s="854"/>
      <c r="GIS3" s="854"/>
      <c r="GIT3" s="854"/>
      <c r="GIU3" s="854"/>
      <c r="GIV3" s="854"/>
      <c r="GIW3" s="854"/>
      <c r="GIX3" s="854"/>
      <c r="GIY3" s="854"/>
      <c r="GIZ3" s="854"/>
      <c r="GJA3" s="854" t="s">
        <v>157</v>
      </c>
      <c r="GJB3" s="854"/>
      <c r="GJC3" s="854"/>
      <c r="GJD3" s="854"/>
      <c r="GJE3" s="854"/>
      <c r="GJF3" s="854"/>
      <c r="GJG3" s="854"/>
      <c r="GJH3" s="854"/>
      <c r="GJI3" s="854"/>
      <c r="GJJ3" s="854"/>
      <c r="GJK3" s="854"/>
      <c r="GJL3" s="854"/>
      <c r="GJM3" s="854"/>
      <c r="GJN3" s="854"/>
      <c r="GJO3" s="854"/>
      <c r="GJP3" s="854"/>
      <c r="GJQ3" s="854" t="s">
        <v>157</v>
      </c>
      <c r="GJR3" s="854"/>
      <c r="GJS3" s="854"/>
      <c r="GJT3" s="854"/>
      <c r="GJU3" s="854"/>
      <c r="GJV3" s="854"/>
      <c r="GJW3" s="854"/>
      <c r="GJX3" s="854"/>
      <c r="GJY3" s="854"/>
      <c r="GJZ3" s="854"/>
      <c r="GKA3" s="854"/>
      <c r="GKB3" s="854"/>
      <c r="GKC3" s="854"/>
      <c r="GKD3" s="854"/>
      <c r="GKE3" s="854"/>
      <c r="GKF3" s="854"/>
      <c r="GKG3" s="854" t="s">
        <v>157</v>
      </c>
      <c r="GKH3" s="854"/>
      <c r="GKI3" s="854"/>
      <c r="GKJ3" s="854"/>
      <c r="GKK3" s="854"/>
      <c r="GKL3" s="854"/>
      <c r="GKM3" s="854"/>
      <c r="GKN3" s="854"/>
      <c r="GKO3" s="854"/>
      <c r="GKP3" s="854"/>
      <c r="GKQ3" s="854"/>
      <c r="GKR3" s="854"/>
      <c r="GKS3" s="854"/>
      <c r="GKT3" s="854"/>
      <c r="GKU3" s="854"/>
      <c r="GKV3" s="854"/>
      <c r="GKW3" s="854" t="s">
        <v>157</v>
      </c>
      <c r="GKX3" s="854"/>
      <c r="GKY3" s="854"/>
      <c r="GKZ3" s="854"/>
      <c r="GLA3" s="854"/>
      <c r="GLB3" s="854"/>
      <c r="GLC3" s="854"/>
      <c r="GLD3" s="854"/>
      <c r="GLE3" s="854"/>
      <c r="GLF3" s="854"/>
      <c r="GLG3" s="854"/>
      <c r="GLH3" s="854"/>
      <c r="GLI3" s="854"/>
      <c r="GLJ3" s="854"/>
      <c r="GLK3" s="854"/>
      <c r="GLL3" s="854"/>
      <c r="GLM3" s="854" t="s">
        <v>157</v>
      </c>
      <c r="GLN3" s="854"/>
      <c r="GLO3" s="854"/>
      <c r="GLP3" s="854"/>
      <c r="GLQ3" s="854"/>
      <c r="GLR3" s="854"/>
      <c r="GLS3" s="854"/>
      <c r="GLT3" s="854"/>
      <c r="GLU3" s="854"/>
      <c r="GLV3" s="854"/>
      <c r="GLW3" s="854"/>
      <c r="GLX3" s="854"/>
      <c r="GLY3" s="854"/>
      <c r="GLZ3" s="854"/>
      <c r="GMA3" s="854"/>
      <c r="GMB3" s="854"/>
      <c r="GMC3" s="854" t="s">
        <v>157</v>
      </c>
      <c r="GMD3" s="854"/>
      <c r="GME3" s="854"/>
      <c r="GMF3" s="854"/>
      <c r="GMG3" s="854"/>
      <c r="GMH3" s="854"/>
      <c r="GMI3" s="854"/>
      <c r="GMJ3" s="854"/>
      <c r="GMK3" s="854"/>
      <c r="GML3" s="854"/>
      <c r="GMM3" s="854"/>
      <c r="GMN3" s="854"/>
      <c r="GMO3" s="854"/>
      <c r="GMP3" s="854"/>
      <c r="GMQ3" s="854"/>
      <c r="GMR3" s="854"/>
      <c r="GMS3" s="854" t="s">
        <v>157</v>
      </c>
      <c r="GMT3" s="854"/>
      <c r="GMU3" s="854"/>
      <c r="GMV3" s="854"/>
      <c r="GMW3" s="854"/>
      <c r="GMX3" s="854"/>
      <c r="GMY3" s="854"/>
      <c r="GMZ3" s="854"/>
      <c r="GNA3" s="854"/>
      <c r="GNB3" s="854"/>
      <c r="GNC3" s="854"/>
      <c r="GND3" s="854"/>
      <c r="GNE3" s="854"/>
      <c r="GNF3" s="854"/>
      <c r="GNG3" s="854"/>
      <c r="GNH3" s="854"/>
      <c r="GNI3" s="854" t="s">
        <v>157</v>
      </c>
      <c r="GNJ3" s="854"/>
      <c r="GNK3" s="854"/>
      <c r="GNL3" s="854"/>
      <c r="GNM3" s="854"/>
      <c r="GNN3" s="854"/>
      <c r="GNO3" s="854"/>
      <c r="GNP3" s="854"/>
      <c r="GNQ3" s="854"/>
      <c r="GNR3" s="854"/>
      <c r="GNS3" s="854"/>
      <c r="GNT3" s="854"/>
      <c r="GNU3" s="854"/>
      <c r="GNV3" s="854"/>
      <c r="GNW3" s="854"/>
      <c r="GNX3" s="854"/>
      <c r="GNY3" s="854" t="s">
        <v>157</v>
      </c>
      <c r="GNZ3" s="854"/>
      <c r="GOA3" s="854"/>
      <c r="GOB3" s="854"/>
      <c r="GOC3" s="854"/>
      <c r="GOD3" s="854"/>
      <c r="GOE3" s="854"/>
      <c r="GOF3" s="854"/>
      <c r="GOG3" s="854"/>
      <c r="GOH3" s="854"/>
      <c r="GOI3" s="854"/>
      <c r="GOJ3" s="854"/>
      <c r="GOK3" s="854"/>
      <c r="GOL3" s="854"/>
      <c r="GOM3" s="854"/>
      <c r="GON3" s="854"/>
      <c r="GOO3" s="854" t="s">
        <v>157</v>
      </c>
      <c r="GOP3" s="854"/>
      <c r="GOQ3" s="854"/>
      <c r="GOR3" s="854"/>
      <c r="GOS3" s="854"/>
      <c r="GOT3" s="854"/>
      <c r="GOU3" s="854"/>
      <c r="GOV3" s="854"/>
      <c r="GOW3" s="854"/>
      <c r="GOX3" s="854"/>
      <c r="GOY3" s="854"/>
      <c r="GOZ3" s="854"/>
      <c r="GPA3" s="854"/>
      <c r="GPB3" s="854"/>
      <c r="GPC3" s="854"/>
      <c r="GPD3" s="854"/>
      <c r="GPE3" s="854" t="s">
        <v>157</v>
      </c>
      <c r="GPF3" s="854"/>
      <c r="GPG3" s="854"/>
      <c r="GPH3" s="854"/>
      <c r="GPI3" s="854"/>
      <c r="GPJ3" s="854"/>
      <c r="GPK3" s="854"/>
      <c r="GPL3" s="854"/>
      <c r="GPM3" s="854"/>
      <c r="GPN3" s="854"/>
      <c r="GPO3" s="854"/>
      <c r="GPP3" s="854"/>
      <c r="GPQ3" s="854"/>
      <c r="GPR3" s="854"/>
      <c r="GPS3" s="854"/>
      <c r="GPT3" s="854"/>
      <c r="GPU3" s="854" t="s">
        <v>157</v>
      </c>
      <c r="GPV3" s="854"/>
      <c r="GPW3" s="854"/>
      <c r="GPX3" s="854"/>
      <c r="GPY3" s="854"/>
      <c r="GPZ3" s="854"/>
      <c r="GQA3" s="854"/>
      <c r="GQB3" s="854"/>
      <c r="GQC3" s="854"/>
      <c r="GQD3" s="854"/>
      <c r="GQE3" s="854"/>
      <c r="GQF3" s="854"/>
      <c r="GQG3" s="854"/>
      <c r="GQH3" s="854"/>
      <c r="GQI3" s="854"/>
      <c r="GQJ3" s="854"/>
      <c r="GQK3" s="854" t="s">
        <v>157</v>
      </c>
      <c r="GQL3" s="854"/>
      <c r="GQM3" s="854"/>
      <c r="GQN3" s="854"/>
      <c r="GQO3" s="854"/>
      <c r="GQP3" s="854"/>
      <c r="GQQ3" s="854"/>
      <c r="GQR3" s="854"/>
      <c r="GQS3" s="854"/>
      <c r="GQT3" s="854"/>
      <c r="GQU3" s="854"/>
      <c r="GQV3" s="854"/>
      <c r="GQW3" s="854"/>
      <c r="GQX3" s="854"/>
      <c r="GQY3" s="854"/>
      <c r="GQZ3" s="854"/>
      <c r="GRA3" s="854" t="s">
        <v>157</v>
      </c>
      <c r="GRB3" s="854"/>
      <c r="GRC3" s="854"/>
      <c r="GRD3" s="854"/>
      <c r="GRE3" s="854"/>
      <c r="GRF3" s="854"/>
      <c r="GRG3" s="854"/>
      <c r="GRH3" s="854"/>
      <c r="GRI3" s="854"/>
      <c r="GRJ3" s="854"/>
      <c r="GRK3" s="854"/>
      <c r="GRL3" s="854"/>
      <c r="GRM3" s="854"/>
      <c r="GRN3" s="854"/>
      <c r="GRO3" s="854"/>
      <c r="GRP3" s="854"/>
      <c r="GRQ3" s="854" t="s">
        <v>157</v>
      </c>
      <c r="GRR3" s="854"/>
      <c r="GRS3" s="854"/>
      <c r="GRT3" s="854"/>
      <c r="GRU3" s="854"/>
      <c r="GRV3" s="854"/>
      <c r="GRW3" s="854"/>
      <c r="GRX3" s="854"/>
      <c r="GRY3" s="854"/>
      <c r="GRZ3" s="854"/>
      <c r="GSA3" s="854"/>
      <c r="GSB3" s="854"/>
      <c r="GSC3" s="854"/>
      <c r="GSD3" s="854"/>
      <c r="GSE3" s="854"/>
      <c r="GSF3" s="854"/>
      <c r="GSG3" s="854" t="s">
        <v>157</v>
      </c>
      <c r="GSH3" s="854"/>
      <c r="GSI3" s="854"/>
      <c r="GSJ3" s="854"/>
      <c r="GSK3" s="854"/>
      <c r="GSL3" s="854"/>
      <c r="GSM3" s="854"/>
      <c r="GSN3" s="854"/>
      <c r="GSO3" s="854"/>
      <c r="GSP3" s="854"/>
      <c r="GSQ3" s="854"/>
      <c r="GSR3" s="854"/>
      <c r="GSS3" s="854"/>
      <c r="GST3" s="854"/>
      <c r="GSU3" s="854"/>
      <c r="GSV3" s="854"/>
      <c r="GSW3" s="854" t="s">
        <v>157</v>
      </c>
      <c r="GSX3" s="854"/>
      <c r="GSY3" s="854"/>
      <c r="GSZ3" s="854"/>
      <c r="GTA3" s="854"/>
      <c r="GTB3" s="854"/>
      <c r="GTC3" s="854"/>
      <c r="GTD3" s="854"/>
      <c r="GTE3" s="854"/>
      <c r="GTF3" s="854"/>
      <c r="GTG3" s="854"/>
      <c r="GTH3" s="854"/>
      <c r="GTI3" s="854"/>
      <c r="GTJ3" s="854"/>
      <c r="GTK3" s="854"/>
      <c r="GTL3" s="854"/>
      <c r="GTM3" s="854" t="s">
        <v>157</v>
      </c>
      <c r="GTN3" s="854"/>
      <c r="GTO3" s="854"/>
      <c r="GTP3" s="854"/>
      <c r="GTQ3" s="854"/>
      <c r="GTR3" s="854"/>
      <c r="GTS3" s="854"/>
      <c r="GTT3" s="854"/>
      <c r="GTU3" s="854"/>
      <c r="GTV3" s="854"/>
      <c r="GTW3" s="854"/>
      <c r="GTX3" s="854"/>
      <c r="GTY3" s="854"/>
      <c r="GTZ3" s="854"/>
      <c r="GUA3" s="854"/>
      <c r="GUB3" s="854"/>
      <c r="GUC3" s="854" t="s">
        <v>157</v>
      </c>
      <c r="GUD3" s="854"/>
      <c r="GUE3" s="854"/>
      <c r="GUF3" s="854"/>
      <c r="GUG3" s="854"/>
      <c r="GUH3" s="854"/>
      <c r="GUI3" s="854"/>
      <c r="GUJ3" s="854"/>
      <c r="GUK3" s="854"/>
      <c r="GUL3" s="854"/>
      <c r="GUM3" s="854"/>
      <c r="GUN3" s="854"/>
      <c r="GUO3" s="854"/>
      <c r="GUP3" s="854"/>
      <c r="GUQ3" s="854"/>
      <c r="GUR3" s="854"/>
      <c r="GUS3" s="854" t="s">
        <v>157</v>
      </c>
      <c r="GUT3" s="854"/>
      <c r="GUU3" s="854"/>
      <c r="GUV3" s="854"/>
      <c r="GUW3" s="854"/>
      <c r="GUX3" s="854"/>
      <c r="GUY3" s="854"/>
      <c r="GUZ3" s="854"/>
      <c r="GVA3" s="854"/>
      <c r="GVB3" s="854"/>
      <c r="GVC3" s="854"/>
      <c r="GVD3" s="854"/>
      <c r="GVE3" s="854"/>
      <c r="GVF3" s="854"/>
      <c r="GVG3" s="854"/>
      <c r="GVH3" s="854"/>
      <c r="GVI3" s="854" t="s">
        <v>157</v>
      </c>
      <c r="GVJ3" s="854"/>
      <c r="GVK3" s="854"/>
      <c r="GVL3" s="854"/>
      <c r="GVM3" s="854"/>
      <c r="GVN3" s="854"/>
      <c r="GVO3" s="854"/>
      <c r="GVP3" s="854"/>
      <c r="GVQ3" s="854"/>
      <c r="GVR3" s="854"/>
      <c r="GVS3" s="854"/>
      <c r="GVT3" s="854"/>
      <c r="GVU3" s="854"/>
      <c r="GVV3" s="854"/>
      <c r="GVW3" s="854"/>
      <c r="GVX3" s="854"/>
      <c r="GVY3" s="854" t="s">
        <v>157</v>
      </c>
      <c r="GVZ3" s="854"/>
      <c r="GWA3" s="854"/>
      <c r="GWB3" s="854"/>
      <c r="GWC3" s="854"/>
      <c r="GWD3" s="854"/>
      <c r="GWE3" s="854"/>
      <c r="GWF3" s="854"/>
      <c r="GWG3" s="854"/>
      <c r="GWH3" s="854"/>
      <c r="GWI3" s="854"/>
      <c r="GWJ3" s="854"/>
      <c r="GWK3" s="854"/>
      <c r="GWL3" s="854"/>
      <c r="GWM3" s="854"/>
      <c r="GWN3" s="854"/>
      <c r="GWO3" s="854" t="s">
        <v>157</v>
      </c>
      <c r="GWP3" s="854"/>
      <c r="GWQ3" s="854"/>
      <c r="GWR3" s="854"/>
      <c r="GWS3" s="854"/>
      <c r="GWT3" s="854"/>
      <c r="GWU3" s="854"/>
      <c r="GWV3" s="854"/>
      <c r="GWW3" s="854"/>
      <c r="GWX3" s="854"/>
      <c r="GWY3" s="854"/>
      <c r="GWZ3" s="854"/>
      <c r="GXA3" s="854"/>
      <c r="GXB3" s="854"/>
      <c r="GXC3" s="854"/>
      <c r="GXD3" s="854"/>
      <c r="GXE3" s="854" t="s">
        <v>157</v>
      </c>
      <c r="GXF3" s="854"/>
      <c r="GXG3" s="854"/>
      <c r="GXH3" s="854"/>
      <c r="GXI3" s="854"/>
      <c r="GXJ3" s="854"/>
      <c r="GXK3" s="854"/>
      <c r="GXL3" s="854"/>
      <c r="GXM3" s="854"/>
      <c r="GXN3" s="854"/>
      <c r="GXO3" s="854"/>
      <c r="GXP3" s="854"/>
      <c r="GXQ3" s="854"/>
      <c r="GXR3" s="854"/>
      <c r="GXS3" s="854"/>
      <c r="GXT3" s="854"/>
      <c r="GXU3" s="854" t="s">
        <v>157</v>
      </c>
      <c r="GXV3" s="854"/>
      <c r="GXW3" s="854"/>
      <c r="GXX3" s="854"/>
      <c r="GXY3" s="854"/>
      <c r="GXZ3" s="854"/>
      <c r="GYA3" s="854"/>
      <c r="GYB3" s="854"/>
      <c r="GYC3" s="854"/>
      <c r="GYD3" s="854"/>
      <c r="GYE3" s="854"/>
      <c r="GYF3" s="854"/>
      <c r="GYG3" s="854"/>
      <c r="GYH3" s="854"/>
      <c r="GYI3" s="854"/>
      <c r="GYJ3" s="854"/>
      <c r="GYK3" s="854" t="s">
        <v>157</v>
      </c>
      <c r="GYL3" s="854"/>
      <c r="GYM3" s="854"/>
      <c r="GYN3" s="854"/>
      <c r="GYO3" s="854"/>
      <c r="GYP3" s="854"/>
      <c r="GYQ3" s="854"/>
      <c r="GYR3" s="854"/>
      <c r="GYS3" s="854"/>
      <c r="GYT3" s="854"/>
      <c r="GYU3" s="854"/>
      <c r="GYV3" s="854"/>
      <c r="GYW3" s="854"/>
      <c r="GYX3" s="854"/>
      <c r="GYY3" s="854"/>
      <c r="GYZ3" s="854"/>
      <c r="GZA3" s="854" t="s">
        <v>157</v>
      </c>
      <c r="GZB3" s="854"/>
      <c r="GZC3" s="854"/>
      <c r="GZD3" s="854"/>
      <c r="GZE3" s="854"/>
      <c r="GZF3" s="854"/>
      <c r="GZG3" s="854"/>
      <c r="GZH3" s="854"/>
      <c r="GZI3" s="854"/>
      <c r="GZJ3" s="854"/>
      <c r="GZK3" s="854"/>
      <c r="GZL3" s="854"/>
      <c r="GZM3" s="854"/>
      <c r="GZN3" s="854"/>
      <c r="GZO3" s="854"/>
      <c r="GZP3" s="854"/>
      <c r="GZQ3" s="854" t="s">
        <v>157</v>
      </c>
      <c r="GZR3" s="854"/>
      <c r="GZS3" s="854"/>
      <c r="GZT3" s="854"/>
      <c r="GZU3" s="854"/>
      <c r="GZV3" s="854"/>
      <c r="GZW3" s="854"/>
      <c r="GZX3" s="854"/>
      <c r="GZY3" s="854"/>
      <c r="GZZ3" s="854"/>
      <c r="HAA3" s="854"/>
      <c r="HAB3" s="854"/>
      <c r="HAC3" s="854"/>
      <c r="HAD3" s="854"/>
      <c r="HAE3" s="854"/>
      <c r="HAF3" s="854"/>
      <c r="HAG3" s="854" t="s">
        <v>157</v>
      </c>
      <c r="HAH3" s="854"/>
      <c r="HAI3" s="854"/>
      <c r="HAJ3" s="854"/>
      <c r="HAK3" s="854"/>
      <c r="HAL3" s="854"/>
      <c r="HAM3" s="854"/>
      <c r="HAN3" s="854"/>
      <c r="HAO3" s="854"/>
      <c r="HAP3" s="854"/>
      <c r="HAQ3" s="854"/>
      <c r="HAR3" s="854"/>
      <c r="HAS3" s="854"/>
      <c r="HAT3" s="854"/>
      <c r="HAU3" s="854"/>
      <c r="HAV3" s="854"/>
      <c r="HAW3" s="854" t="s">
        <v>157</v>
      </c>
      <c r="HAX3" s="854"/>
      <c r="HAY3" s="854"/>
      <c r="HAZ3" s="854"/>
      <c r="HBA3" s="854"/>
      <c r="HBB3" s="854"/>
      <c r="HBC3" s="854"/>
      <c r="HBD3" s="854"/>
      <c r="HBE3" s="854"/>
      <c r="HBF3" s="854"/>
      <c r="HBG3" s="854"/>
      <c r="HBH3" s="854"/>
      <c r="HBI3" s="854"/>
      <c r="HBJ3" s="854"/>
      <c r="HBK3" s="854"/>
      <c r="HBL3" s="854"/>
      <c r="HBM3" s="854" t="s">
        <v>157</v>
      </c>
      <c r="HBN3" s="854"/>
      <c r="HBO3" s="854"/>
      <c r="HBP3" s="854"/>
      <c r="HBQ3" s="854"/>
      <c r="HBR3" s="854"/>
      <c r="HBS3" s="854"/>
      <c r="HBT3" s="854"/>
      <c r="HBU3" s="854"/>
      <c r="HBV3" s="854"/>
      <c r="HBW3" s="854"/>
      <c r="HBX3" s="854"/>
      <c r="HBY3" s="854"/>
      <c r="HBZ3" s="854"/>
      <c r="HCA3" s="854"/>
      <c r="HCB3" s="854"/>
      <c r="HCC3" s="854" t="s">
        <v>157</v>
      </c>
      <c r="HCD3" s="854"/>
      <c r="HCE3" s="854"/>
      <c r="HCF3" s="854"/>
      <c r="HCG3" s="854"/>
      <c r="HCH3" s="854"/>
      <c r="HCI3" s="854"/>
      <c r="HCJ3" s="854"/>
      <c r="HCK3" s="854"/>
      <c r="HCL3" s="854"/>
      <c r="HCM3" s="854"/>
      <c r="HCN3" s="854"/>
      <c r="HCO3" s="854"/>
      <c r="HCP3" s="854"/>
      <c r="HCQ3" s="854"/>
      <c r="HCR3" s="854"/>
      <c r="HCS3" s="854" t="s">
        <v>157</v>
      </c>
      <c r="HCT3" s="854"/>
      <c r="HCU3" s="854"/>
      <c r="HCV3" s="854"/>
      <c r="HCW3" s="854"/>
      <c r="HCX3" s="854"/>
      <c r="HCY3" s="854"/>
      <c r="HCZ3" s="854"/>
      <c r="HDA3" s="854"/>
      <c r="HDB3" s="854"/>
      <c r="HDC3" s="854"/>
      <c r="HDD3" s="854"/>
      <c r="HDE3" s="854"/>
      <c r="HDF3" s="854"/>
      <c r="HDG3" s="854"/>
      <c r="HDH3" s="854"/>
      <c r="HDI3" s="854" t="s">
        <v>157</v>
      </c>
      <c r="HDJ3" s="854"/>
      <c r="HDK3" s="854"/>
      <c r="HDL3" s="854"/>
      <c r="HDM3" s="854"/>
      <c r="HDN3" s="854"/>
      <c r="HDO3" s="854"/>
      <c r="HDP3" s="854"/>
      <c r="HDQ3" s="854"/>
      <c r="HDR3" s="854"/>
      <c r="HDS3" s="854"/>
      <c r="HDT3" s="854"/>
      <c r="HDU3" s="854"/>
      <c r="HDV3" s="854"/>
      <c r="HDW3" s="854"/>
      <c r="HDX3" s="854"/>
      <c r="HDY3" s="854" t="s">
        <v>157</v>
      </c>
      <c r="HDZ3" s="854"/>
      <c r="HEA3" s="854"/>
      <c r="HEB3" s="854"/>
      <c r="HEC3" s="854"/>
      <c r="HED3" s="854"/>
      <c r="HEE3" s="854"/>
      <c r="HEF3" s="854"/>
      <c r="HEG3" s="854"/>
      <c r="HEH3" s="854"/>
      <c r="HEI3" s="854"/>
      <c r="HEJ3" s="854"/>
      <c r="HEK3" s="854"/>
      <c r="HEL3" s="854"/>
      <c r="HEM3" s="854"/>
      <c r="HEN3" s="854"/>
      <c r="HEO3" s="854" t="s">
        <v>157</v>
      </c>
      <c r="HEP3" s="854"/>
      <c r="HEQ3" s="854"/>
      <c r="HER3" s="854"/>
      <c r="HES3" s="854"/>
      <c r="HET3" s="854"/>
      <c r="HEU3" s="854"/>
      <c r="HEV3" s="854"/>
      <c r="HEW3" s="854"/>
      <c r="HEX3" s="854"/>
      <c r="HEY3" s="854"/>
      <c r="HEZ3" s="854"/>
      <c r="HFA3" s="854"/>
      <c r="HFB3" s="854"/>
      <c r="HFC3" s="854"/>
      <c r="HFD3" s="854"/>
      <c r="HFE3" s="854" t="s">
        <v>157</v>
      </c>
      <c r="HFF3" s="854"/>
      <c r="HFG3" s="854"/>
      <c r="HFH3" s="854"/>
      <c r="HFI3" s="854"/>
      <c r="HFJ3" s="854"/>
      <c r="HFK3" s="854"/>
      <c r="HFL3" s="854"/>
      <c r="HFM3" s="854"/>
      <c r="HFN3" s="854"/>
      <c r="HFO3" s="854"/>
      <c r="HFP3" s="854"/>
      <c r="HFQ3" s="854"/>
      <c r="HFR3" s="854"/>
      <c r="HFS3" s="854"/>
      <c r="HFT3" s="854"/>
      <c r="HFU3" s="854" t="s">
        <v>157</v>
      </c>
      <c r="HFV3" s="854"/>
      <c r="HFW3" s="854"/>
      <c r="HFX3" s="854"/>
      <c r="HFY3" s="854"/>
      <c r="HFZ3" s="854"/>
      <c r="HGA3" s="854"/>
      <c r="HGB3" s="854"/>
      <c r="HGC3" s="854"/>
      <c r="HGD3" s="854"/>
      <c r="HGE3" s="854"/>
      <c r="HGF3" s="854"/>
      <c r="HGG3" s="854"/>
      <c r="HGH3" s="854"/>
      <c r="HGI3" s="854"/>
      <c r="HGJ3" s="854"/>
      <c r="HGK3" s="854" t="s">
        <v>157</v>
      </c>
      <c r="HGL3" s="854"/>
      <c r="HGM3" s="854"/>
      <c r="HGN3" s="854"/>
      <c r="HGO3" s="854"/>
      <c r="HGP3" s="854"/>
      <c r="HGQ3" s="854"/>
      <c r="HGR3" s="854"/>
      <c r="HGS3" s="854"/>
      <c r="HGT3" s="854"/>
      <c r="HGU3" s="854"/>
      <c r="HGV3" s="854"/>
      <c r="HGW3" s="854"/>
      <c r="HGX3" s="854"/>
      <c r="HGY3" s="854"/>
      <c r="HGZ3" s="854"/>
      <c r="HHA3" s="854" t="s">
        <v>157</v>
      </c>
      <c r="HHB3" s="854"/>
      <c r="HHC3" s="854"/>
      <c r="HHD3" s="854"/>
      <c r="HHE3" s="854"/>
      <c r="HHF3" s="854"/>
      <c r="HHG3" s="854"/>
      <c r="HHH3" s="854"/>
      <c r="HHI3" s="854"/>
      <c r="HHJ3" s="854"/>
      <c r="HHK3" s="854"/>
      <c r="HHL3" s="854"/>
      <c r="HHM3" s="854"/>
      <c r="HHN3" s="854"/>
      <c r="HHO3" s="854"/>
      <c r="HHP3" s="854"/>
      <c r="HHQ3" s="854" t="s">
        <v>157</v>
      </c>
      <c r="HHR3" s="854"/>
      <c r="HHS3" s="854"/>
      <c r="HHT3" s="854"/>
      <c r="HHU3" s="854"/>
      <c r="HHV3" s="854"/>
      <c r="HHW3" s="854"/>
      <c r="HHX3" s="854"/>
      <c r="HHY3" s="854"/>
      <c r="HHZ3" s="854"/>
      <c r="HIA3" s="854"/>
      <c r="HIB3" s="854"/>
      <c r="HIC3" s="854"/>
      <c r="HID3" s="854"/>
      <c r="HIE3" s="854"/>
      <c r="HIF3" s="854"/>
      <c r="HIG3" s="854" t="s">
        <v>157</v>
      </c>
      <c r="HIH3" s="854"/>
      <c r="HII3" s="854"/>
      <c r="HIJ3" s="854"/>
      <c r="HIK3" s="854"/>
      <c r="HIL3" s="854"/>
      <c r="HIM3" s="854"/>
      <c r="HIN3" s="854"/>
      <c r="HIO3" s="854"/>
      <c r="HIP3" s="854"/>
      <c r="HIQ3" s="854"/>
      <c r="HIR3" s="854"/>
      <c r="HIS3" s="854"/>
      <c r="HIT3" s="854"/>
      <c r="HIU3" s="854"/>
      <c r="HIV3" s="854"/>
      <c r="HIW3" s="854" t="s">
        <v>157</v>
      </c>
      <c r="HIX3" s="854"/>
      <c r="HIY3" s="854"/>
      <c r="HIZ3" s="854"/>
      <c r="HJA3" s="854"/>
      <c r="HJB3" s="854"/>
      <c r="HJC3" s="854"/>
      <c r="HJD3" s="854"/>
      <c r="HJE3" s="854"/>
      <c r="HJF3" s="854"/>
      <c r="HJG3" s="854"/>
      <c r="HJH3" s="854"/>
      <c r="HJI3" s="854"/>
      <c r="HJJ3" s="854"/>
      <c r="HJK3" s="854"/>
      <c r="HJL3" s="854"/>
      <c r="HJM3" s="854" t="s">
        <v>157</v>
      </c>
      <c r="HJN3" s="854"/>
      <c r="HJO3" s="854"/>
      <c r="HJP3" s="854"/>
      <c r="HJQ3" s="854"/>
      <c r="HJR3" s="854"/>
      <c r="HJS3" s="854"/>
      <c r="HJT3" s="854"/>
      <c r="HJU3" s="854"/>
      <c r="HJV3" s="854"/>
      <c r="HJW3" s="854"/>
      <c r="HJX3" s="854"/>
      <c r="HJY3" s="854"/>
      <c r="HJZ3" s="854"/>
      <c r="HKA3" s="854"/>
      <c r="HKB3" s="854"/>
      <c r="HKC3" s="854" t="s">
        <v>157</v>
      </c>
      <c r="HKD3" s="854"/>
      <c r="HKE3" s="854"/>
      <c r="HKF3" s="854"/>
      <c r="HKG3" s="854"/>
      <c r="HKH3" s="854"/>
      <c r="HKI3" s="854"/>
      <c r="HKJ3" s="854"/>
      <c r="HKK3" s="854"/>
      <c r="HKL3" s="854"/>
      <c r="HKM3" s="854"/>
      <c r="HKN3" s="854"/>
      <c r="HKO3" s="854"/>
      <c r="HKP3" s="854"/>
      <c r="HKQ3" s="854"/>
      <c r="HKR3" s="854"/>
      <c r="HKS3" s="854" t="s">
        <v>157</v>
      </c>
      <c r="HKT3" s="854"/>
      <c r="HKU3" s="854"/>
      <c r="HKV3" s="854"/>
      <c r="HKW3" s="854"/>
      <c r="HKX3" s="854"/>
      <c r="HKY3" s="854"/>
      <c r="HKZ3" s="854"/>
      <c r="HLA3" s="854"/>
      <c r="HLB3" s="854"/>
      <c r="HLC3" s="854"/>
      <c r="HLD3" s="854"/>
      <c r="HLE3" s="854"/>
      <c r="HLF3" s="854"/>
      <c r="HLG3" s="854"/>
      <c r="HLH3" s="854"/>
      <c r="HLI3" s="854" t="s">
        <v>157</v>
      </c>
      <c r="HLJ3" s="854"/>
      <c r="HLK3" s="854"/>
      <c r="HLL3" s="854"/>
      <c r="HLM3" s="854"/>
      <c r="HLN3" s="854"/>
      <c r="HLO3" s="854"/>
      <c r="HLP3" s="854"/>
      <c r="HLQ3" s="854"/>
      <c r="HLR3" s="854"/>
      <c r="HLS3" s="854"/>
      <c r="HLT3" s="854"/>
      <c r="HLU3" s="854"/>
      <c r="HLV3" s="854"/>
      <c r="HLW3" s="854"/>
      <c r="HLX3" s="854"/>
      <c r="HLY3" s="854" t="s">
        <v>157</v>
      </c>
      <c r="HLZ3" s="854"/>
      <c r="HMA3" s="854"/>
      <c r="HMB3" s="854"/>
      <c r="HMC3" s="854"/>
      <c r="HMD3" s="854"/>
      <c r="HME3" s="854"/>
      <c r="HMF3" s="854"/>
      <c r="HMG3" s="854"/>
      <c r="HMH3" s="854"/>
      <c r="HMI3" s="854"/>
      <c r="HMJ3" s="854"/>
      <c r="HMK3" s="854"/>
      <c r="HML3" s="854"/>
      <c r="HMM3" s="854"/>
      <c r="HMN3" s="854"/>
      <c r="HMO3" s="854" t="s">
        <v>157</v>
      </c>
      <c r="HMP3" s="854"/>
      <c r="HMQ3" s="854"/>
      <c r="HMR3" s="854"/>
      <c r="HMS3" s="854"/>
      <c r="HMT3" s="854"/>
      <c r="HMU3" s="854"/>
      <c r="HMV3" s="854"/>
      <c r="HMW3" s="854"/>
      <c r="HMX3" s="854"/>
      <c r="HMY3" s="854"/>
      <c r="HMZ3" s="854"/>
      <c r="HNA3" s="854"/>
      <c r="HNB3" s="854"/>
      <c r="HNC3" s="854"/>
      <c r="HND3" s="854"/>
      <c r="HNE3" s="854" t="s">
        <v>157</v>
      </c>
      <c r="HNF3" s="854"/>
      <c r="HNG3" s="854"/>
      <c r="HNH3" s="854"/>
      <c r="HNI3" s="854"/>
      <c r="HNJ3" s="854"/>
      <c r="HNK3" s="854"/>
      <c r="HNL3" s="854"/>
      <c r="HNM3" s="854"/>
      <c r="HNN3" s="854"/>
      <c r="HNO3" s="854"/>
      <c r="HNP3" s="854"/>
      <c r="HNQ3" s="854"/>
      <c r="HNR3" s="854"/>
      <c r="HNS3" s="854"/>
      <c r="HNT3" s="854"/>
      <c r="HNU3" s="854" t="s">
        <v>157</v>
      </c>
      <c r="HNV3" s="854"/>
      <c r="HNW3" s="854"/>
      <c r="HNX3" s="854"/>
      <c r="HNY3" s="854"/>
      <c r="HNZ3" s="854"/>
      <c r="HOA3" s="854"/>
      <c r="HOB3" s="854"/>
      <c r="HOC3" s="854"/>
      <c r="HOD3" s="854"/>
      <c r="HOE3" s="854"/>
      <c r="HOF3" s="854"/>
      <c r="HOG3" s="854"/>
      <c r="HOH3" s="854"/>
      <c r="HOI3" s="854"/>
      <c r="HOJ3" s="854"/>
      <c r="HOK3" s="854" t="s">
        <v>157</v>
      </c>
      <c r="HOL3" s="854"/>
      <c r="HOM3" s="854"/>
      <c r="HON3" s="854"/>
      <c r="HOO3" s="854"/>
      <c r="HOP3" s="854"/>
      <c r="HOQ3" s="854"/>
      <c r="HOR3" s="854"/>
      <c r="HOS3" s="854"/>
      <c r="HOT3" s="854"/>
      <c r="HOU3" s="854"/>
      <c r="HOV3" s="854"/>
      <c r="HOW3" s="854"/>
      <c r="HOX3" s="854"/>
      <c r="HOY3" s="854"/>
      <c r="HOZ3" s="854"/>
      <c r="HPA3" s="854" t="s">
        <v>157</v>
      </c>
      <c r="HPB3" s="854"/>
      <c r="HPC3" s="854"/>
      <c r="HPD3" s="854"/>
      <c r="HPE3" s="854"/>
      <c r="HPF3" s="854"/>
      <c r="HPG3" s="854"/>
      <c r="HPH3" s="854"/>
      <c r="HPI3" s="854"/>
      <c r="HPJ3" s="854"/>
      <c r="HPK3" s="854"/>
      <c r="HPL3" s="854"/>
      <c r="HPM3" s="854"/>
      <c r="HPN3" s="854"/>
      <c r="HPO3" s="854"/>
      <c r="HPP3" s="854"/>
      <c r="HPQ3" s="854" t="s">
        <v>157</v>
      </c>
      <c r="HPR3" s="854"/>
      <c r="HPS3" s="854"/>
      <c r="HPT3" s="854"/>
      <c r="HPU3" s="854"/>
      <c r="HPV3" s="854"/>
      <c r="HPW3" s="854"/>
      <c r="HPX3" s="854"/>
      <c r="HPY3" s="854"/>
      <c r="HPZ3" s="854"/>
      <c r="HQA3" s="854"/>
      <c r="HQB3" s="854"/>
      <c r="HQC3" s="854"/>
      <c r="HQD3" s="854"/>
      <c r="HQE3" s="854"/>
      <c r="HQF3" s="854"/>
      <c r="HQG3" s="854" t="s">
        <v>157</v>
      </c>
      <c r="HQH3" s="854"/>
      <c r="HQI3" s="854"/>
      <c r="HQJ3" s="854"/>
      <c r="HQK3" s="854"/>
      <c r="HQL3" s="854"/>
      <c r="HQM3" s="854"/>
      <c r="HQN3" s="854"/>
      <c r="HQO3" s="854"/>
      <c r="HQP3" s="854"/>
      <c r="HQQ3" s="854"/>
      <c r="HQR3" s="854"/>
      <c r="HQS3" s="854"/>
      <c r="HQT3" s="854"/>
      <c r="HQU3" s="854"/>
      <c r="HQV3" s="854"/>
      <c r="HQW3" s="854" t="s">
        <v>157</v>
      </c>
      <c r="HQX3" s="854"/>
      <c r="HQY3" s="854"/>
      <c r="HQZ3" s="854"/>
      <c r="HRA3" s="854"/>
      <c r="HRB3" s="854"/>
      <c r="HRC3" s="854"/>
      <c r="HRD3" s="854"/>
      <c r="HRE3" s="854"/>
      <c r="HRF3" s="854"/>
      <c r="HRG3" s="854"/>
      <c r="HRH3" s="854"/>
      <c r="HRI3" s="854"/>
      <c r="HRJ3" s="854"/>
      <c r="HRK3" s="854"/>
      <c r="HRL3" s="854"/>
      <c r="HRM3" s="854" t="s">
        <v>157</v>
      </c>
      <c r="HRN3" s="854"/>
      <c r="HRO3" s="854"/>
      <c r="HRP3" s="854"/>
      <c r="HRQ3" s="854"/>
      <c r="HRR3" s="854"/>
      <c r="HRS3" s="854"/>
      <c r="HRT3" s="854"/>
      <c r="HRU3" s="854"/>
      <c r="HRV3" s="854"/>
      <c r="HRW3" s="854"/>
      <c r="HRX3" s="854"/>
      <c r="HRY3" s="854"/>
      <c r="HRZ3" s="854"/>
      <c r="HSA3" s="854"/>
      <c r="HSB3" s="854"/>
      <c r="HSC3" s="854" t="s">
        <v>157</v>
      </c>
      <c r="HSD3" s="854"/>
      <c r="HSE3" s="854"/>
      <c r="HSF3" s="854"/>
      <c r="HSG3" s="854"/>
      <c r="HSH3" s="854"/>
      <c r="HSI3" s="854"/>
      <c r="HSJ3" s="854"/>
      <c r="HSK3" s="854"/>
      <c r="HSL3" s="854"/>
      <c r="HSM3" s="854"/>
      <c r="HSN3" s="854"/>
      <c r="HSO3" s="854"/>
      <c r="HSP3" s="854"/>
      <c r="HSQ3" s="854"/>
      <c r="HSR3" s="854"/>
      <c r="HSS3" s="854" t="s">
        <v>157</v>
      </c>
      <c r="HST3" s="854"/>
      <c r="HSU3" s="854"/>
      <c r="HSV3" s="854"/>
      <c r="HSW3" s="854"/>
      <c r="HSX3" s="854"/>
      <c r="HSY3" s="854"/>
      <c r="HSZ3" s="854"/>
      <c r="HTA3" s="854"/>
      <c r="HTB3" s="854"/>
      <c r="HTC3" s="854"/>
      <c r="HTD3" s="854"/>
      <c r="HTE3" s="854"/>
      <c r="HTF3" s="854"/>
      <c r="HTG3" s="854"/>
      <c r="HTH3" s="854"/>
      <c r="HTI3" s="854" t="s">
        <v>157</v>
      </c>
      <c r="HTJ3" s="854"/>
      <c r="HTK3" s="854"/>
      <c r="HTL3" s="854"/>
      <c r="HTM3" s="854"/>
      <c r="HTN3" s="854"/>
      <c r="HTO3" s="854"/>
      <c r="HTP3" s="854"/>
      <c r="HTQ3" s="854"/>
      <c r="HTR3" s="854"/>
      <c r="HTS3" s="854"/>
      <c r="HTT3" s="854"/>
      <c r="HTU3" s="854"/>
      <c r="HTV3" s="854"/>
      <c r="HTW3" s="854"/>
      <c r="HTX3" s="854"/>
      <c r="HTY3" s="854" t="s">
        <v>157</v>
      </c>
      <c r="HTZ3" s="854"/>
      <c r="HUA3" s="854"/>
      <c r="HUB3" s="854"/>
      <c r="HUC3" s="854"/>
      <c r="HUD3" s="854"/>
      <c r="HUE3" s="854"/>
      <c r="HUF3" s="854"/>
      <c r="HUG3" s="854"/>
      <c r="HUH3" s="854"/>
      <c r="HUI3" s="854"/>
      <c r="HUJ3" s="854"/>
      <c r="HUK3" s="854"/>
      <c r="HUL3" s="854"/>
      <c r="HUM3" s="854"/>
      <c r="HUN3" s="854"/>
      <c r="HUO3" s="854" t="s">
        <v>157</v>
      </c>
      <c r="HUP3" s="854"/>
      <c r="HUQ3" s="854"/>
      <c r="HUR3" s="854"/>
      <c r="HUS3" s="854"/>
      <c r="HUT3" s="854"/>
      <c r="HUU3" s="854"/>
      <c r="HUV3" s="854"/>
      <c r="HUW3" s="854"/>
      <c r="HUX3" s="854"/>
      <c r="HUY3" s="854"/>
      <c r="HUZ3" s="854"/>
      <c r="HVA3" s="854"/>
      <c r="HVB3" s="854"/>
      <c r="HVC3" s="854"/>
      <c r="HVD3" s="854"/>
      <c r="HVE3" s="854" t="s">
        <v>157</v>
      </c>
      <c r="HVF3" s="854"/>
      <c r="HVG3" s="854"/>
      <c r="HVH3" s="854"/>
      <c r="HVI3" s="854"/>
      <c r="HVJ3" s="854"/>
      <c r="HVK3" s="854"/>
      <c r="HVL3" s="854"/>
      <c r="HVM3" s="854"/>
      <c r="HVN3" s="854"/>
      <c r="HVO3" s="854"/>
      <c r="HVP3" s="854"/>
      <c r="HVQ3" s="854"/>
      <c r="HVR3" s="854"/>
      <c r="HVS3" s="854"/>
      <c r="HVT3" s="854"/>
      <c r="HVU3" s="854" t="s">
        <v>157</v>
      </c>
      <c r="HVV3" s="854"/>
      <c r="HVW3" s="854"/>
      <c r="HVX3" s="854"/>
      <c r="HVY3" s="854"/>
      <c r="HVZ3" s="854"/>
      <c r="HWA3" s="854"/>
      <c r="HWB3" s="854"/>
      <c r="HWC3" s="854"/>
      <c r="HWD3" s="854"/>
      <c r="HWE3" s="854"/>
      <c r="HWF3" s="854"/>
      <c r="HWG3" s="854"/>
      <c r="HWH3" s="854"/>
      <c r="HWI3" s="854"/>
      <c r="HWJ3" s="854"/>
      <c r="HWK3" s="854" t="s">
        <v>157</v>
      </c>
      <c r="HWL3" s="854"/>
      <c r="HWM3" s="854"/>
      <c r="HWN3" s="854"/>
      <c r="HWO3" s="854"/>
      <c r="HWP3" s="854"/>
      <c r="HWQ3" s="854"/>
      <c r="HWR3" s="854"/>
      <c r="HWS3" s="854"/>
      <c r="HWT3" s="854"/>
      <c r="HWU3" s="854"/>
      <c r="HWV3" s="854"/>
      <c r="HWW3" s="854"/>
      <c r="HWX3" s="854"/>
      <c r="HWY3" s="854"/>
      <c r="HWZ3" s="854"/>
      <c r="HXA3" s="854" t="s">
        <v>157</v>
      </c>
      <c r="HXB3" s="854"/>
      <c r="HXC3" s="854"/>
      <c r="HXD3" s="854"/>
      <c r="HXE3" s="854"/>
      <c r="HXF3" s="854"/>
      <c r="HXG3" s="854"/>
      <c r="HXH3" s="854"/>
      <c r="HXI3" s="854"/>
      <c r="HXJ3" s="854"/>
      <c r="HXK3" s="854"/>
      <c r="HXL3" s="854"/>
      <c r="HXM3" s="854"/>
      <c r="HXN3" s="854"/>
      <c r="HXO3" s="854"/>
      <c r="HXP3" s="854"/>
      <c r="HXQ3" s="854" t="s">
        <v>157</v>
      </c>
      <c r="HXR3" s="854"/>
      <c r="HXS3" s="854"/>
      <c r="HXT3" s="854"/>
      <c r="HXU3" s="854"/>
      <c r="HXV3" s="854"/>
      <c r="HXW3" s="854"/>
      <c r="HXX3" s="854"/>
      <c r="HXY3" s="854"/>
      <c r="HXZ3" s="854"/>
      <c r="HYA3" s="854"/>
      <c r="HYB3" s="854"/>
      <c r="HYC3" s="854"/>
      <c r="HYD3" s="854"/>
      <c r="HYE3" s="854"/>
      <c r="HYF3" s="854"/>
      <c r="HYG3" s="854" t="s">
        <v>157</v>
      </c>
      <c r="HYH3" s="854"/>
      <c r="HYI3" s="854"/>
      <c r="HYJ3" s="854"/>
      <c r="HYK3" s="854"/>
      <c r="HYL3" s="854"/>
      <c r="HYM3" s="854"/>
      <c r="HYN3" s="854"/>
      <c r="HYO3" s="854"/>
      <c r="HYP3" s="854"/>
      <c r="HYQ3" s="854"/>
      <c r="HYR3" s="854"/>
      <c r="HYS3" s="854"/>
      <c r="HYT3" s="854"/>
      <c r="HYU3" s="854"/>
      <c r="HYV3" s="854"/>
      <c r="HYW3" s="854" t="s">
        <v>157</v>
      </c>
      <c r="HYX3" s="854"/>
      <c r="HYY3" s="854"/>
      <c r="HYZ3" s="854"/>
      <c r="HZA3" s="854"/>
      <c r="HZB3" s="854"/>
      <c r="HZC3" s="854"/>
      <c r="HZD3" s="854"/>
      <c r="HZE3" s="854"/>
      <c r="HZF3" s="854"/>
      <c r="HZG3" s="854"/>
      <c r="HZH3" s="854"/>
      <c r="HZI3" s="854"/>
      <c r="HZJ3" s="854"/>
      <c r="HZK3" s="854"/>
      <c r="HZL3" s="854"/>
      <c r="HZM3" s="854" t="s">
        <v>157</v>
      </c>
      <c r="HZN3" s="854"/>
      <c r="HZO3" s="854"/>
      <c r="HZP3" s="854"/>
      <c r="HZQ3" s="854"/>
      <c r="HZR3" s="854"/>
      <c r="HZS3" s="854"/>
      <c r="HZT3" s="854"/>
      <c r="HZU3" s="854"/>
      <c r="HZV3" s="854"/>
      <c r="HZW3" s="854"/>
      <c r="HZX3" s="854"/>
      <c r="HZY3" s="854"/>
      <c r="HZZ3" s="854"/>
      <c r="IAA3" s="854"/>
      <c r="IAB3" s="854"/>
      <c r="IAC3" s="854" t="s">
        <v>157</v>
      </c>
      <c r="IAD3" s="854"/>
      <c r="IAE3" s="854"/>
      <c r="IAF3" s="854"/>
      <c r="IAG3" s="854"/>
      <c r="IAH3" s="854"/>
      <c r="IAI3" s="854"/>
      <c r="IAJ3" s="854"/>
      <c r="IAK3" s="854"/>
      <c r="IAL3" s="854"/>
      <c r="IAM3" s="854"/>
      <c r="IAN3" s="854"/>
      <c r="IAO3" s="854"/>
      <c r="IAP3" s="854"/>
      <c r="IAQ3" s="854"/>
      <c r="IAR3" s="854"/>
      <c r="IAS3" s="854" t="s">
        <v>157</v>
      </c>
      <c r="IAT3" s="854"/>
      <c r="IAU3" s="854"/>
      <c r="IAV3" s="854"/>
      <c r="IAW3" s="854"/>
      <c r="IAX3" s="854"/>
      <c r="IAY3" s="854"/>
      <c r="IAZ3" s="854"/>
      <c r="IBA3" s="854"/>
      <c r="IBB3" s="854"/>
      <c r="IBC3" s="854"/>
      <c r="IBD3" s="854"/>
      <c r="IBE3" s="854"/>
      <c r="IBF3" s="854"/>
      <c r="IBG3" s="854"/>
      <c r="IBH3" s="854"/>
      <c r="IBI3" s="854" t="s">
        <v>157</v>
      </c>
      <c r="IBJ3" s="854"/>
      <c r="IBK3" s="854"/>
      <c r="IBL3" s="854"/>
      <c r="IBM3" s="854"/>
      <c r="IBN3" s="854"/>
      <c r="IBO3" s="854"/>
      <c r="IBP3" s="854"/>
      <c r="IBQ3" s="854"/>
      <c r="IBR3" s="854"/>
      <c r="IBS3" s="854"/>
      <c r="IBT3" s="854"/>
      <c r="IBU3" s="854"/>
      <c r="IBV3" s="854"/>
      <c r="IBW3" s="854"/>
      <c r="IBX3" s="854"/>
      <c r="IBY3" s="854" t="s">
        <v>157</v>
      </c>
      <c r="IBZ3" s="854"/>
      <c r="ICA3" s="854"/>
      <c r="ICB3" s="854"/>
      <c r="ICC3" s="854"/>
      <c r="ICD3" s="854"/>
      <c r="ICE3" s="854"/>
      <c r="ICF3" s="854"/>
      <c r="ICG3" s="854"/>
      <c r="ICH3" s="854"/>
      <c r="ICI3" s="854"/>
      <c r="ICJ3" s="854"/>
      <c r="ICK3" s="854"/>
      <c r="ICL3" s="854"/>
      <c r="ICM3" s="854"/>
      <c r="ICN3" s="854"/>
      <c r="ICO3" s="854" t="s">
        <v>157</v>
      </c>
      <c r="ICP3" s="854"/>
      <c r="ICQ3" s="854"/>
      <c r="ICR3" s="854"/>
      <c r="ICS3" s="854"/>
      <c r="ICT3" s="854"/>
      <c r="ICU3" s="854"/>
      <c r="ICV3" s="854"/>
      <c r="ICW3" s="854"/>
      <c r="ICX3" s="854"/>
      <c r="ICY3" s="854"/>
      <c r="ICZ3" s="854"/>
      <c r="IDA3" s="854"/>
      <c r="IDB3" s="854"/>
      <c r="IDC3" s="854"/>
      <c r="IDD3" s="854"/>
      <c r="IDE3" s="854" t="s">
        <v>157</v>
      </c>
      <c r="IDF3" s="854"/>
      <c r="IDG3" s="854"/>
      <c r="IDH3" s="854"/>
      <c r="IDI3" s="854"/>
      <c r="IDJ3" s="854"/>
      <c r="IDK3" s="854"/>
      <c r="IDL3" s="854"/>
      <c r="IDM3" s="854"/>
      <c r="IDN3" s="854"/>
      <c r="IDO3" s="854"/>
      <c r="IDP3" s="854"/>
      <c r="IDQ3" s="854"/>
      <c r="IDR3" s="854"/>
      <c r="IDS3" s="854"/>
      <c r="IDT3" s="854"/>
      <c r="IDU3" s="854" t="s">
        <v>157</v>
      </c>
      <c r="IDV3" s="854"/>
      <c r="IDW3" s="854"/>
      <c r="IDX3" s="854"/>
      <c r="IDY3" s="854"/>
      <c r="IDZ3" s="854"/>
      <c r="IEA3" s="854"/>
      <c r="IEB3" s="854"/>
      <c r="IEC3" s="854"/>
      <c r="IED3" s="854"/>
      <c r="IEE3" s="854"/>
      <c r="IEF3" s="854"/>
      <c r="IEG3" s="854"/>
      <c r="IEH3" s="854"/>
      <c r="IEI3" s="854"/>
      <c r="IEJ3" s="854"/>
      <c r="IEK3" s="854" t="s">
        <v>157</v>
      </c>
      <c r="IEL3" s="854"/>
      <c r="IEM3" s="854"/>
      <c r="IEN3" s="854"/>
      <c r="IEO3" s="854"/>
      <c r="IEP3" s="854"/>
      <c r="IEQ3" s="854"/>
      <c r="IER3" s="854"/>
      <c r="IES3" s="854"/>
      <c r="IET3" s="854"/>
      <c r="IEU3" s="854"/>
      <c r="IEV3" s="854"/>
      <c r="IEW3" s="854"/>
      <c r="IEX3" s="854"/>
      <c r="IEY3" s="854"/>
      <c r="IEZ3" s="854"/>
      <c r="IFA3" s="854" t="s">
        <v>157</v>
      </c>
      <c r="IFB3" s="854"/>
      <c r="IFC3" s="854"/>
      <c r="IFD3" s="854"/>
      <c r="IFE3" s="854"/>
      <c r="IFF3" s="854"/>
      <c r="IFG3" s="854"/>
      <c r="IFH3" s="854"/>
      <c r="IFI3" s="854"/>
      <c r="IFJ3" s="854"/>
      <c r="IFK3" s="854"/>
      <c r="IFL3" s="854"/>
      <c r="IFM3" s="854"/>
      <c r="IFN3" s="854"/>
      <c r="IFO3" s="854"/>
      <c r="IFP3" s="854"/>
      <c r="IFQ3" s="854" t="s">
        <v>157</v>
      </c>
      <c r="IFR3" s="854"/>
      <c r="IFS3" s="854"/>
      <c r="IFT3" s="854"/>
      <c r="IFU3" s="854"/>
      <c r="IFV3" s="854"/>
      <c r="IFW3" s="854"/>
      <c r="IFX3" s="854"/>
      <c r="IFY3" s="854"/>
      <c r="IFZ3" s="854"/>
      <c r="IGA3" s="854"/>
      <c r="IGB3" s="854"/>
      <c r="IGC3" s="854"/>
      <c r="IGD3" s="854"/>
      <c r="IGE3" s="854"/>
      <c r="IGF3" s="854"/>
      <c r="IGG3" s="854" t="s">
        <v>157</v>
      </c>
      <c r="IGH3" s="854"/>
      <c r="IGI3" s="854"/>
      <c r="IGJ3" s="854"/>
      <c r="IGK3" s="854"/>
      <c r="IGL3" s="854"/>
      <c r="IGM3" s="854"/>
      <c r="IGN3" s="854"/>
      <c r="IGO3" s="854"/>
      <c r="IGP3" s="854"/>
      <c r="IGQ3" s="854"/>
      <c r="IGR3" s="854"/>
      <c r="IGS3" s="854"/>
      <c r="IGT3" s="854"/>
      <c r="IGU3" s="854"/>
      <c r="IGV3" s="854"/>
      <c r="IGW3" s="854" t="s">
        <v>157</v>
      </c>
      <c r="IGX3" s="854"/>
      <c r="IGY3" s="854"/>
      <c r="IGZ3" s="854"/>
      <c r="IHA3" s="854"/>
      <c r="IHB3" s="854"/>
      <c r="IHC3" s="854"/>
      <c r="IHD3" s="854"/>
      <c r="IHE3" s="854"/>
      <c r="IHF3" s="854"/>
      <c r="IHG3" s="854"/>
      <c r="IHH3" s="854"/>
      <c r="IHI3" s="854"/>
      <c r="IHJ3" s="854"/>
      <c r="IHK3" s="854"/>
      <c r="IHL3" s="854"/>
      <c r="IHM3" s="854" t="s">
        <v>157</v>
      </c>
      <c r="IHN3" s="854"/>
      <c r="IHO3" s="854"/>
      <c r="IHP3" s="854"/>
      <c r="IHQ3" s="854"/>
      <c r="IHR3" s="854"/>
      <c r="IHS3" s="854"/>
      <c r="IHT3" s="854"/>
      <c r="IHU3" s="854"/>
      <c r="IHV3" s="854"/>
      <c r="IHW3" s="854"/>
      <c r="IHX3" s="854"/>
      <c r="IHY3" s="854"/>
      <c r="IHZ3" s="854"/>
      <c r="IIA3" s="854"/>
      <c r="IIB3" s="854"/>
      <c r="IIC3" s="854" t="s">
        <v>157</v>
      </c>
      <c r="IID3" s="854"/>
      <c r="IIE3" s="854"/>
      <c r="IIF3" s="854"/>
      <c r="IIG3" s="854"/>
      <c r="IIH3" s="854"/>
      <c r="III3" s="854"/>
      <c r="IIJ3" s="854"/>
      <c r="IIK3" s="854"/>
      <c r="IIL3" s="854"/>
      <c r="IIM3" s="854"/>
      <c r="IIN3" s="854"/>
      <c r="IIO3" s="854"/>
      <c r="IIP3" s="854"/>
      <c r="IIQ3" s="854"/>
      <c r="IIR3" s="854"/>
      <c r="IIS3" s="854" t="s">
        <v>157</v>
      </c>
      <c r="IIT3" s="854"/>
      <c r="IIU3" s="854"/>
      <c r="IIV3" s="854"/>
      <c r="IIW3" s="854"/>
      <c r="IIX3" s="854"/>
      <c r="IIY3" s="854"/>
      <c r="IIZ3" s="854"/>
      <c r="IJA3" s="854"/>
      <c r="IJB3" s="854"/>
      <c r="IJC3" s="854"/>
      <c r="IJD3" s="854"/>
      <c r="IJE3" s="854"/>
      <c r="IJF3" s="854"/>
      <c r="IJG3" s="854"/>
      <c r="IJH3" s="854"/>
      <c r="IJI3" s="854" t="s">
        <v>157</v>
      </c>
      <c r="IJJ3" s="854"/>
      <c r="IJK3" s="854"/>
      <c r="IJL3" s="854"/>
      <c r="IJM3" s="854"/>
      <c r="IJN3" s="854"/>
      <c r="IJO3" s="854"/>
      <c r="IJP3" s="854"/>
      <c r="IJQ3" s="854"/>
      <c r="IJR3" s="854"/>
      <c r="IJS3" s="854"/>
      <c r="IJT3" s="854"/>
      <c r="IJU3" s="854"/>
      <c r="IJV3" s="854"/>
      <c r="IJW3" s="854"/>
      <c r="IJX3" s="854"/>
      <c r="IJY3" s="854" t="s">
        <v>157</v>
      </c>
      <c r="IJZ3" s="854"/>
      <c r="IKA3" s="854"/>
      <c r="IKB3" s="854"/>
      <c r="IKC3" s="854"/>
      <c r="IKD3" s="854"/>
      <c r="IKE3" s="854"/>
      <c r="IKF3" s="854"/>
      <c r="IKG3" s="854"/>
      <c r="IKH3" s="854"/>
      <c r="IKI3" s="854"/>
      <c r="IKJ3" s="854"/>
      <c r="IKK3" s="854"/>
      <c r="IKL3" s="854"/>
      <c r="IKM3" s="854"/>
      <c r="IKN3" s="854"/>
      <c r="IKO3" s="854" t="s">
        <v>157</v>
      </c>
      <c r="IKP3" s="854"/>
      <c r="IKQ3" s="854"/>
      <c r="IKR3" s="854"/>
      <c r="IKS3" s="854"/>
      <c r="IKT3" s="854"/>
      <c r="IKU3" s="854"/>
      <c r="IKV3" s="854"/>
      <c r="IKW3" s="854"/>
      <c r="IKX3" s="854"/>
      <c r="IKY3" s="854"/>
      <c r="IKZ3" s="854"/>
      <c r="ILA3" s="854"/>
      <c r="ILB3" s="854"/>
      <c r="ILC3" s="854"/>
      <c r="ILD3" s="854"/>
      <c r="ILE3" s="854" t="s">
        <v>157</v>
      </c>
      <c r="ILF3" s="854"/>
      <c r="ILG3" s="854"/>
      <c r="ILH3" s="854"/>
      <c r="ILI3" s="854"/>
      <c r="ILJ3" s="854"/>
      <c r="ILK3" s="854"/>
      <c r="ILL3" s="854"/>
      <c r="ILM3" s="854"/>
      <c r="ILN3" s="854"/>
      <c r="ILO3" s="854"/>
      <c r="ILP3" s="854"/>
      <c r="ILQ3" s="854"/>
      <c r="ILR3" s="854"/>
      <c r="ILS3" s="854"/>
      <c r="ILT3" s="854"/>
      <c r="ILU3" s="854" t="s">
        <v>157</v>
      </c>
      <c r="ILV3" s="854"/>
      <c r="ILW3" s="854"/>
      <c r="ILX3" s="854"/>
      <c r="ILY3" s="854"/>
      <c r="ILZ3" s="854"/>
      <c r="IMA3" s="854"/>
      <c r="IMB3" s="854"/>
      <c r="IMC3" s="854"/>
      <c r="IMD3" s="854"/>
      <c r="IME3" s="854"/>
      <c r="IMF3" s="854"/>
      <c r="IMG3" s="854"/>
      <c r="IMH3" s="854"/>
      <c r="IMI3" s="854"/>
      <c r="IMJ3" s="854"/>
      <c r="IMK3" s="854" t="s">
        <v>157</v>
      </c>
      <c r="IML3" s="854"/>
      <c r="IMM3" s="854"/>
      <c r="IMN3" s="854"/>
      <c r="IMO3" s="854"/>
      <c r="IMP3" s="854"/>
      <c r="IMQ3" s="854"/>
      <c r="IMR3" s="854"/>
      <c r="IMS3" s="854"/>
      <c r="IMT3" s="854"/>
      <c r="IMU3" s="854"/>
      <c r="IMV3" s="854"/>
      <c r="IMW3" s="854"/>
      <c r="IMX3" s="854"/>
      <c r="IMY3" s="854"/>
      <c r="IMZ3" s="854"/>
      <c r="INA3" s="854" t="s">
        <v>157</v>
      </c>
      <c r="INB3" s="854"/>
      <c r="INC3" s="854"/>
      <c r="IND3" s="854"/>
      <c r="INE3" s="854"/>
      <c r="INF3" s="854"/>
      <c r="ING3" s="854"/>
      <c r="INH3" s="854"/>
      <c r="INI3" s="854"/>
      <c r="INJ3" s="854"/>
      <c r="INK3" s="854"/>
      <c r="INL3" s="854"/>
      <c r="INM3" s="854"/>
      <c r="INN3" s="854"/>
      <c r="INO3" s="854"/>
      <c r="INP3" s="854"/>
      <c r="INQ3" s="854" t="s">
        <v>157</v>
      </c>
      <c r="INR3" s="854"/>
      <c r="INS3" s="854"/>
      <c r="INT3" s="854"/>
      <c r="INU3" s="854"/>
      <c r="INV3" s="854"/>
      <c r="INW3" s="854"/>
      <c r="INX3" s="854"/>
      <c r="INY3" s="854"/>
      <c r="INZ3" s="854"/>
      <c r="IOA3" s="854"/>
      <c r="IOB3" s="854"/>
      <c r="IOC3" s="854"/>
      <c r="IOD3" s="854"/>
      <c r="IOE3" s="854"/>
      <c r="IOF3" s="854"/>
      <c r="IOG3" s="854" t="s">
        <v>157</v>
      </c>
      <c r="IOH3" s="854"/>
      <c r="IOI3" s="854"/>
      <c r="IOJ3" s="854"/>
      <c r="IOK3" s="854"/>
      <c r="IOL3" s="854"/>
      <c r="IOM3" s="854"/>
      <c r="ION3" s="854"/>
      <c r="IOO3" s="854"/>
      <c r="IOP3" s="854"/>
      <c r="IOQ3" s="854"/>
      <c r="IOR3" s="854"/>
      <c r="IOS3" s="854"/>
      <c r="IOT3" s="854"/>
      <c r="IOU3" s="854"/>
      <c r="IOV3" s="854"/>
      <c r="IOW3" s="854" t="s">
        <v>157</v>
      </c>
      <c r="IOX3" s="854"/>
      <c r="IOY3" s="854"/>
      <c r="IOZ3" s="854"/>
      <c r="IPA3" s="854"/>
      <c r="IPB3" s="854"/>
      <c r="IPC3" s="854"/>
      <c r="IPD3" s="854"/>
      <c r="IPE3" s="854"/>
      <c r="IPF3" s="854"/>
      <c r="IPG3" s="854"/>
      <c r="IPH3" s="854"/>
      <c r="IPI3" s="854"/>
      <c r="IPJ3" s="854"/>
      <c r="IPK3" s="854"/>
      <c r="IPL3" s="854"/>
      <c r="IPM3" s="854" t="s">
        <v>157</v>
      </c>
      <c r="IPN3" s="854"/>
      <c r="IPO3" s="854"/>
      <c r="IPP3" s="854"/>
      <c r="IPQ3" s="854"/>
      <c r="IPR3" s="854"/>
      <c r="IPS3" s="854"/>
      <c r="IPT3" s="854"/>
      <c r="IPU3" s="854"/>
      <c r="IPV3" s="854"/>
      <c r="IPW3" s="854"/>
      <c r="IPX3" s="854"/>
      <c r="IPY3" s="854"/>
      <c r="IPZ3" s="854"/>
      <c r="IQA3" s="854"/>
      <c r="IQB3" s="854"/>
      <c r="IQC3" s="854" t="s">
        <v>157</v>
      </c>
      <c r="IQD3" s="854"/>
      <c r="IQE3" s="854"/>
      <c r="IQF3" s="854"/>
      <c r="IQG3" s="854"/>
      <c r="IQH3" s="854"/>
      <c r="IQI3" s="854"/>
      <c r="IQJ3" s="854"/>
      <c r="IQK3" s="854"/>
      <c r="IQL3" s="854"/>
      <c r="IQM3" s="854"/>
      <c r="IQN3" s="854"/>
      <c r="IQO3" s="854"/>
      <c r="IQP3" s="854"/>
      <c r="IQQ3" s="854"/>
      <c r="IQR3" s="854"/>
      <c r="IQS3" s="854" t="s">
        <v>157</v>
      </c>
      <c r="IQT3" s="854"/>
      <c r="IQU3" s="854"/>
      <c r="IQV3" s="854"/>
      <c r="IQW3" s="854"/>
      <c r="IQX3" s="854"/>
      <c r="IQY3" s="854"/>
      <c r="IQZ3" s="854"/>
      <c r="IRA3" s="854"/>
      <c r="IRB3" s="854"/>
      <c r="IRC3" s="854"/>
      <c r="IRD3" s="854"/>
      <c r="IRE3" s="854"/>
      <c r="IRF3" s="854"/>
      <c r="IRG3" s="854"/>
      <c r="IRH3" s="854"/>
      <c r="IRI3" s="854" t="s">
        <v>157</v>
      </c>
      <c r="IRJ3" s="854"/>
      <c r="IRK3" s="854"/>
      <c r="IRL3" s="854"/>
      <c r="IRM3" s="854"/>
      <c r="IRN3" s="854"/>
      <c r="IRO3" s="854"/>
      <c r="IRP3" s="854"/>
      <c r="IRQ3" s="854"/>
      <c r="IRR3" s="854"/>
      <c r="IRS3" s="854"/>
      <c r="IRT3" s="854"/>
      <c r="IRU3" s="854"/>
      <c r="IRV3" s="854"/>
      <c r="IRW3" s="854"/>
      <c r="IRX3" s="854"/>
      <c r="IRY3" s="854" t="s">
        <v>157</v>
      </c>
      <c r="IRZ3" s="854"/>
      <c r="ISA3" s="854"/>
      <c r="ISB3" s="854"/>
      <c r="ISC3" s="854"/>
      <c r="ISD3" s="854"/>
      <c r="ISE3" s="854"/>
      <c r="ISF3" s="854"/>
      <c r="ISG3" s="854"/>
      <c r="ISH3" s="854"/>
      <c r="ISI3" s="854"/>
      <c r="ISJ3" s="854"/>
      <c r="ISK3" s="854"/>
      <c r="ISL3" s="854"/>
      <c r="ISM3" s="854"/>
      <c r="ISN3" s="854"/>
      <c r="ISO3" s="854" t="s">
        <v>157</v>
      </c>
      <c r="ISP3" s="854"/>
      <c r="ISQ3" s="854"/>
      <c r="ISR3" s="854"/>
      <c r="ISS3" s="854"/>
      <c r="IST3" s="854"/>
      <c r="ISU3" s="854"/>
      <c r="ISV3" s="854"/>
      <c r="ISW3" s="854"/>
      <c r="ISX3" s="854"/>
      <c r="ISY3" s="854"/>
      <c r="ISZ3" s="854"/>
      <c r="ITA3" s="854"/>
      <c r="ITB3" s="854"/>
      <c r="ITC3" s="854"/>
      <c r="ITD3" s="854"/>
      <c r="ITE3" s="854" t="s">
        <v>157</v>
      </c>
      <c r="ITF3" s="854"/>
      <c r="ITG3" s="854"/>
      <c r="ITH3" s="854"/>
      <c r="ITI3" s="854"/>
      <c r="ITJ3" s="854"/>
      <c r="ITK3" s="854"/>
      <c r="ITL3" s="854"/>
      <c r="ITM3" s="854"/>
      <c r="ITN3" s="854"/>
      <c r="ITO3" s="854"/>
      <c r="ITP3" s="854"/>
      <c r="ITQ3" s="854"/>
      <c r="ITR3" s="854"/>
      <c r="ITS3" s="854"/>
      <c r="ITT3" s="854"/>
      <c r="ITU3" s="854" t="s">
        <v>157</v>
      </c>
      <c r="ITV3" s="854"/>
      <c r="ITW3" s="854"/>
      <c r="ITX3" s="854"/>
      <c r="ITY3" s="854"/>
      <c r="ITZ3" s="854"/>
      <c r="IUA3" s="854"/>
      <c r="IUB3" s="854"/>
      <c r="IUC3" s="854"/>
      <c r="IUD3" s="854"/>
      <c r="IUE3" s="854"/>
      <c r="IUF3" s="854"/>
      <c r="IUG3" s="854"/>
      <c r="IUH3" s="854"/>
      <c r="IUI3" s="854"/>
      <c r="IUJ3" s="854"/>
      <c r="IUK3" s="854" t="s">
        <v>157</v>
      </c>
      <c r="IUL3" s="854"/>
      <c r="IUM3" s="854"/>
      <c r="IUN3" s="854"/>
      <c r="IUO3" s="854"/>
      <c r="IUP3" s="854"/>
      <c r="IUQ3" s="854"/>
      <c r="IUR3" s="854"/>
      <c r="IUS3" s="854"/>
      <c r="IUT3" s="854"/>
      <c r="IUU3" s="854"/>
      <c r="IUV3" s="854"/>
      <c r="IUW3" s="854"/>
      <c r="IUX3" s="854"/>
      <c r="IUY3" s="854"/>
      <c r="IUZ3" s="854"/>
      <c r="IVA3" s="854" t="s">
        <v>157</v>
      </c>
      <c r="IVB3" s="854"/>
      <c r="IVC3" s="854"/>
      <c r="IVD3" s="854"/>
      <c r="IVE3" s="854"/>
      <c r="IVF3" s="854"/>
      <c r="IVG3" s="854"/>
      <c r="IVH3" s="854"/>
      <c r="IVI3" s="854"/>
      <c r="IVJ3" s="854"/>
      <c r="IVK3" s="854"/>
      <c r="IVL3" s="854"/>
      <c r="IVM3" s="854"/>
      <c r="IVN3" s="854"/>
      <c r="IVO3" s="854"/>
      <c r="IVP3" s="854"/>
      <c r="IVQ3" s="854" t="s">
        <v>157</v>
      </c>
      <c r="IVR3" s="854"/>
      <c r="IVS3" s="854"/>
      <c r="IVT3" s="854"/>
      <c r="IVU3" s="854"/>
      <c r="IVV3" s="854"/>
      <c r="IVW3" s="854"/>
      <c r="IVX3" s="854"/>
      <c r="IVY3" s="854"/>
      <c r="IVZ3" s="854"/>
      <c r="IWA3" s="854"/>
      <c r="IWB3" s="854"/>
      <c r="IWC3" s="854"/>
      <c r="IWD3" s="854"/>
      <c r="IWE3" s="854"/>
      <c r="IWF3" s="854"/>
      <c r="IWG3" s="854" t="s">
        <v>157</v>
      </c>
      <c r="IWH3" s="854"/>
      <c r="IWI3" s="854"/>
      <c r="IWJ3" s="854"/>
      <c r="IWK3" s="854"/>
      <c r="IWL3" s="854"/>
      <c r="IWM3" s="854"/>
      <c r="IWN3" s="854"/>
      <c r="IWO3" s="854"/>
      <c r="IWP3" s="854"/>
      <c r="IWQ3" s="854"/>
      <c r="IWR3" s="854"/>
      <c r="IWS3" s="854"/>
      <c r="IWT3" s="854"/>
      <c r="IWU3" s="854"/>
      <c r="IWV3" s="854"/>
      <c r="IWW3" s="854" t="s">
        <v>157</v>
      </c>
      <c r="IWX3" s="854"/>
      <c r="IWY3" s="854"/>
      <c r="IWZ3" s="854"/>
      <c r="IXA3" s="854"/>
      <c r="IXB3" s="854"/>
      <c r="IXC3" s="854"/>
      <c r="IXD3" s="854"/>
      <c r="IXE3" s="854"/>
      <c r="IXF3" s="854"/>
      <c r="IXG3" s="854"/>
      <c r="IXH3" s="854"/>
      <c r="IXI3" s="854"/>
      <c r="IXJ3" s="854"/>
      <c r="IXK3" s="854"/>
      <c r="IXL3" s="854"/>
      <c r="IXM3" s="854" t="s">
        <v>157</v>
      </c>
      <c r="IXN3" s="854"/>
      <c r="IXO3" s="854"/>
      <c r="IXP3" s="854"/>
      <c r="IXQ3" s="854"/>
      <c r="IXR3" s="854"/>
      <c r="IXS3" s="854"/>
      <c r="IXT3" s="854"/>
      <c r="IXU3" s="854"/>
      <c r="IXV3" s="854"/>
      <c r="IXW3" s="854"/>
      <c r="IXX3" s="854"/>
      <c r="IXY3" s="854"/>
      <c r="IXZ3" s="854"/>
      <c r="IYA3" s="854"/>
      <c r="IYB3" s="854"/>
      <c r="IYC3" s="854" t="s">
        <v>157</v>
      </c>
      <c r="IYD3" s="854"/>
      <c r="IYE3" s="854"/>
      <c r="IYF3" s="854"/>
      <c r="IYG3" s="854"/>
      <c r="IYH3" s="854"/>
      <c r="IYI3" s="854"/>
      <c r="IYJ3" s="854"/>
      <c r="IYK3" s="854"/>
      <c r="IYL3" s="854"/>
      <c r="IYM3" s="854"/>
      <c r="IYN3" s="854"/>
      <c r="IYO3" s="854"/>
      <c r="IYP3" s="854"/>
      <c r="IYQ3" s="854"/>
      <c r="IYR3" s="854"/>
      <c r="IYS3" s="854" t="s">
        <v>157</v>
      </c>
      <c r="IYT3" s="854"/>
      <c r="IYU3" s="854"/>
      <c r="IYV3" s="854"/>
      <c r="IYW3" s="854"/>
      <c r="IYX3" s="854"/>
      <c r="IYY3" s="854"/>
      <c r="IYZ3" s="854"/>
      <c r="IZA3" s="854"/>
      <c r="IZB3" s="854"/>
      <c r="IZC3" s="854"/>
      <c r="IZD3" s="854"/>
      <c r="IZE3" s="854"/>
      <c r="IZF3" s="854"/>
      <c r="IZG3" s="854"/>
      <c r="IZH3" s="854"/>
      <c r="IZI3" s="854" t="s">
        <v>157</v>
      </c>
      <c r="IZJ3" s="854"/>
      <c r="IZK3" s="854"/>
      <c r="IZL3" s="854"/>
      <c r="IZM3" s="854"/>
      <c r="IZN3" s="854"/>
      <c r="IZO3" s="854"/>
      <c r="IZP3" s="854"/>
      <c r="IZQ3" s="854"/>
      <c r="IZR3" s="854"/>
      <c r="IZS3" s="854"/>
      <c r="IZT3" s="854"/>
      <c r="IZU3" s="854"/>
      <c r="IZV3" s="854"/>
      <c r="IZW3" s="854"/>
      <c r="IZX3" s="854"/>
      <c r="IZY3" s="854" t="s">
        <v>157</v>
      </c>
      <c r="IZZ3" s="854"/>
      <c r="JAA3" s="854"/>
      <c r="JAB3" s="854"/>
      <c r="JAC3" s="854"/>
      <c r="JAD3" s="854"/>
      <c r="JAE3" s="854"/>
      <c r="JAF3" s="854"/>
      <c r="JAG3" s="854"/>
      <c r="JAH3" s="854"/>
      <c r="JAI3" s="854"/>
      <c r="JAJ3" s="854"/>
      <c r="JAK3" s="854"/>
      <c r="JAL3" s="854"/>
      <c r="JAM3" s="854"/>
      <c r="JAN3" s="854"/>
      <c r="JAO3" s="854" t="s">
        <v>157</v>
      </c>
      <c r="JAP3" s="854"/>
      <c r="JAQ3" s="854"/>
      <c r="JAR3" s="854"/>
      <c r="JAS3" s="854"/>
      <c r="JAT3" s="854"/>
      <c r="JAU3" s="854"/>
      <c r="JAV3" s="854"/>
      <c r="JAW3" s="854"/>
      <c r="JAX3" s="854"/>
      <c r="JAY3" s="854"/>
      <c r="JAZ3" s="854"/>
      <c r="JBA3" s="854"/>
      <c r="JBB3" s="854"/>
      <c r="JBC3" s="854"/>
      <c r="JBD3" s="854"/>
      <c r="JBE3" s="854" t="s">
        <v>157</v>
      </c>
      <c r="JBF3" s="854"/>
      <c r="JBG3" s="854"/>
      <c r="JBH3" s="854"/>
      <c r="JBI3" s="854"/>
      <c r="JBJ3" s="854"/>
      <c r="JBK3" s="854"/>
      <c r="JBL3" s="854"/>
      <c r="JBM3" s="854"/>
      <c r="JBN3" s="854"/>
      <c r="JBO3" s="854"/>
      <c r="JBP3" s="854"/>
      <c r="JBQ3" s="854"/>
      <c r="JBR3" s="854"/>
      <c r="JBS3" s="854"/>
      <c r="JBT3" s="854"/>
      <c r="JBU3" s="854" t="s">
        <v>157</v>
      </c>
      <c r="JBV3" s="854"/>
      <c r="JBW3" s="854"/>
      <c r="JBX3" s="854"/>
      <c r="JBY3" s="854"/>
      <c r="JBZ3" s="854"/>
      <c r="JCA3" s="854"/>
      <c r="JCB3" s="854"/>
      <c r="JCC3" s="854"/>
      <c r="JCD3" s="854"/>
      <c r="JCE3" s="854"/>
      <c r="JCF3" s="854"/>
      <c r="JCG3" s="854"/>
      <c r="JCH3" s="854"/>
      <c r="JCI3" s="854"/>
      <c r="JCJ3" s="854"/>
      <c r="JCK3" s="854" t="s">
        <v>157</v>
      </c>
      <c r="JCL3" s="854"/>
      <c r="JCM3" s="854"/>
      <c r="JCN3" s="854"/>
      <c r="JCO3" s="854"/>
      <c r="JCP3" s="854"/>
      <c r="JCQ3" s="854"/>
      <c r="JCR3" s="854"/>
      <c r="JCS3" s="854"/>
      <c r="JCT3" s="854"/>
      <c r="JCU3" s="854"/>
      <c r="JCV3" s="854"/>
      <c r="JCW3" s="854"/>
      <c r="JCX3" s="854"/>
      <c r="JCY3" s="854"/>
      <c r="JCZ3" s="854"/>
      <c r="JDA3" s="854" t="s">
        <v>157</v>
      </c>
      <c r="JDB3" s="854"/>
      <c r="JDC3" s="854"/>
      <c r="JDD3" s="854"/>
      <c r="JDE3" s="854"/>
      <c r="JDF3" s="854"/>
      <c r="JDG3" s="854"/>
      <c r="JDH3" s="854"/>
      <c r="JDI3" s="854"/>
      <c r="JDJ3" s="854"/>
      <c r="JDK3" s="854"/>
      <c r="JDL3" s="854"/>
      <c r="JDM3" s="854"/>
      <c r="JDN3" s="854"/>
      <c r="JDO3" s="854"/>
      <c r="JDP3" s="854"/>
      <c r="JDQ3" s="854" t="s">
        <v>157</v>
      </c>
      <c r="JDR3" s="854"/>
      <c r="JDS3" s="854"/>
      <c r="JDT3" s="854"/>
      <c r="JDU3" s="854"/>
      <c r="JDV3" s="854"/>
      <c r="JDW3" s="854"/>
      <c r="JDX3" s="854"/>
      <c r="JDY3" s="854"/>
      <c r="JDZ3" s="854"/>
      <c r="JEA3" s="854"/>
      <c r="JEB3" s="854"/>
      <c r="JEC3" s="854"/>
      <c r="JED3" s="854"/>
      <c r="JEE3" s="854"/>
      <c r="JEF3" s="854"/>
      <c r="JEG3" s="854" t="s">
        <v>157</v>
      </c>
      <c r="JEH3" s="854"/>
      <c r="JEI3" s="854"/>
      <c r="JEJ3" s="854"/>
      <c r="JEK3" s="854"/>
      <c r="JEL3" s="854"/>
      <c r="JEM3" s="854"/>
      <c r="JEN3" s="854"/>
      <c r="JEO3" s="854"/>
      <c r="JEP3" s="854"/>
      <c r="JEQ3" s="854"/>
      <c r="JER3" s="854"/>
      <c r="JES3" s="854"/>
      <c r="JET3" s="854"/>
      <c r="JEU3" s="854"/>
      <c r="JEV3" s="854"/>
      <c r="JEW3" s="854" t="s">
        <v>157</v>
      </c>
      <c r="JEX3" s="854"/>
      <c r="JEY3" s="854"/>
      <c r="JEZ3" s="854"/>
      <c r="JFA3" s="854"/>
      <c r="JFB3" s="854"/>
      <c r="JFC3" s="854"/>
      <c r="JFD3" s="854"/>
      <c r="JFE3" s="854"/>
      <c r="JFF3" s="854"/>
      <c r="JFG3" s="854"/>
      <c r="JFH3" s="854"/>
      <c r="JFI3" s="854"/>
      <c r="JFJ3" s="854"/>
      <c r="JFK3" s="854"/>
      <c r="JFL3" s="854"/>
      <c r="JFM3" s="854" t="s">
        <v>157</v>
      </c>
      <c r="JFN3" s="854"/>
      <c r="JFO3" s="854"/>
      <c r="JFP3" s="854"/>
      <c r="JFQ3" s="854"/>
      <c r="JFR3" s="854"/>
      <c r="JFS3" s="854"/>
      <c r="JFT3" s="854"/>
      <c r="JFU3" s="854"/>
      <c r="JFV3" s="854"/>
      <c r="JFW3" s="854"/>
      <c r="JFX3" s="854"/>
      <c r="JFY3" s="854"/>
      <c r="JFZ3" s="854"/>
      <c r="JGA3" s="854"/>
      <c r="JGB3" s="854"/>
      <c r="JGC3" s="854" t="s">
        <v>157</v>
      </c>
      <c r="JGD3" s="854"/>
      <c r="JGE3" s="854"/>
      <c r="JGF3" s="854"/>
      <c r="JGG3" s="854"/>
      <c r="JGH3" s="854"/>
      <c r="JGI3" s="854"/>
      <c r="JGJ3" s="854"/>
      <c r="JGK3" s="854"/>
      <c r="JGL3" s="854"/>
      <c r="JGM3" s="854"/>
      <c r="JGN3" s="854"/>
      <c r="JGO3" s="854"/>
      <c r="JGP3" s="854"/>
      <c r="JGQ3" s="854"/>
      <c r="JGR3" s="854"/>
      <c r="JGS3" s="854" t="s">
        <v>157</v>
      </c>
      <c r="JGT3" s="854"/>
      <c r="JGU3" s="854"/>
      <c r="JGV3" s="854"/>
      <c r="JGW3" s="854"/>
      <c r="JGX3" s="854"/>
      <c r="JGY3" s="854"/>
      <c r="JGZ3" s="854"/>
      <c r="JHA3" s="854"/>
      <c r="JHB3" s="854"/>
      <c r="JHC3" s="854"/>
      <c r="JHD3" s="854"/>
      <c r="JHE3" s="854"/>
      <c r="JHF3" s="854"/>
      <c r="JHG3" s="854"/>
      <c r="JHH3" s="854"/>
      <c r="JHI3" s="854" t="s">
        <v>157</v>
      </c>
      <c r="JHJ3" s="854"/>
      <c r="JHK3" s="854"/>
      <c r="JHL3" s="854"/>
      <c r="JHM3" s="854"/>
      <c r="JHN3" s="854"/>
      <c r="JHO3" s="854"/>
      <c r="JHP3" s="854"/>
      <c r="JHQ3" s="854"/>
      <c r="JHR3" s="854"/>
      <c r="JHS3" s="854"/>
      <c r="JHT3" s="854"/>
      <c r="JHU3" s="854"/>
      <c r="JHV3" s="854"/>
      <c r="JHW3" s="854"/>
      <c r="JHX3" s="854"/>
      <c r="JHY3" s="854" t="s">
        <v>157</v>
      </c>
      <c r="JHZ3" s="854"/>
      <c r="JIA3" s="854"/>
      <c r="JIB3" s="854"/>
      <c r="JIC3" s="854"/>
      <c r="JID3" s="854"/>
      <c r="JIE3" s="854"/>
      <c r="JIF3" s="854"/>
      <c r="JIG3" s="854"/>
      <c r="JIH3" s="854"/>
      <c r="JII3" s="854"/>
      <c r="JIJ3" s="854"/>
      <c r="JIK3" s="854"/>
      <c r="JIL3" s="854"/>
      <c r="JIM3" s="854"/>
      <c r="JIN3" s="854"/>
      <c r="JIO3" s="854" t="s">
        <v>157</v>
      </c>
      <c r="JIP3" s="854"/>
      <c r="JIQ3" s="854"/>
      <c r="JIR3" s="854"/>
      <c r="JIS3" s="854"/>
      <c r="JIT3" s="854"/>
      <c r="JIU3" s="854"/>
      <c r="JIV3" s="854"/>
      <c r="JIW3" s="854"/>
      <c r="JIX3" s="854"/>
      <c r="JIY3" s="854"/>
      <c r="JIZ3" s="854"/>
      <c r="JJA3" s="854"/>
      <c r="JJB3" s="854"/>
      <c r="JJC3" s="854"/>
      <c r="JJD3" s="854"/>
      <c r="JJE3" s="854" t="s">
        <v>157</v>
      </c>
      <c r="JJF3" s="854"/>
      <c r="JJG3" s="854"/>
      <c r="JJH3" s="854"/>
      <c r="JJI3" s="854"/>
      <c r="JJJ3" s="854"/>
      <c r="JJK3" s="854"/>
      <c r="JJL3" s="854"/>
      <c r="JJM3" s="854"/>
      <c r="JJN3" s="854"/>
      <c r="JJO3" s="854"/>
      <c r="JJP3" s="854"/>
      <c r="JJQ3" s="854"/>
      <c r="JJR3" s="854"/>
      <c r="JJS3" s="854"/>
      <c r="JJT3" s="854"/>
      <c r="JJU3" s="854" t="s">
        <v>157</v>
      </c>
      <c r="JJV3" s="854"/>
      <c r="JJW3" s="854"/>
      <c r="JJX3" s="854"/>
      <c r="JJY3" s="854"/>
      <c r="JJZ3" s="854"/>
      <c r="JKA3" s="854"/>
      <c r="JKB3" s="854"/>
      <c r="JKC3" s="854"/>
      <c r="JKD3" s="854"/>
      <c r="JKE3" s="854"/>
      <c r="JKF3" s="854"/>
      <c r="JKG3" s="854"/>
      <c r="JKH3" s="854"/>
      <c r="JKI3" s="854"/>
      <c r="JKJ3" s="854"/>
      <c r="JKK3" s="854" t="s">
        <v>157</v>
      </c>
      <c r="JKL3" s="854"/>
      <c r="JKM3" s="854"/>
      <c r="JKN3" s="854"/>
      <c r="JKO3" s="854"/>
      <c r="JKP3" s="854"/>
      <c r="JKQ3" s="854"/>
      <c r="JKR3" s="854"/>
      <c r="JKS3" s="854"/>
      <c r="JKT3" s="854"/>
      <c r="JKU3" s="854"/>
      <c r="JKV3" s="854"/>
      <c r="JKW3" s="854"/>
      <c r="JKX3" s="854"/>
      <c r="JKY3" s="854"/>
      <c r="JKZ3" s="854"/>
      <c r="JLA3" s="854" t="s">
        <v>157</v>
      </c>
      <c r="JLB3" s="854"/>
      <c r="JLC3" s="854"/>
      <c r="JLD3" s="854"/>
      <c r="JLE3" s="854"/>
      <c r="JLF3" s="854"/>
      <c r="JLG3" s="854"/>
      <c r="JLH3" s="854"/>
      <c r="JLI3" s="854"/>
      <c r="JLJ3" s="854"/>
      <c r="JLK3" s="854"/>
      <c r="JLL3" s="854"/>
      <c r="JLM3" s="854"/>
      <c r="JLN3" s="854"/>
      <c r="JLO3" s="854"/>
      <c r="JLP3" s="854"/>
      <c r="JLQ3" s="854" t="s">
        <v>157</v>
      </c>
      <c r="JLR3" s="854"/>
      <c r="JLS3" s="854"/>
      <c r="JLT3" s="854"/>
      <c r="JLU3" s="854"/>
      <c r="JLV3" s="854"/>
      <c r="JLW3" s="854"/>
      <c r="JLX3" s="854"/>
      <c r="JLY3" s="854"/>
      <c r="JLZ3" s="854"/>
      <c r="JMA3" s="854"/>
      <c r="JMB3" s="854"/>
      <c r="JMC3" s="854"/>
      <c r="JMD3" s="854"/>
      <c r="JME3" s="854"/>
      <c r="JMF3" s="854"/>
      <c r="JMG3" s="854" t="s">
        <v>157</v>
      </c>
      <c r="JMH3" s="854"/>
      <c r="JMI3" s="854"/>
      <c r="JMJ3" s="854"/>
      <c r="JMK3" s="854"/>
      <c r="JML3" s="854"/>
      <c r="JMM3" s="854"/>
      <c r="JMN3" s="854"/>
      <c r="JMO3" s="854"/>
      <c r="JMP3" s="854"/>
      <c r="JMQ3" s="854"/>
      <c r="JMR3" s="854"/>
      <c r="JMS3" s="854"/>
      <c r="JMT3" s="854"/>
      <c r="JMU3" s="854"/>
      <c r="JMV3" s="854"/>
      <c r="JMW3" s="854" t="s">
        <v>157</v>
      </c>
      <c r="JMX3" s="854"/>
      <c r="JMY3" s="854"/>
      <c r="JMZ3" s="854"/>
      <c r="JNA3" s="854"/>
      <c r="JNB3" s="854"/>
      <c r="JNC3" s="854"/>
      <c r="JND3" s="854"/>
      <c r="JNE3" s="854"/>
      <c r="JNF3" s="854"/>
      <c r="JNG3" s="854"/>
      <c r="JNH3" s="854"/>
      <c r="JNI3" s="854"/>
      <c r="JNJ3" s="854"/>
      <c r="JNK3" s="854"/>
      <c r="JNL3" s="854"/>
      <c r="JNM3" s="854" t="s">
        <v>157</v>
      </c>
      <c r="JNN3" s="854"/>
      <c r="JNO3" s="854"/>
      <c r="JNP3" s="854"/>
      <c r="JNQ3" s="854"/>
      <c r="JNR3" s="854"/>
      <c r="JNS3" s="854"/>
      <c r="JNT3" s="854"/>
      <c r="JNU3" s="854"/>
      <c r="JNV3" s="854"/>
      <c r="JNW3" s="854"/>
      <c r="JNX3" s="854"/>
      <c r="JNY3" s="854"/>
      <c r="JNZ3" s="854"/>
      <c r="JOA3" s="854"/>
      <c r="JOB3" s="854"/>
      <c r="JOC3" s="854" t="s">
        <v>157</v>
      </c>
      <c r="JOD3" s="854"/>
      <c r="JOE3" s="854"/>
      <c r="JOF3" s="854"/>
      <c r="JOG3" s="854"/>
      <c r="JOH3" s="854"/>
      <c r="JOI3" s="854"/>
      <c r="JOJ3" s="854"/>
      <c r="JOK3" s="854"/>
      <c r="JOL3" s="854"/>
      <c r="JOM3" s="854"/>
      <c r="JON3" s="854"/>
      <c r="JOO3" s="854"/>
      <c r="JOP3" s="854"/>
      <c r="JOQ3" s="854"/>
      <c r="JOR3" s="854"/>
      <c r="JOS3" s="854" t="s">
        <v>157</v>
      </c>
      <c r="JOT3" s="854"/>
      <c r="JOU3" s="854"/>
      <c r="JOV3" s="854"/>
      <c r="JOW3" s="854"/>
      <c r="JOX3" s="854"/>
      <c r="JOY3" s="854"/>
      <c r="JOZ3" s="854"/>
      <c r="JPA3" s="854"/>
      <c r="JPB3" s="854"/>
      <c r="JPC3" s="854"/>
      <c r="JPD3" s="854"/>
      <c r="JPE3" s="854"/>
      <c r="JPF3" s="854"/>
      <c r="JPG3" s="854"/>
      <c r="JPH3" s="854"/>
      <c r="JPI3" s="854" t="s">
        <v>157</v>
      </c>
      <c r="JPJ3" s="854"/>
      <c r="JPK3" s="854"/>
      <c r="JPL3" s="854"/>
      <c r="JPM3" s="854"/>
      <c r="JPN3" s="854"/>
      <c r="JPO3" s="854"/>
      <c r="JPP3" s="854"/>
      <c r="JPQ3" s="854"/>
      <c r="JPR3" s="854"/>
      <c r="JPS3" s="854"/>
      <c r="JPT3" s="854"/>
      <c r="JPU3" s="854"/>
      <c r="JPV3" s="854"/>
      <c r="JPW3" s="854"/>
      <c r="JPX3" s="854"/>
      <c r="JPY3" s="854" t="s">
        <v>157</v>
      </c>
      <c r="JPZ3" s="854"/>
      <c r="JQA3" s="854"/>
      <c r="JQB3" s="854"/>
      <c r="JQC3" s="854"/>
      <c r="JQD3" s="854"/>
      <c r="JQE3" s="854"/>
      <c r="JQF3" s="854"/>
      <c r="JQG3" s="854"/>
      <c r="JQH3" s="854"/>
      <c r="JQI3" s="854"/>
      <c r="JQJ3" s="854"/>
      <c r="JQK3" s="854"/>
      <c r="JQL3" s="854"/>
      <c r="JQM3" s="854"/>
      <c r="JQN3" s="854"/>
      <c r="JQO3" s="854" t="s">
        <v>157</v>
      </c>
      <c r="JQP3" s="854"/>
      <c r="JQQ3" s="854"/>
      <c r="JQR3" s="854"/>
      <c r="JQS3" s="854"/>
      <c r="JQT3" s="854"/>
      <c r="JQU3" s="854"/>
      <c r="JQV3" s="854"/>
      <c r="JQW3" s="854"/>
      <c r="JQX3" s="854"/>
      <c r="JQY3" s="854"/>
      <c r="JQZ3" s="854"/>
      <c r="JRA3" s="854"/>
      <c r="JRB3" s="854"/>
      <c r="JRC3" s="854"/>
      <c r="JRD3" s="854"/>
      <c r="JRE3" s="854" t="s">
        <v>157</v>
      </c>
      <c r="JRF3" s="854"/>
      <c r="JRG3" s="854"/>
      <c r="JRH3" s="854"/>
      <c r="JRI3" s="854"/>
      <c r="JRJ3" s="854"/>
      <c r="JRK3" s="854"/>
      <c r="JRL3" s="854"/>
      <c r="JRM3" s="854"/>
      <c r="JRN3" s="854"/>
      <c r="JRO3" s="854"/>
      <c r="JRP3" s="854"/>
      <c r="JRQ3" s="854"/>
      <c r="JRR3" s="854"/>
      <c r="JRS3" s="854"/>
      <c r="JRT3" s="854"/>
      <c r="JRU3" s="854" t="s">
        <v>157</v>
      </c>
      <c r="JRV3" s="854"/>
      <c r="JRW3" s="854"/>
      <c r="JRX3" s="854"/>
      <c r="JRY3" s="854"/>
      <c r="JRZ3" s="854"/>
      <c r="JSA3" s="854"/>
      <c r="JSB3" s="854"/>
      <c r="JSC3" s="854"/>
      <c r="JSD3" s="854"/>
      <c r="JSE3" s="854"/>
      <c r="JSF3" s="854"/>
      <c r="JSG3" s="854"/>
      <c r="JSH3" s="854"/>
      <c r="JSI3" s="854"/>
      <c r="JSJ3" s="854"/>
      <c r="JSK3" s="854" t="s">
        <v>157</v>
      </c>
      <c r="JSL3" s="854"/>
      <c r="JSM3" s="854"/>
      <c r="JSN3" s="854"/>
      <c r="JSO3" s="854"/>
      <c r="JSP3" s="854"/>
      <c r="JSQ3" s="854"/>
      <c r="JSR3" s="854"/>
      <c r="JSS3" s="854"/>
      <c r="JST3" s="854"/>
      <c r="JSU3" s="854"/>
      <c r="JSV3" s="854"/>
      <c r="JSW3" s="854"/>
      <c r="JSX3" s="854"/>
      <c r="JSY3" s="854"/>
      <c r="JSZ3" s="854"/>
      <c r="JTA3" s="854" t="s">
        <v>157</v>
      </c>
      <c r="JTB3" s="854"/>
      <c r="JTC3" s="854"/>
      <c r="JTD3" s="854"/>
      <c r="JTE3" s="854"/>
      <c r="JTF3" s="854"/>
      <c r="JTG3" s="854"/>
      <c r="JTH3" s="854"/>
      <c r="JTI3" s="854"/>
      <c r="JTJ3" s="854"/>
      <c r="JTK3" s="854"/>
      <c r="JTL3" s="854"/>
      <c r="JTM3" s="854"/>
      <c r="JTN3" s="854"/>
      <c r="JTO3" s="854"/>
      <c r="JTP3" s="854"/>
      <c r="JTQ3" s="854" t="s">
        <v>157</v>
      </c>
      <c r="JTR3" s="854"/>
      <c r="JTS3" s="854"/>
      <c r="JTT3" s="854"/>
      <c r="JTU3" s="854"/>
      <c r="JTV3" s="854"/>
      <c r="JTW3" s="854"/>
      <c r="JTX3" s="854"/>
      <c r="JTY3" s="854"/>
      <c r="JTZ3" s="854"/>
      <c r="JUA3" s="854"/>
      <c r="JUB3" s="854"/>
      <c r="JUC3" s="854"/>
      <c r="JUD3" s="854"/>
      <c r="JUE3" s="854"/>
      <c r="JUF3" s="854"/>
      <c r="JUG3" s="854" t="s">
        <v>157</v>
      </c>
      <c r="JUH3" s="854"/>
      <c r="JUI3" s="854"/>
      <c r="JUJ3" s="854"/>
      <c r="JUK3" s="854"/>
      <c r="JUL3" s="854"/>
      <c r="JUM3" s="854"/>
      <c r="JUN3" s="854"/>
      <c r="JUO3" s="854"/>
      <c r="JUP3" s="854"/>
      <c r="JUQ3" s="854"/>
      <c r="JUR3" s="854"/>
      <c r="JUS3" s="854"/>
      <c r="JUT3" s="854"/>
      <c r="JUU3" s="854"/>
      <c r="JUV3" s="854"/>
      <c r="JUW3" s="854" t="s">
        <v>157</v>
      </c>
      <c r="JUX3" s="854"/>
      <c r="JUY3" s="854"/>
      <c r="JUZ3" s="854"/>
      <c r="JVA3" s="854"/>
      <c r="JVB3" s="854"/>
      <c r="JVC3" s="854"/>
      <c r="JVD3" s="854"/>
      <c r="JVE3" s="854"/>
      <c r="JVF3" s="854"/>
      <c r="JVG3" s="854"/>
      <c r="JVH3" s="854"/>
      <c r="JVI3" s="854"/>
      <c r="JVJ3" s="854"/>
      <c r="JVK3" s="854"/>
      <c r="JVL3" s="854"/>
      <c r="JVM3" s="854" t="s">
        <v>157</v>
      </c>
      <c r="JVN3" s="854"/>
      <c r="JVO3" s="854"/>
      <c r="JVP3" s="854"/>
      <c r="JVQ3" s="854"/>
      <c r="JVR3" s="854"/>
      <c r="JVS3" s="854"/>
      <c r="JVT3" s="854"/>
      <c r="JVU3" s="854"/>
      <c r="JVV3" s="854"/>
      <c r="JVW3" s="854"/>
      <c r="JVX3" s="854"/>
      <c r="JVY3" s="854"/>
      <c r="JVZ3" s="854"/>
      <c r="JWA3" s="854"/>
      <c r="JWB3" s="854"/>
      <c r="JWC3" s="854" t="s">
        <v>157</v>
      </c>
      <c r="JWD3" s="854"/>
      <c r="JWE3" s="854"/>
      <c r="JWF3" s="854"/>
      <c r="JWG3" s="854"/>
      <c r="JWH3" s="854"/>
      <c r="JWI3" s="854"/>
      <c r="JWJ3" s="854"/>
      <c r="JWK3" s="854"/>
      <c r="JWL3" s="854"/>
      <c r="JWM3" s="854"/>
      <c r="JWN3" s="854"/>
      <c r="JWO3" s="854"/>
      <c r="JWP3" s="854"/>
      <c r="JWQ3" s="854"/>
      <c r="JWR3" s="854"/>
      <c r="JWS3" s="854" t="s">
        <v>157</v>
      </c>
      <c r="JWT3" s="854"/>
      <c r="JWU3" s="854"/>
      <c r="JWV3" s="854"/>
      <c r="JWW3" s="854"/>
      <c r="JWX3" s="854"/>
      <c r="JWY3" s="854"/>
      <c r="JWZ3" s="854"/>
      <c r="JXA3" s="854"/>
      <c r="JXB3" s="854"/>
      <c r="JXC3" s="854"/>
      <c r="JXD3" s="854"/>
      <c r="JXE3" s="854"/>
      <c r="JXF3" s="854"/>
      <c r="JXG3" s="854"/>
      <c r="JXH3" s="854"/>
      <c r="JXI3" s="854" t="s">
        <v>157</v>
      </c>
      <c r="JXJ3" s="854"/>
      <c r="JXK3" s="854"/>
      <c r="JXL3" s="854"/>
      <c r="JXM3" s="854"/>
      <c r="JXN3" s="854"/>
      <c r="JXO3" s="854"/>
      <c r="JXP3" s="854"/>
      <c r="JXQ3" s="854"/>
      <c r="JXR3" s="854"/>
      <c r="JXS3" s="854"/>
      <c r="JXT3" s="854"/>
      <c r="JXU3" s="854"/>
      <c r="JXV3" s="854"/>
      <c r="JXW3" s="854"/>
      <c r="JXX3" s="854"/>
      <c r="JXY3" s="854" t="s">
        <v>157</v>
      </c>
      <c r="JXZ3" s="854"/>
      <c r="JYA3" s="854"/>
      <c r="JYB3" s="854"/>
      <c r="JYC3" s="854"/>
      <c r="JYD3" s="854"/>
      <c r="JYE3" s="854"/>
      <c r="JYF3" s="854"/>
      <c r="JYG3" s="854"/>
      <c r="JYH3" s="854"/>
      <c r="JYI3" s="854"/>
      <c r="JYJ3" s="854"/>
      <c r="JYK3" s="854"/>
      <c r="JYL3" s="854"/>
      <c r="JYM3" s="854"/>
      <c r="JYN3" s="854"/>
      <c r="JYO3" s="854" t="s">
        <v>157</v>
      </c>
      <c r="JYP3" s="854"/>
      <c r="JYQ3" s="854"/>
      <c r="JYR3" s="854"/>
      <c r="JYS3" s="854"/>
      <c r="JYT3" s="854"/>
      <c r="JYU3" s="854"/>
      <c r="JYV3" s="854"/>
      <c r="JYW3" s="854"/>
      <c r="JYX3" s="854"/>
      <c r="JYY3" s="854"/>
      <c r="JYZ3" s="854"/>
      <c r="JZA3" s="854"/>
      <c r="JZB3" s="854"/>
      <c r="JZC3" s="854"/>
      <c r="JZD3" s="854"/>
      <c r="JZE3" s="854" t="s">
        <v>157</v>
      </c>
      <c r="JZF3" s="854"/>
      <c r="JZG3" s="854"/>
      <c r="JZH3" s="854"/>
      <c r="JZI3" s="854"/>
      <c r="JZJ3" s="854"/>
      <c r="JZK3" s="854"/>
      <c r="JZL3" s="854"/>
      <c r="JZM3" s="854"/>
      <c r="JZN3" s="854"/>
      <c r="JZO3" s="854"/>
      <c r="JZP3" s="854"/>
      <c r="JZQ3" s="854"/>
      <c r="JZR3" s="854"/>
      <c r="JZS3" s="854"/>
      <c r="JZT3" s="854"/>
      <c r="JZU3" s="854" t="s">
        <v>157</v>
      </c>
      <c r="JZV3" s="854"/>
      <c r="JZW3" s="854"/>
      <c r="JZX3" s="854"/>
      <c r="JZY3" s="854"/>
      <c r="JZZ3" s="854"/>
      <c r="KAA3" s="854"/>
      <c r="KAB3" s="854"/>
      <c r="KAC3" s="854"/>
      <c r="KAD3" s="854"/>
      <c r="KAE3" s="854"/>
      <c r="KAF3" s="854"/>
      <c r="KAG3" s="854"/>
      <c r="KAH3" s="854"/>
      <c r="KAI3" s="854"/>
      <c r="KAJ3" s="854"/>
      <c r="KAK3" s="854" t="s">
        <v>157</v>
      </c>
      <c r="KAL3" s="854"/>
      <c r="KAM3" s="854"/>
      <c r="KAN3" s="854"/>
      <c r="KAO3" s="854"/>
      <c r="KAP3" s="854"/>
      <c r="KAQ3" s="854"/>
      <c r="KAR3" s="854"/>
      <c r="KAS3" s="854"/>
      <c r="KAT3" s="854"/>
      <c r="KAU3" s="854"/>
      <c r="KAV3" s="854"/>
      <c r="KAW3" s="854"/>
      <c r="KAX3" s="854"/>
      <c r="KAY3" s="854"/>
      <c r="KAZ3" s="854"/>
      <c r="KBA3" s="854" t="s">
        <v>157</v>
      </c>
      <c r="KBB3" s="854"/>
      <c r="KBC3" s="854"/>
      <c r="KBD3" s="854"/>
      <c r="KBE3" s="854"/>
      <c r="KBF3" s="854"/>
      <c r="KBG3" s="854"/>
      <c r="KBH3" s="854"/>
      <c r="KBI3" s="854"/>
      <c r="KBJ3" s="854"/>
      <c r="KBK3" s="854"/>
      <c r="KBL3" s="854"/>
      <c r="KBM3" s="854"/>
      <c r="KBN3" s="854"/>
      <c r="KBO3" s="854"/>
      <c r="KBP3" s="854"/>
      <c r="KBQ3" s="854" t="s">
        <v>157</v>
      </c>
      <c r="KBR3" s="854"/>
      <c r="KBS3" s="854"/>
      <c r="KBT3" s="854"/>
      <c r="KBU3" s="854"/>
      <c r="KBV3" s="854"/>
      <c r="KBW3" s="854"/>
      <c r="KBX3" s="854"/>
      <c r="KBY3" s="854"/>
      <c r="KBZ3" s="854"/>
      <c r="KCA3" s="854"/>
      <c r="KCB3" s="854"/>
      <c r="KCC3" s="854"/>
      <c r="KCD3" s="854"/>
      <c r="KCE3" s="854"/>
      <c r="KCF3" s="854"/>
      <c r="KCG3" s="854" t="s">
        <v>157</v>
      </c>
      <c r="KCH3" s="854"/>
      <c r="KCI3" s="854"/>
      <c r="KCJ3" s="854"/>
      <c r="KCK3" s="854"/>
      <c r="KCL3" s="854"/>
      <c r="KCM3" s="854"/>
      <c r="KCN3" s="854"/>
      <c r="KCO3" s="854"/>
      <c r="KCP3" s="854"/>
      <c r="KCQ3" s="854"/>
      <c r="KCR3" s="854"/>
      <c r="KCS3" s="854"/>
      <c r="KCT3" s="854"/>
      <c r="KCU3" s="854"/>
      <c r="KCV3" s="854"/>
      <c r="KCW3" s="854" t="s">
        <v>157</v>
      </c>
      <c r="KCX3" s="854"/>
      <c r="KCY3" s="854"/>
      <c r="KCZ3" s="854"/>
      <c r="KDA3" s="854"/>
      <c r="KDB3" s="854"/>
      <c r="KDC3" s="854"/>
      <c r="KDD3" s="854"/>
      <c r="KDE3" s="854"/>
      <c r="KDF3" s="854"/>
      <c r="KDG3" s="854"/>
      <c r="KDH3" s="854"/>
      <c r="KDI3" s="854"/>
      <c r="KDJ3" s="854"/>
      <c r="KDK3" s="854"/>
      <c r="KDL3" s="854"/>
      <c r="KDM3" s="854" t="s">
        <v>157</v>
      </c>
      <c r="KDN3" s="854"/>
      <c r="KDO3" s="854"/>
      <c r="KDP3" s="854"/>
      <c r="KDQ3" s="854"/>
      <c r="KDR3" s="854"/>
      <c r="KDS3" s="854"/>
      <c r="KDT3" s="854"/>
      <c r="KDU3" s="854"/>
      <c r="KDV3" s="854"/>
      <c r="KDW3" s="854"/>
      <c r="KDX3" s="854"/>
      <c r="KDY3" s="854"/>
      <c r="KDZ3" s="854"/>
      <c r="KEA3" s="854"/>
      <c r="KEB3" s="854"/>
      <c r="KEC3" s="854" t="s">
        <v>157</v>
      </c>
      <c r="KED3" s="854"/>
      <c r="KEE3" s="854"/>
      <c r="KEF3" s="854"/>
      <c r="KEG3" s="854"/>
      <c r="KEH3" s="854"/>
      <c r="KEI3" s="854"/>
      <c r="KEJ3" s="854"/>
      <c r="KEK3" s="854"/>
      <c r="KEL3" s="854"/>
      <c r="KEM3" s="854"/>
      <c r="KEN3" s="854"/>
      <c r="KEO3" s="854"/>
      <c r="KEP3" s="854"/>
      <c r="KEQ3" s="854"/>
      <c r="KER3" s="854"/>
      <c r="KES3" s="854" t="s">
        <v>157</v>
      </c>
      <c r="KET3" s="854"/>
      <c r="KEU3" s="854"/>
      <c r="KEV3" s="854"/>
      <c r="KEW3" s="854"/>
      <c r="KEX3" s="854"/>
      <c r="KEY3" s="854"/>
      <c r="KEZ3" s="854"/>
      <c r="KFA3" s="854"/>
      <c r="KFB3" s="854"/>
      <c r="KFC3" s="854"/>
      <c r="KFD3" s="854"/>
      <c r="KFE3" s="854"/>
      <c r="KFF3" s="854"/>
      <c r="KFG3" s="854"/>
      <c r="KFH3" s="854"/>
      <c r="KFI3" s="854" t="s">
        <v>157</v>
      </c>
      <c r="KFJ3" s="854"/>
      <c r="KFK3" s="854"/>
      <c r="KFL3" s="854"/>
      <c r="KFM3" s="854"/>
      <c r="KFN3" s="854"/>
      <c r="KFO3" s="854"/>
      <c r="KFP3" s="854"/>
      <c r="KFQ3" s="854"/>
      <c r="KFR3" s="854"/>
      <c r="KFS3" s="854"/>
      <c r="KFT3" s="854"/>
      <c r="KFU3" s="854"/>
      <c r="KFV3" s="854"/>
      <c r="KFW3" s="854"/>
      <c r="KFX3" s="854"/>
      <c r="KFY3" s="854" t="s">
        <v>157</v>
      </c>
      <c r="KFZ3" s="854"/>
      <c r="KGA3" s="854"/>
      <c r="KGB3" s="854"/>
      <c r="KGC3" s="854"/>
      <c r="KGD3" s="854"/>
      <c r="KGE3" s="854"/>
      <c r="KGF3" s="854"/>
      <c r="KGG3" s="854"/>
      <c r="KGH3" s="854"/>
      <c r="KGI3" s="854"/>
      <c r="KGJ3" s="854"/>
      <c r="KGK3" s="854"/>
      <c r="KGL3" s="854"/>
      <c r="KGM3" s="854"/>
      <c r="KGN3" s="854"/>
      <c r="KGO3" s="854" t="s">
        <v>157</v>
      </c>
      <c r="KGP3" s="854"/>
      <c r="KGQ3" s="854"/>
      <c r="KGR3" s="854"/>
      <c r="KGS3" s="854"/>
      <c r="KGT3" s="854"/>
      <c r="KGU3" s="854"/>
      <c r="KGV3" s="854"/>
      <c r="KGW3" s="854"/>
      <c r="KGX3" s="854"/>
      <c r="KGY3" s="854"/>
      <c r="KGZ3" s="854"/>
      <c r="KHA3" s="854"/>
      <c r="KHB3" s="854"/>
      <c r="KHC3" s="854"/>
      <c r="KHD3" s="854"/>
      <c r="KHE3" s="854" t="s">
        <v>157</v>
      </c>
      <c r="KHF3" s="854"/>
      <c r="KHG3" s="854"/>
      <c r="KHH3" s="854"/>
      <c r="KHI3" s="854"/>
      <c r="KHJ3" s="854"/>
      <c r="KHK3" s="854"/>
      <c r="KHL3" s="854"/>
      <c r="KHM3" s="854"/>
      <c r="KHN3" s="854"/>
      <c r="KHO3" s="854"/>
      <c r="KHP3" s="854"/>
      <c r="KHQ3" s="854"/>
      <c r="KHR3" s="854"/>
      <c r="KHS3" s="854"/>
      <c r="KHT3" s="854"/>
      <c r="KHU3" s="854" t="s">
        <v>157</v>
      </c>
      <c r="KHV3" s="854"/>
      <c r="KHW3" s="854"/>
      <c r="KHX3" s="854"/>
      <c r="KHY3" s="854"/>
      <c r="KHZ3" s="854"/>
      <c r="KIA3" s="854"/>
      <c r="KIB3" s="854"/>
      <c r="KIC3" s="854"/>
      <c r="KID3" s="854"/>
      <c r="KIE3" s="854"/>
      <c r="KIF3" s="854"/>
      <c r="KIG3" s="854"/>
      <c r="KIH3" s="854"/>
      <c r="KII3" s="854"/>
      <c r="KIJ3" s="854"/>
      <c r="KIK3" s="854" t="s">
        <v>157</v>
      </c>
      <c r="KIL3" s="854"/>
      <c r="KIM3" s="854"/>
      <c r="KIN3" s="854"/>
      <c r="KIO3" s="854"/>
      <c r="KIP3" s="854"/>
      <c r="KIQ3" s="854"/>
      <c r="KIR3" s="854"/>
      <c r="KIS3" s="854"/>
      <c r="KIT3" s="854"/>
      <c r="KIU3" s="854"/>
      <c r="KIV3" s="854"/>
      <c r="KIW3" s="854"/>
      <c r="KIX3" s="854"/>
      <c r="KIY3" s="854"/>
      <c r="KIZ3" s="854"/>
      <c r="KJA3" s="854" t="s">
        <v>157</v>
      </c>
      <c r="KJB3" s="854"/>
      <c r="KJC3" s="854"/>
      <c r="KJD3" s="854"/>
      <c r="KJE3" s="854"/>
      <c r="KJF3" s="854"/>
      <c r="KJG3" s="854"/>
      <c r="KJH3" s="854"/>
      <c r="KJI3" s="854"/>
      <c r="KJJ3" s="854"/>
      <c r="KJK3" s="854"/>
      <c r="KJL3" s="854"/>
      <c r="KJM3" s="854"/>
      <c r="KJN3" s="854"/>
      <c r="KJO3" s="854"/>
      <c r="KJP3" s="854"/>
      <c r="KJQ3" s="854" t="s">
        <v>157</v>
      </c>
      <c r="KJR3" s="854"/>
      <c r="KJS3" s="854"/>
      <c r="KJT3" s="854"/>
      <c r="KJU3" s="854"/>
      <c r="KJV3" s="854"/>
      <c r="KJW3" s="854"/>
      <c r="KJX3" s="854"/>
      <c r="KJY3" s="854"/>
      <c r="KJZ3" s="854"/>
      <c r="KKA3" s="854"/>
      <c r="KKB3" s="854"/>
      <c r="KKC3" s="854"/>
      <c r="KKD3" s="854"/>
      <c r="KKE3" s="854"/>
      <c r="KKF3" s="854"/>
      <c r="KKG3" s="854" t="s">
        <v>157</v>
      </c>
      <c r="KKH3" s="854"/>
      <c r="KKI3" s="854"/>
      <c r="KKJ3" s="854"/>
      <c r="KKK3" s="854"/>
      <c r="KKL3" s="854"/>
      <c r="KKM3" s="854"/>
      <c r="KKN3" s="854"/>
      <c r="KKO3" s="854"/>
      <c r="KKP3" s="854"/>
      <c r="KKQ3" s="854"/>
      <c r="KKR3" s="854"/>
      <c r="KKS3" s="854"/>
      <c r="KKT3" s="854"/>
      <c r="KKU3" s="854"/>
      <c r="KKV3" s="854"/>
      <c r="KKW3" s="854" t="s">
        <v>157</v>
      </c>
      <c r="KKX3" s="854"/>
      <c r="KKY3" s="854"/>
      <c r="KKZ3" s="854"/>
      <c r="KLA3" s="854"/>
      <c r="KLB3" s="854"/>
      <c r="KLC3" s="854"/>
      <c r="KLD3" s="854"/>
      <c r="KLE3" s="854"/>
      <c r="KLF3" s="854"/>
      <c r="KLG3" s="854"/>
      <c r="KLH3" s="854"/>
      <c r="KLI3" s="854"/>
      <c r="KLJ3" s="854"/>
      <c r="KLK3" s="854"/>
      <c r="KLL3" s="854"/>
      <c r="KLM3" s="854" t="s">
        <v>157</v>
      </c>
      <c r="KLN3" s="854"/>
      <c r="KLO3" s="854"/>
      <c r="KLP3" s="854"/>
      <c r="KLQ3" s="854"/>
      <c r="KLR3" s="854"/>
      <c r="KLS3" s="854"/>
      <c r="KLT3" s="854"/>
      <c r="KLU3" s="854"/>
      <c r="KLV3" s="854"/>
      <c r="KLW3" s="854"/>
      <c r="KLX3" s="854"/>
      <c r="KLY3" s="854"/>
      <c r="KLZ3" s="854"/>
      <c r="KMA3" s="854"/>
      <c r="KMB3" s="854"/>
      <c r="KMC3" s="854" t="s">
        <v>157</v>
      </c>
      <c r="KMD3" s="854"/>
      <c r="KME3" s="854"/>
      <c r="KMF3" s="854"/>
      <c r="KMG3" s="854"/>
      <c r="KMH3" s="854"/>
      <c r="KMI3" s="854"/>
      <c r="KMJ3" s="854"/>
      <c r="KMK3" s="854"/>
      <c r="KML3" s="854"/>
      <c r="KMM3" s="854"/>
      <c r="KMN3" s="854"/>
      <c r="KMO3" s="854"/>
      <c r="KMP3" s="854"/>
      <c r="KMQ3" s="854"/>
      <c r="KMR3" s="854"/>
      <c r="KMS3" s="854" t="s">
        <v>157</v>
      </c>
      <c r="KMT3" s="854"/>
      <c r="KMU3" s="854"/>
      <c r="KMV3" s="854"/>
      <c r="KMW3" s="854"/>
      <c r="KMX3" s="854"/>
      <c r="KMY3" s="854"/>
      <c r="KMZ3" s="854"/>
      <c r="KNA3" s="854"/>
      <c r="KNB3" s="854"/>
      <c r="KNC3" s="854"/>
      <c r="KND3" s="854"/>
      <c r="KNE3" s="854"/>
      <c r="KNF3" s="854"/>
      <c r="KNG3" s="854"/>
      <c r="KNH3" s="854"/>
      <c r="KNI3" s="854" t="s">
        <v>157</v>
      </c>
      <c r="KNJ3" s="854"/>
      <c r="KNK3" s="854"/>
      <c r="KNL3" s="854"/>
      <c r="KNM3" s="854"/>
      <c r="KNN3" s="854"/>
      <c r="KNO3" s="854"/>
      <c r="KNP3" s="854"/>
      <c r="KNQ3" s="854"/>
      <c r="KNR3" s="854"/>
      <c r="KNS3" s="854"/>
      <c r="KNT3" s="854"/>
      <c r="KNU3" s="854"/>
      <c r="KNV3" s="854"/>
      <c r="KNW3" s="854"/>
      <c r="KNX3" s="854"/>
      <c r="KNY3" s="854" t="s">
        <v>157</v>
      </c>
      <c r="KNZ3" s="854"/>
      <c r="KOA3" s="854"/>
      <c r="KOB3" s="854"/>
      <c r="KOC3" s="854"/>
      <c r="KOD3" s="854"/>
      <c r="KOE3" s="854"/>
      <c r="KOF3" s="854"/>
      <c r="KOG3" s="854"/>
      <c r="KOH3" s="854"/>
      <c r="KOI3" s="854"/>
      <c r="KOJ3" s="854"/>
      <c r="KOK3" s="854"/>
      <c r="KOL3" s="854"/>
      <c r="KOM3" s="854"/>
      <c r="KON3" s="854"/>
      <c r="KOO3" s="854" t="s">
        <v>157</v>
      </c>
      <c r="KOP3" s="854"/>
      <c r="KOQ3" s="854"/>
      <c r="KOR3" s="854"/>
      <c r="KOS3" s="854"/>
      <c r="KOT3" s="854"/>
      <c r="KOU3" s="854"/>
      <c r="KOV3" s="854"/>
      <c r="KOW3" s="854"/>
      <c r="KOX3" s="854"/>
      <c r="KOY3" s="854"/>
      <c r="KOZ3" s="854"/>
      <c r="KPA3" s="854"/>
      <c r="KPB3" s="854"/>
      <c r="KPC3" s="854"/>
      <c r="KPD3" s="854"/>
      <c r="KPE3" s="854" t="s">
        <v>157</v>
      </c>
      <c r="KPF3" s="854"/>
      <c r="KPG3" s="854"/>
      <c r="KPH3" s="854"/>
      <c r="KPI3" s="854"/>
      <c r="KPJ3" s="854"/>
      <c r="KPK3" s="854"/>
      <c r="KPL3" s="854"/>
      <c r="KPM3" s="854"/>
      <c r="KPN3" s="854"/>
      <c r="KPO3" s="854"/>
      <c r="KPP3" s="854"/>
      <c r="KPQ3" s="854"/>
      <c r="KPR3" s="854"/>
      <c r="KPS3" s="854"/>
      <c r="KPT3" s="854"/>
      <c r="KPU3" s="854" t="s">
        <v>157</v>
      </c>
      <c r="KPV3" s="854"/>
      <c r="KPW3" s="854"/>
      <c r="KPX3" s="854"/>
      <c r="KPY3" s="854"/>
      <c r="KPZ3" s="854"/>
      <c r="KQA3" s="854"/>
      <c r="KQB3" s="854"/>
      <c r="KQC3" s="854"/>
      <c r="KQD3" s="854"/>
      <c r="KQE3" s="854"/>
      <c r="KQF3" s="854"/>
      <c r="KQG3" s="854"/>
      <c r="KQH3" s="854"/>
      <c r="KQI3" s="854"/>
      <c r="KQJ3" s="854"/>
      <c r="KQK3" s="854" t="s">
        <v>157</v>
      </c>
      <c r="KQL3" s="854"/>
      <c r="KQM3" s="854"/>
      <c r="KQN3" s="854"/>
      <c r="KQO3" s="854"/>
      <c r="KQP3" s="854"/>
      <c r="KQQ3" s="854"/>
      <c r="KQR3" s="854"/>
      <c r="KQS3" s="854"/>
      <c r="KQT3" s="854"/>
      <c r="KQU3" s="854"/>
      <c r="KQV3" s="854"/>
      <c r="KQW3" s="854"/>
      <c r="KQX3" s="854"/>
      <c r="KQY3" s="854"/>
      <c r="KQZ3" s="854"/>
      <c r="KRA3" s="854" t="s">
        <v>157</v>
      </c>
      <c r="KRB3" s="854"/>
      <c r="KRC3" s="854"/>
      <c r="KRD3" s="854"/>
      <c r="KRE3" s="854"/>
      <c r="KRF3" s="854"/>
      <c r="KRG3" s="854"/>
      <c r="KRH3" s="854"/>
      <c r="KRI3" s="854"/>
      <c r="KRJ3" s="854"/>
      <c r="KRK3" s="854"/>
      <c r="KRL3" s="854"/>
      <c r="KRM3" s="854"/>
      <c r="KRN3" s="854"/>
      <c r="KRO3" s="854"/>
      <c r="KRP3" s="854"/>
      <c r="KRQ3" s="854" t="s">
        <v>157</v>
      </c>
      <c r="KRR3" s="854"/>
      <c r="KRS3" s="854"/>
      <c r="KRT3" s="854"/>
      <c r="KRU3" s="854"/>
      <c r="KRV3" s="854"/>
      <c r="KRW3" s="854"/>
      <c r="KRX3" s="854"/>
      <c r="KRY3" s="854"/>
      <c r="KRZ3" s="854"/>
      <c r="KSA3" s="854"/>
      <c r="KSB3" s="854"/>
      <c r="KSC3" s="854"/>
      <c r="KSD3" s="854"/>
      <c r="KSE3" s="854"/>
      <c r="KSF3" s="854"/>
      <c r="KSG3" s="854" t="s">
        <v>157</v>
      </c>
      <c r="KSH3" s="854"/>
      <c r="KSI3" s="854"/>
      <c r="KSJ3" s="854"/>
      <c r="KSK3" s="854"/>
      <c r="KSL3" s="854"/>
      <c r="KSM3" s="854"/>
      <c r="KSN3" s="854"/>
      <c r="KSO3" s="854"/>
      <c r="KSP3" s="854"/>
      <c r="KSQ3" s="854"/>
      <c r="KSR3" s="854"/>
      <c r="KSS3" s="854"/>
      <c r="KST3" s="854"/>
      <c r="KSU3" s="854"/>
      <c r="KSV3" s="854"/>
      <c r="KSW3" s="854" t="s">
        <v>157</v>
      </c>
      <c r="KSX3" s="854"/>
      <c r="KSY3" s="854"/>
      <c r="KSZ3" s="854"/>
      <c r="KTA3" s="854"/>
      <c r="KTB3" s="854"/>
      <c r="KTC3" s="854"/>
      <c r="KTD3" s="854"/>
      <c r="KTE3" s="854"/>
      <c r="KTF3" s="854"/>
      <c r="KTG3" s="854"/>
      <c r="KTH3" s="854"/>
      <c r="KTI3" s="854"/>
      <c r="KTJ3" s="854"/>
      <c r="KTK3" s="854"/>
      <c r="KTL3" s="854"/>
      <c r="KTM3" s="854" t="s">
        <v>157</v>
      </c>
      <c r="KTN3" s="854"/>
      <c r="KTO3" s="854"/>
      <c r="KTP3" s="854"/>
      <c r="KTQ3" s="854"/>
      <c r="KTR3" s="854"/>
      <c r="KTS3" s="854"/>
      <c r="KTT3" s="854"/>
      <c r="KTU3" s="854"/>
      <c r="KTV3" s="854"/>
      <c r="KTW3" s="854"/>
      <c r="KTX3" s="854"/>
      <c r="KTY3" s="854"/>
      <c r="KTZ3" s="854"/>
      <c r="KUA3" s="854"/>
      <c r="KUB3" s="854"/>
      <c r="KUC3" s="854" t="s">
        <v>157</v>
      </c>
      <c r="KUD3" s="854"/>
      <c r="KUE3" s="854"/>
      <c r="KUF3" s="854"/>
      <c r="KUG3" s="854"/>
      <c r="KUH3" s="854"/>
      <c r="KUI3" s="854"/>
      <c r="KUJ3" s="854"/>
      <c r="KUK3" s="854"/>
      <c r="KUL3" s="854"/>
      <c r="KUM3" s="854"/>
      <c r="KUN3" s="854"/>
      <c r="KUO3" s="854"/>
      <c r="KUP3" s="854"/>
      <c r="KUQ3" s="854"/>
      <c r="KUR3" s="854"/>
      <c r="KUS3" s="854" t="s">
        <v>157</v>
      </c>
      <c r="KUT3" s="854"/>
      <c r="KUU3" s="854"/>
      <c r="KUV3" s="854"/>
      <c r="KUW3" s="854"/>
      <c r="KUX3" s="854"/>
      <c r="KUY3" s="854"/>
      <c r="KUZ3" s="854"/>
      <c r="KVA3" s="854"/>
      <c r="KVB3" s="854"/>
      <c r="KVC3" s="854"/>
      <c r="KVD3" s="854"/>
      <c r="KVE3" s="854"/>
      <c r="KVF3" s="854"/>
      <c r="KVG3" s="854"/>
      <c r="KVH3" s="854"/>
      <c r="KVI3" s="854" t="s">
        <v>157</v>
      </c>
      <c r="KVJ3" s="854"/>
      <c r="KVK3" s="854"/>
      <c r="KVL3" s="854"/>
      <c r="KVM3" s="854"/>
      <c r="KVN3" s="854"/>
      <c r="KVO3" s="854"/>
      <c r="KVP3" s="854"/>
      <c r="KVQ3" s="854"/>
      <c r="KVR3" s="854"/>
      <c r="KVS3" s="854"/>
      <c r="KVT3" s="854"/>
      <c r="KVU3" s="854"/>
      <c r="KVV3" s="854"/>
      <c r="KVW3" s="854"/>
      <c r="KVX3" s="854"/>
      <c r="KVY3" s="854" t="s">
        <v>157</v>
      </c>
      <c r="KVZ3" s="854"/>
      <c r="KWA3" s="854"/>
      <c r="KWB3" s="854"/>
      <c r="KWC3" s="854"/>
      <c r="KWD3" s="854"/>
      <c r="KWE3" s="854"/>
      <c r="KWF3" s="854"/>
      <c r="KWG3" s="854"/>
      <c r="KWH3" s="854"/>
      <c r="KWI3" s="854"/>
      <c r="KWJ3" s="854"/>
      <c r="KWK3" s="854"/>
      <c r="KWL3" s="854"/>
      <c r="KWM3" s="854"/>
      <c r="KWN3" s="854"/>
      <c r="KWO3" s="854" t="s">
        <v>157</v>
      </c>
      <c r="KWP3" s="854"/>
      <c r="KWQ3" s="854"/>
      <c r="KWR3" s="854"/>
      <c r="KWS3" s="854"/>
      <c r="KWT3" s="854"/>
      <c r="KWU3" s="854"/>
      <c r="KWV3" s="854"/>
      <c r="KWW3" s="854"/>
      <c r="KWX3" s="854"/>
      <c r="KWY3" s="854"/>
      <c r="KWZ3" s="854"/>
      <c r="KXA3" s="854"/>
      <c r="KXB3" s="854"/>
      <c r="KXC3" s="854"/>
      <c r="KXD3" s="854"/>
      <c r="KXE3" s="854" t="s">
        <v>157</v>
      </c>
      <c r="KXF3" s="854"/>
      <c r="KXG3" s="854"/>
      <c r="KXH3" s="854"/>
      <c r="KXI3" s="854"/>
      <c r="KXJ3" s="854"/>
      <c r="KXK3" s="854"/>
      <c r="KXL3" s="854"/>
      <c r="KXM3" s="854"/>
      <c r="KXN3" s="854"/>
      <c r="KXO3" s="854"/>
      <c r="KXP3" s="854"/>
      <c r="KXQ3" s="854"/>
      <c r="KXR3" s="854"/>
      <c r="KXS3" s="854"/>
      <c r="KXT3" s="854"/>
      <c r="KXU3" s="854" t="s">
        <v>157</v>
      </c>
      <c r="KXV3" s="854"/>
      <c r="KXW3" s="854"/>
      <c r="KXX3" s="854"/>
      <c r="KXY3" s="854"/>
      <c r="KXZ3" s="854"/>
      <c r="KYA3" s="854"/>
      <c r="KYB3" s="854"/>
      <c r="KYC3" s="854"/>
      <c r="KYD3" s="854"/>
      <c r="KYE3" s="854"/>
      <c r="KYF3" s="854"/>
      <c r="KYG3" s="854"/>
      <c r="KYH3" s="854"/>
      <c r="KYI3" s="854"/>
      <c r="KYJ3" s="854"/>
      <c r="KYK3" s="854" t="s">
        <v>157</v>
      </c>
      <c r="KYL3" s="854"/>
      <c r="KYM3" s="854"/>
      <c r="KYN3" s="854"/>
      <c r="KYO3" s="854"/>
      <c r="KYP3" s="854"/>
      <c r="KYQ3" s="854"/>
      <c r="KYR3" s="854"/>
      <c r="KYS3" s="854"/>
      <c r="KYT3" s="854"/>
      <c r="KYU3" s="854"/>
      <c r="KYV3" s="854"/>
      <c r="KYW3" s="854"/>
      <c r="KYX3" s="854"/>
      <c r="KYY3" s="854"/>
      <c r="KYZ3" s="854"/>
      <c r="KZA3" s="854" t="s">
        <v>157</v>
      </c>
      <c r="KZB3" s="854"/>
      <c r="KZC3" s="854"/>
      <c r="KZD3" s="854"/>
      <c r="KZE3" s="854"/>
      <c r="KZF3" s="854"/>
      <c r="KZG3" s="854"/>
      <c r="KZH3" s="854"/>
      <c r="KZI3" s="854"/>
      <c r="KZJ3" s="854"/>
      <c r="KZK3" s="854"/>
      <c r="KZL3" s="854"/>
      <c r="KZM3" s="854"/>
      <c r="KZN3" s="854"/>
      <c r="KZO3" s="854"/>
      <c r="KZP3" s="854"/>
      <c r="KZQ3" s="854" t="s">
        <v>157</v>
      </c>
      <c r="KZR3" s="854"/>
      <c r="KZS3" s="854"/>
      <c r="KZT3" s="854"/>
      <c r="KZU3" s="854"/>
      <c r="KZV3" s="854"/>
      <c r="KZW3" s="854"/>
      <c r="KZX3" s="854"/>
      <c r="KZY3" s="854"/>
      <c r="KZZ3" s="854"/>
      <c r="LAA3" s="854"/>
      <c r="LAB3" s="854"/>
      <c r="LAC3" s="854"/>
      <c r="LAD3" s="854"/>
      <c r="LAE3" s="854"/>
      <c r="LAF3" s="854"/>
      <c r="LAG3" s="854" t="s">
        <v>157</v>
      </c>
      <c r="LAH3" s="854"/>
      <c r="LAI3" s="854"/>
      <c r="LAJ3" s="854"/>
      <c r="LAK3" s="854"/>
      <c r="LAL3" s="854"/>
      <c r="LAM3" s="854"/>
      <c r="LAN3" s="854"/>
      <c r="LAO3" s="854"/>
      <c r="LAP3" s="854"/>
      <c r="LAQ3" s="854"/>
      <c r="LAR3" s="854"/>
      <c r="LAS3" s="854"/>
      <c r="LAT3" s="854"/>
      <c r="LAU3" s="854"/>
      <c r="LAV3" s="854"/>
      <c r="LAW3" s="854" t="s">
        <v>157</v>
      </c>
      <c r="LAX3" s="854"/>
      <c r="LAY3" s="854"/>
      <c r="LAZ3" s="854"/>
      <c r="LBA3" s="854"/>
      <c r="LBB3" s="854"/>
      <c r="LBC3" s="854"/>
      <c r="LBD3" s="854"/>
      <c r="LBE3" s="854"/>
      <c r="LBF3" s="854"/>
      <c r="LBG3" s="854"/>
      <c r="LBH3" s="854"/>
      <c r="LBI3" s="854"/>
      <c r="LBJ3" s="854"/>
      <c r="LBK3" s="854"/>
      <c r="LBL3" s="854"/>
      <c r="LBM3" s="854" t="s">
        <v>157</v>
      </c>
      <c r="LBN3" s="854"/>
      <c r="LBO3" s="854"/>
      <c r="LBP3" s="854"/>
      <c r="LBQ3" s="854"/>
      <c r="LBR3" s="854"/>
      <c r="LBS3" s="854"/>
      <c r="LBT3" s="854"/>
      <c r="LBU3" s="854"/>
      <c r="LBV3" s="854"/>
      <c r="LBW3" s="854"/>
      <c r="LBX3" s="854"/>
      <c r="LBY3" s="854"/>
      <c r="LBZ3" s="854"/>
      <c r="LCA3" s="854"/>
      <c r="LCB3" s="854"/>
      <c r="LCC3" s="854" t="s">
        <v>157</v>
      </c>
      <c r="LCD3" s="854"/>
      <c r="LCE3" s="854"/>
      <c r="LCF3" s="854"/>
      <c r="LCG3" s="854"/>
      <c r="LCH3" s="854"/>
      <c r="LCI3" s="854"/>
      <c r="LCJ3" s="854"/>
      <c r="LCK3" s="854"/>
      <c r="LCL3" s="854"/>
      <c r="LCM3" s="854"/>
      <c r="LCN3" s="854"/>
      <c r="LCO3" s="854"/>
      <c r="LCP3" s="854"/>
      <c r="LCQ3" s="854"/>
      <c r="LCR3" s="854"/>
      <c r="LCS3" s="854" t="s">
        <v>157</v>
      </c>
      <c r="LCT3" s="854"/>
      <c r="LCU3" s="854"/>
      <c r="LCV3" s="854"/>
      <c r="LCW3" s="854"/>
      <c r="LCX3" s="854"/>
      <c r="LCY3" s="854"/>
      <c r="LCZ3" s="854"/>
      <c r="LDA3" s="854"/>
      <c r="LDB3" s="854"/>
      <c r="LDC3" s="854"/>
      <c r="LDD3" s="854"/>
      <c r="LDE3" s="854"/>
      <c r="LDF3" s="854"/>
      <c r="LDG3" s="854"/>
      <c r="LDH3" s="854"/>
      <c r="LDI3" s="854" t="s">
        <v>157</v>
      </c>
      <c r="LDJ3" s="854"/>
      <c r="LDK3" s="854"/>
      <c r="LDL3" s="854"/>
      <c r="LDM3" s="854"/>
      <c r="LDN3" s="854"/>
      <c r="LDO3" s="854"/>
      <c r="LDP3" s="854"/>
      <c r="LDQ3" s="854"/>
      <c r="LDR3" s="854"/>
      <c r="LDS3" s="854"/>
      <c r="LDT3" s="854"/>
      <c r="LDU3" s="854"/>
      <c r="LDV3" s="854"/>
      <c r="LDW3" s="854"/>
      <c r="LDX3" s="854"/>
      <c r="LDY3" s="854" t="s">
        <v>157</v>
      </c>
      <c r="LDZ3" s="854"/>
      <c r="LEA3" s="854"/>
      <c r="LEB3" s="854"/>
      <c r="LEC3" s="854"/>
      <c r="LED3" s="854"/>
      <c r="LEE3" s="854"/>
      <c r="LEF3" s="854"/>
      <c r="LEG3" s="854"/>
      <c r="LEH3" s="854"/>
      <c r="LEI3" s="854"/>
      <c r="LEJ3" s="854"/>
      <c r="LEK3" s="854"/>
      <c r="LEL3" s="854"/>
      <c r="LEM3" s="854"/>
      <c r="LEN3" s="854"/>
      <c r="LEO3" s="854" t="s">
        <v>157</v>
      </c>
      <c r="LEP3" s="854"/>
      <c r="LEQ3" s="854"/>
      <c r="LER3" s="854"/>
      <c r="LES3" s="854"/>
      <c r="LET3" s="854"/>
      <c r="LEU3" s="854"/>
      <c r="LEV3" s="854"/>
      <c r="LEW3" s="854"/>
      <c r="LEX3" s="854"/>
      <c r="LEY3" s="854"/>
      <c r="LEZ3" s="854"/>
      <c r="LFA3" s="854"/>
      <c r="LFB3" s="854"/>
      <c r="LFC3" s="854"/>
      <c r="LFD3" s="854"/>
      <c r="LFE3" s="854" t="s">
        <v>157</v>
      </c>
      <c r="LFF3" s="854"/>
      <c r="LFG3" s="854"/>
      <c r="LFH3" s="854"/>
      <c r="LFI3" s="854"/>
      <c r="LFJ3" s="854"/>
      <c r="LFK3" s="854"/>
      <c r="LFL3" s="854"/>
      <c r="LFM3" s="854"/>
      <c r="LFN3" s="854"/>
      <c r="LFO3" s="854"/>
      <c r="LFP3" s="854"/>
      <c r="LFQ3" s="854"/>
      <c r="LFR3" s="854"/>
      <c r="LFS3" s="854"/>
      <c r="LFT3" s="854"/>
      <c r="LFU3" s="854" t="s">
        <v>157</v>
      </c>
      <c r="LFV3" s="854"/>
      <c r="LFW3" s="854"/>
      <c r="LFX3" s="854"/>
      <c r="LFY3" s="854"/>
      <c r="LFZ3" s="854"/>
      <c r="LGA3" s="854"/>
      <c r="LGB3" s="854"/>
      <c r="LGC3" s="854"/>
      <c r="LGD3" s="854"/>
      <c r="LGE3" s="854"/>
      <c r="LGF3" s="854"/>
      <c r="LGG3" s="854"/>
      <c r="LGH3" s="854"/>
      <c r="LGI3" s="854"/>
      <c r="LGJ3" s="854"/>
      <c r="LGK3" s="854" t="s">
        <v>157</v>
      </c>
      <c r="LGL3" s="854"/>
      <c r="LGM3" s="854"/>
      <c r="LGN3" s="854"/>
      <c r="LGO3" s="854"/>
      <c r="LGP3" s="854"/>
      <c r="LGQ3" s="854"/>
      <c r="LGR3" s="854"/>
      <c r="LGS3" s="854"/>
      <c r="LGT3" s="854"/>
      <c r="LGU3" s="854"/>
      <c r="LGV3" s="854"/>
      <c r="LGW3" s="854"/>
      <c r="LGX3" s="854"/>
      <c r="LGY3" s="854"/>
      <c r="LGZ3" s="854"/>
      <c r="LHA3" s="854" t="s">
        <v>157</v>
      </c>
      <c r="LHB3" s="854"/>
      <c r="LHC3" s="854"/>
      <c r="LHD3" s="854"/>
      <c r="LHE3" s="854"/>
      <c r="LHF3" s="854"/>
      <c r="LHG3" s="854"/>
      <c r="LHH3" s="854"/>
      <c r="LHI3" s="854"/>
      <c r="LHJ3" s="854"/>
      <c r="LHK3" s="854"/>
      <c r="LHL3" s="854"/>
      <c r="LHM3" s="854"/>
      <c r="LHN3" s="854"/>
      <c r="LHO3" s="854"/>
      <c r="LHP3" s="854"/>
      <c r="LHQ3" s="854" t="s">
        <v>157</v>
      </c>
      <c r="LHR3" s="854"/>
      <c r="LHS3" s="854"/>
      <c r="LHT3" s="854"/>
      <c r="LHU3" s="854"/>
      <c r="LHV3" s="854"/>
      <c r="LHW3" s="854"/>
      <c r="LHX3" s="854"/>
      <c r="LHY3" s="854"/>
      <c r="LHZ3" s="854"/>
      <c r="LIA3" s="854"/>
      <c r="LIB3" s="854"/>
      <c r="LIC3" s="854"/>
      <c r="LID3" s="854"/>
      <c r="LIE3" s="854"/>
      <c r="LIF3" s="854"/>
      <c r="LIG3" s="854" t="s">
        <v>157</v>
      </c>
      <c r="LIH3" s="854"/>
      <c r="LII3" s="854"/>
      <c r="LIJ3" s="854"/>
      <c r="LIK3" s="854"/>
      <c r="LIL3" s="854"/>
      <c r="LIM3" s="854"/>
      <c r="LIN3" s="854"/>
      <c r="LIO3" s="854"/>
      <c r="LIP3" s="854"/>
      <c r="LIQ3" s="854"/>
      <c r="LIR3" s="854"/>
      <c r="LIS3" s="854"/>
      <c r="LIT3" s="854"/>
      <c r="LIU3" s="854"/>
      <c r="LIV3" s="854"/>
      <c r="LIW3" s="854" t="s">
        <v>157</v>
      </c>
      <c r="LIX3" s="854"/>
      <c r="LIY3" s="854"/>
      <c r="LIZ3" s="854"/>
      <c r="LJA3" s="854"/>
      <c r="LJB3" s="854"/>
      <c r="LJC3" s="854"/>
      <c r="LJD3" s="854"/>
      <c r="LJE3" s="854"/>
      <c r="LJF3" s="854"/>
      <c r="LJG3" s="854"/>
      <c r="LJH3" s="854"/>
      <c r="LJI3" s="854"/>
      <c r="LJJ3" s="854"/>
      <c r="LJK3" s="854"/>
      <c r="LJL3" s="854"/>
      <c r="LJM3" s="854" t="s">
        <v>157</v>
      </c>
      <c r="LJN3" s="854"/>
      <c r="LJO3" s="854"/>
      <c r="LJP3" s="854"/>
      <c r="LJQ3" s="854"/>
      <c r="LJR3" s="854"/>
      <c r="LJS3" s="854"/>
      <c r="LJT3" s="854"/>
      <c r="LJU3" s="854"/>
      <c r="LJV3" s="854"/>
      <c r="LJW3" s="854"/>
      <c r="LJX3" s="854"/>
      <c r="LJY3" s="854"/>
      <c r="LJZ3" s="854"/>
      <c r="LKA3" s="854"/>
      <c r="LKB3" s="854"/>
      <c r="LKC3" s="854" t="s">
        <v>157</v>
      </c>
      <c r="LKD3" s="854"/>
      <c r="LKE3" s="854"/>
      <c r="LKF3" s="854"/>
      <c r="LKG3" s="854"/>
      <c r="LKH3" s="854"/>
      <c r="LKI3" s="854"/>
      <c r="LKJ3" s="854"/>
      <c r="LKK3" s="854"/>
      <c r="LKL3" s="854"/>
      <c r="LKM3" s="854"/>
      <c r="LKN3" s="854"/>
      <c r="LKO3" s="854"/>
      <c r="LKP3" s="854"/>
      <c r="LKQ3" s="854"/>
      <c r="LKR3" s="854"/>
      <c r="LKS3" s="854" t="s">
        <v>157</v>
      </c>
      <c r="LKT3" s="854"/>
      <c r="LKU3" s="854"/>
      <c r="LKV3" s="854"/>
      <c r="LKW3" s="854"/>
      <c r="LKX3" s="854"/>
      <c r="LKY3" s="854"/>
      <c r="LKZ3" s="854"/>
      <c r="LLA3" s="854"/>
      <c r="LLB3" s="854"/>
      <c r="LLC3" s="854"/>
      <c r="LLD3" s="854"/>
      <c r="LLE3" s="854"/>
      <c r="LLF3" s="854"/>
      <c r="LLG3" s="854"/>
      <c r="LLH3" s="854"/>
      <c r="LLI3" s="854" t="s">
        <v>157</v>
      </c>
      <c r="LLJ3" s="854"/>
      <c r="LLK3" s="854"/>
      <c r="LLL3" s="854"/>
      <c r="LLM3" s="854"/>
      <c r="LLN3" s="854"/>
      <c r="LLO3" s="854"/>
      <c r="LLP3" s="854"/>
      <c r="LLQ3" s="854"/>
      <c r="LLR3" s="854"/>
      <c r="LLS3" s="854"/>
      <c r="LLT3" s="854"/>
      <c r="LLU3" s="854"/>
      <c r="LLV3" s="854"/>
      <c r="LLW3" s="854"/>
      <c r="LLX3" s="854"/>
      <c r="LLY3" s="854" t="s">
        <v>157</v>
      </c>
      <c r="LLZ3" s="854"/>
      <c r="LMA3" s="854"/>
      <c r="LMB3" s="854"/>
      <c r="LMC3" s="854"/>
      <c r="LMD3" s="854"/>
      <c r="LME3" s="854"/>
      <c r="LMF3" s="854"/>
      <c r="LMG3" s="854"/>
      <c r="LMH3" s="854"/>
      <c r="LMI3" s="854"/>
      <c r="LMJ3" s="854"/>
      <c r="LMK3" s="854"/>
      <c r="LML3" s="854"/>
      <c r="LMM3" s="854"/>
      <c r="LMN3" s="854"/>
      <c r="LMO3" s="854" t="s">
        <v>157</v>
      </c>
      <c r="LMP3" s="854"/>
      <c r="LMQ3" s="854"/>
      <c r="LMR3" s="854"/>
      <c r="LMS3" s="854"/>
      <c r="LMT3" s="854"/>
      <c r="LMU3" s="854"/>
      <c r="LMV3" s="854"/>
      <c r="LMW3" s="854"/>
      <c r="LMX3" s="854"/>
      <c r="LMY3" s="854"/>
      <c r="LMZ3" s="854"/>
      <c r="LNA3" s="854"/>
      <c r="LNB3" s="854"/>
      <c r="LNC3" s="854"/>
      <c r="LND3" s="854"/>
      <c r="LNE3" s="854" t="s">
        <v>157</v>
      </c>
      <c r="LNF3" s="854"/>
      <c r="LNG3" s="854"/>
      <c r="LNH3" s="854"/>
      <c r="LNI3" s="854"/>
      <c r="LNJ3" s="854"/>
      <c r="LNK3" s="854"/>
      <c r="LNL3" s="854"/>
      <c r="LNM3" s="854"/>
      <c r="LNN3" s="854"/>
      <c r="LNO3" s="854"/>
      <c r="LNP3" s="854"/>
      <c r="LNQ3" s="854"/>
      <c r="LNR3" s="854"/>
      <c r="LNS3" s="854"/>
      <c r="LNT3" s="854"/>
      <c r="LNU3" s="854" t="s">
        <v>157</v>
      </c>
      <c r="LNV3" s="854"/>
      <c r="LNW3" s="854"/>
      <c r="LNX3" s="854"/>
      <c r="LNY3" s="854"/>
      <c r="LNZ3" s="854"/>
      <c r="LOA3" s="854"/>
      <c r="LOB3" s="854"/>
      <c r="LOC3" s="854"/>
      <c r="LOD3" s="854"/>
      <c r="LOE3" s="854"/>
      <c r="LOF3" s="854"/>
      <c r="LOG3" s="854"/>
      <c r="LOH3" s="854"/>
      <c r="LOI3" s="854"/>
      <c r="LOJ3" s="854"/>
      <c r="LOK3" s="854" t="s">
        <v>157</v>
      </c>
      <c r="LOL3" s="854"/>
      <c r="LOM3" s="854"/>
      <c r="LON3" s="854"/>
      <c r="LOO3" s="854"/>
      <c r="LOP3" s="854"/>
      <c r="LOQ3" s="854"/>
      <c r="LOR3" s="854"/>
      <c r="LOS3" s="854"/>
      <c r="LOT3" s="854"/>
      <c r="LOU3" s="854"/>
      <c r="LOV3" s="854"/>
      <c r="LOW3" s="854"/>
      <c r="LOX3" s="854"/>
      <c r="LOY3" s="854"/>
      <c r="LOZ3" s="854"/>
      <c r="LPA3" s="854" t="s">
        <v>157</v>
      </c>
      <c r="LPB3" s="854"/>
      <c r="LPC3" s="854"/>
      <c r="LPD3" s="854"/>
      <c r="LPE3" s="854"/>
      <c r="LPF3" s="854"/>
      <c r="LPG3" s="854"/>
      <c r="LPH3" s="854"/>
      <c r="LPI3" s="854"/>
      <c r="LPJ3" s="854"/>
      <c r="LPK3" s="854"/>
      <c r="LPL3" s="854"/>
      <c r="LPM3" s="854"/>
      <c r="LPN3" s="854"/>
      <c r="LPO3" s="854"/>
      <c r="LPP3" s="854"/>
      <c r="LPQ3" s="854" t="s">
        <v>157</v>
      </c>
      <c r="LPR3" s="854"/>
      <c r="LPS3" s="854"/>
      <c r="LPT3" s="854"/>
      <c r="LPU3" s="854"/>
      <c r="LPV3" s="854"/>
      <c r="LPW3" s="854"/>
      <c r="LPX3" s="854"/>
      <c r="LPY3" s="854"/>
      <c r="LPZ3" s="854"/>
      <c r="LQA3" s="854"/>
      <c r="LQB3" s="854"/>
      <c r="LQC3" s="854"/>
      <c r="LQD3" s="854"/>
      <c r="LQE3" s="854"/>
      <c r="LQF3" s="854"/>
      <c r="LQG3" s="854" t="s">
        <v>157</v>
      </c>
      <c r="LQH3" s="854"/>
      <c r="LQI3" s="854"/>
      <c r="LQJ3" s="854"/>
      <c r="LQK3" s="854"/>
      <c r="LQL3" s="854"/>
      <c r="LQM3" s="854"/>
      <c r="LQN3" s="854"/>
      <c r="LQO3" s="854"/>
      <c r="LQP3" s="854"/>
      <c r="LQQ3" s="854"/>
      <c r="LQR3" s="854"/>
      <c r="LQS3" s="854"/>
      <c r="LQT3" s="854"/>
      <c r="LQU3" s="854"/>
      <c r="LQV3" s="854"/>
      <c r="LQW3" s="854" t="s">
        <v>157</v>
      </c>
      <c r="LQX3" s="854"/>
      <c r="LQY3" s="854"/>
      <c r="LQZ3" s="854"/>
      <c r="LRA3" s="854"/>
      <c r="LRB3" s="854"/>
      <c r="LRC3" s="854"/>
      <c r="LRD3" s="854"/>
      <c r="LRE3" s="854"/>
      <c r="LRF3" s="854"/>
      <c r="LRG3" s="854"/>
      <c r="LRH3" s="854"/>
      <c r="LRI3" s="854"/>
      <c r="LRJ3" s="854"/>
      <c r="LRK3" s="854"/>
      <c r="LRL3" s="854"/>
      <c r="LRM3" s="854" t="s">
        <v>157</v>
      </c>
      <c r="LRN3" s="854"/>
      <c r="LRO3" s="854"/>
      <c r="LRP3" s="854"/>
      <c r="LRQ3" s="854"/>
      <c r="LRR3" s="854"/>
      <c r="LRS3" s="854"/>
      <c r="LRT3" s="854"/>
      <c r="LRU3" s="854"/>
      <c r="LRV3" s="854"/>
      <c r="LRW3" s="854"/>
      <c r="LRX3" s="854"/>
      <c r="LRY3" s="854"/>
      <c r="LRZ3" s="854"/>
      <c r="LSA3" s="854"/>
      <c r="LSB3" s="854"/>
      <c r="LSC3" s="854" t="s">
        <v>157</v>
      </c>
      <c r="LSD3" s="854"/>
      <c r="LSE3" s="854"/>
      <c r="LSF3" s="854"/>
      <c r="LSG3" s="854"/>
      <c r="LSH3" s="854"/>
      <c r="LSI3" s="854"/>
      <c r="LSJ3" s="854"/>
      <c r="LSK3" s="854"/>
      <c r="LSL3" s="854"/>
      <c r="LSM3" s="854"/>
      <c r="LSN3" s="854"/>
      <c r="LSO3" s="854"/>
      <c r="LSP3" s="854"/>
      <c r="LSQ3" s="854"/>
      <c r="LSR3" s="854"/>
      <c r="LSS3" s="854" t="s">
        <v>157</v>
      </c>
      <c r="LST3" s="854"/>
      <c r="LSU3" s="854"/>
      <c r="LSV3" s="854"/>
      <c r="LSW3" s="854"/>
      <c r="LSX3" s="854"/>
      <c r="LSY3" s="854"/>
      <c r="LSZ3" s="854"/>
      <c r="LTA3" s="854"/>
      <c r="LTB3" s="854"/>
      <c r="LTC3" s="854"/>
      <c r="LTD3" s="854"/>
      <c r="LTE3" s="854"/>
      <c r="LTF3" s="854"/>
      <c r="LTG3" s="854"/>
      <c r="LTH3" s="854"/>
      <c r="LTI3" s="854" t="s">
        <v>157</v>
      </c>
      <c r="LTJ3" s="854"/>
      <c r="LTK3" s="854"/>
      <c r="LTL3" s="854"/>
      <c r="LTM3" s="854"/>
      <c r="LTN3" s="854"/>
      <c r="LTO3" s="854"/>
      <c r="LTP3" s="854"/>
      <c r="LTQ3" s="854"/>
      <c r="LTR3" s="854"/>
      <c r="LTS3" s="854"/>
      <c r="LTT3" s="854"/>
      <c r="LTU3" s="854"/>
      <c r="LTV3" s="854"/>
      <c r="LTW3" s="854"/>
      <c r="LTX3" s="854"/>
      <c r="LTY3" s="854" t="s">
        <v>157</v>
      </c>
      <c r="LTZ3" s="854"/>
      <c r="LUA3" s="854"/>
      <c r="LUB3" s="854"/>
      <c r="LUC3" s="854"/>
      <c r="LUD3" s="854"/>
      <c r="LUE3" s="854"/>
      <c r="LUF3" s="854"/>
      <c r="LUG3" s="854"/>
      <c r="LUH3" s="854"/>
      <c r="LUI3" s="854"/>
      <c r="LUJ3" s="854"/>
      <c r="LUK3" s="854"/>
      <c r="LUL3" s="854"/>
      <c r="LUM3" s="854"/>
      <c r="LUN3" s="854"/>
      <c r="LUO3" s="854" t="s">
        <v>157</v>
      </c>
      <c r="LUP3" s="854"/>
      <c r="LUQ3" s="854"/>
      <c r="LUR3" s="854"/>
      <c r="LUS3" s="854"/>
      <c r="LUT3" s="854"/>
      <c r="LUU3" s="854"/>
      <c r="LUV3" s="854"/>
      <c r="LUW3" s="854"/>
      <c r="LUX3" s="854"/>
      <c r="LUY3" s="854"/>
      <c r="LUZ3" s="854"/>
      <c r="LVA3" s="854"/>
      <c r="LVB3" s="854"/>
      <c r="LVC3" s="854"/>
      <c r="LVD3" s="854"/>
      <c r="LVE3" s="854" t="s">
        <v>157</v>
      </c>
      <c r="LVF3" s="854"/>
      <c r="LVG3" s="854"/>
      <c r="LVH3" s="854"/>
      <c r="LVI3" s="854"/>
      <c r="LVJ3" s="854"/>
      <c r="LVK3" s="854"/>
      <c r="LVL3" s="854"/>
      <c r="LVM3" s="854"/>
      <c r="LVN3" s="854"/>
      <c r="LVO3" s="854"/>
      <c r="LVP3" s="854"/>
      <c r="LVQ3" s="854"/>
      <c r="LVR3" s="854"/>
      <c r="LVS3" s="854"/>
      <c r="LVT3" s="854"/>
      <c r="LVU3" s="854" t="s">
        <v>157</v>
      </c>
      <c r="LVV3" s="854"/>
      <c r="LVW3" s="854"/>
      <c r="LVX3" s="854"/>
      <c r="LVY3" s="854"/>
      <c r="LVZ3" s="854"/>
      <c r="LWA3" s="854"/>
      <c r="LWB3" s="854"/>
      <c r="LWC3" s="854"/>
      <c r="LWD3" s="854"/>
      <c r="LWE3" s="854"/>
      <c r="LWF3" s="854"/>
      <c r="LWG3" s="854"/>
      <c r="LWH3" s="854"/>
      <c r="LWI3" s="854"/>
      <c r="LWJ3" s="854"/>
      <c r="LWK3" s="854" t="s">
        <v>157</v>
      </c>
      <c r="LWL3" s="854"/>
      <c r="LWM3" s="854"/>
      <c r="LWN3" s="854"/>
      <c r="LWO3" s="854"/>
      <c r="LWP3" s="854"/>
      <c r="LWQ3" s="854"/>
      <c r="LWR3" s="854"/>
      <c r="LWS3" s="854"/>
      <c r="LWT3" s="854"/>
      <c r="LWU3" s="854"/>
      <c r="LWV3" s="854"/>
      <c r="LWW3" s="854"/>
      <c r="LWX3" s="854"/>
      <c r="LWY3" s="854"/>
      <c r="LWZ3" s="854"/>
      <c r="LXA3" s="854" t="s">
        <v>157</v>
      </c>
      <c r="LXB3" s="854"/>
      <c r="LXC3" s="854"/>
      <c r="LXD3" s="854"/>
      <c r="LXE3" s="854"/>
      <c r="LXF3" s="854"/>
      <c r="LXG3" s="854"/>
      <c r="LXH3" s="854"/>
      <c r="LXI3" s="854"/>
      <c r="LXJ3" s="854"/>
      <c r="LXK3" s="854"/>
      <c r="LXL3" s="854"/>
      <c r="LXM3" s="854"/>
      <c r="LXN3" s="854"/>
      <c r="LXO3" s="854"/>
      <c r="LXP3" s="854"/>
      <c r="LXQ3" s="854" t="s">
        <v>157</v>
      </c>
      <c r="LXR3" s="854"/>
      <c r="LXS3" s="854"/>
      <c r="LXT3" s="854"/>
      <c r="LXU3" s="854"/>
      <c r="LXV3" s="854"/>
      <c r="LXW3" s="854"/>
      <c r="LXX3" s="854"/>
      <c r="LXY3" s="854"/>
      <c r="LXZ3" s="854"/>
      <c r="LYA3" s="854"/>
      <c r="LYB3" s="854"/>
      <c r="LYC3" s="854"/>
      <c r="LYD3" s="854"/>
      <c r="LYE3" s="854"/>
      <c r="LYF3" s="854"/>
      <c r="LYG3" s="854" t="s">
        <v>157</v>
      </c>
      <c r="LYH3" s="854"/>
      <c r="LYI3" s="854"/>
      <c r="LYJ3" s="854"/>
      <c r="LYK3" s="854"/>
      <c r="LYL3" s="854"/>
      <c r="LYM3" s="854"/>
      <c r="LYN3" s="854"/>
      <c r="LYO3" s="854"/>
      <c r="LYP3" s="854"/>
      <c r="LYQ3" s="854"/>
      <c r="LYR3" s="854"/>
      <c r="LYS3" s="854"/>
      <c r="LYT3" s="854"/>
      <c r="LYU3" s="854"/>
      <c r="LYV3" s="854"/>
      <c r="LYW3" s="854" t="s">
        <v>157</v>
      </c>
      <c r="LYX3" s="854"/>
      <c r="LYY3" s="854"/>
      <c r="LYZ3" s="854"/>
      <c r="LZA3" s="854"/>
      <c r="LZB3" s="854"/>
      <c r="LZC3" s="854"/>
      <c r="LZD3" s="854"/>
      <c r="LZE3" s="854"/>
      <c r="LZF3" s="854"/>
      <c r="LZG3" s="854"/>
      <c r="LZH3" s="854"/>
      <c r="LZI3" s="854"/>
      <c r="LZJ3" s="854"/>
      <c r="LZK3" s="854"/>
      <c r="LZL3" s="854"/>
      <c r="LZM3" s="854" t="s">
        <v>157</v>
      </c>
      <c r="LZN3" s="854"/>
      <c r="LZO3" s="854"/>
      <c r="LZP3" s="854"/>
      <c r="LZQ3" s="854"/>
      <c r="LZR3" s="854"/>
      <c r="LZS3" s="854"/>
      <c r="LZT3" s="854"/>
      <c r="LZU3" s="854"/>
      <c r="LZV3" s="854"/>
      <c r="LZW3" s="854"/>
      <c r="LZX3" s="854"/>
      <c r="LZY3" s="854"/>
      <c r="LZZ3" s="854"/>
      <c r="MAA3" s="854"/>
      <c r="MAB3" s="854"/>
      <c r="MAC3" s="854" t="s">
        <v>157</v>
      </c>
      <c r="MAD3" s="854"/>
      <c r="MAE3" s="854"/>
      <c r="MAF3" s="854"/>
      <c r="MAG3" s="854"/>
      <c r="MAH3" s="854"/>
      <c r="MAI3" s="854"/>
      <c r="MAJ3" s="854"/>
      <c r="MAK3" s="854"/>
      <c r="MAL3" s="854"/>
      <c r="MAM3" s="854"/>
      <c r="MAN3" s="854"/>
      <c r="MAO3" s="854"/>
      <c r="MAP3" s="854"/>
      <c r="MAQ3" s="854"/>
      <c r="MAR3" s="854"/>
      <c r="MAS3" s="854" t="s">
        <v>157</v>
      </c>
      <c r="MAT3" s="854"/>
      <c r="MAU3" s="854"/>
      <c r="MAV3" s="854"/>
      <c r="MAW3" s="854"/>
      <c r="MAX3" s="854"/>
      <c r="MAY3" s="854"/>
      <c r="MAZ3" s="854"/>
      <c r="MBA3" s="854"/>
      <c r="MBB3" s="854"/>
      <c r="MBC3" s="854"/>
      <c r="MBD3" s="854"/>
      <c r="MBE3" s="854"/>
      <c r="MBF3" s="854"/>
      <c r="MBG3" s="854"/>
      <c r="MBH3" s="854"/>
      <c r="MBI3" s="854" t="s">
        <v>157</v>
      </c>
      <c r="MBJ3" s="854"/>
      <c r="MBK3" s="854"/>
      <c r="MBL3" s="854"/>
      <c r="MBM3" s="854"/>
      <c r="MBN3" s="854"/>
      <c r="MBO3" s="854"/>
      <c r="MBP3" s="854"/>
      <c r="MBQ3" s="854"/>
      <c r="MBR3" s="854"/>
      <c r="MBS3" s="854"/>
      <c r="MBT3" s="854"/>
      <c r="MBU3" s="854"/>
      <c r="MBV3" s="854"/>
      <c r="MBW3" s="854"/>
      <c r="MBX3" s="854"/>
      <c r="MBY3" s="854" t="s">
        <v>157</v>
      </c>
      <c r="MBZ3" s="854"/>
      <c r="MCA3" s="854"/>
      <c r="MCB3" s="854"/>
      <c r="MCC3" s="854"/>
      <c r="MCD3" s="854"/>
      <c r="MCE3" s="854"/>
      <c r="MCF3" s="854"/>
      <c r="MCG3" s="854"/>
      <c r="MCH3" s="854"/>
      <c r="MCI3" s="854"/>
      <c r="MCJ3" s="854"/>
      <c r="MCK3" s="854"/>
      <c r="MCL3" s="854"/>
      <c r="MCM3" s="854"/>
      <c r="MCN3" s="854"/>
      <c r="MCO3" s="854" t="s">
        <v>157</v>
      </c>
      <c r="MCP3" s="854"/>
      <c r="MCQ3" s="854"/>
      <c r="MCR3" s="854"/>
      <c r="MCS3" s="854"/>
      <c r="MCT3" s="854"/>
      <c r="MCU3" s="854"/>
      <c r="MCV3" s="854"/>
      <c r="MCW3" s="854"/>
      <c r="MCX3" s="854"/>
      <c r="MCY3" s="854"/>
      <c r="MCZ3" s="854"/>
      <c r="MDA3" s="854"/>
      <c r="MDB3" s="854"/>
      <c r="MDC3" s="854"/>
      <c r="MDD3" s="854"/>
      <c r="MDE3" s="854" t="s">
        <v>157</v>
      </c>
      <c r="MDF3" s="854"/>
      <c r="MDG3" s="854"/>
      <c r="MDH3" s="854"/>
      <c r="MDI3" s="854"/>
      <c r="MDJ3" s="854"/>
      <c r="MDK3" s="854"/>
      <c r="MDL3" s="854"/>
      <c r="MDM3" s="854"/>
      <c r="MDN3" s="854"/>
      <c r="MDO3" s="854"/>
      <c r="MDP3" s="854"/>
      <c r="MDQ3" s="854"/>
      <c r="MDR3" s="854"/>
      <c r="MDS3" s="854"/>
      <c r="MDT3" s="854"/>
      <c r="MDU3" s="854" t="s">
        <v>157</v>
      </c>
      <c r="MDV3" s="854"/>
      <c r="MDW3" s="854"/>
      <c r="MDX3" s="854"/>
      <c r="MDY3" s="854"/>
      <c r="MDZ3" s="854"/>
      <c r="MEA3" s="854"/>
      <c r="MEB3" s="854"/>
      <c r="MEC3" s="854"/>
      <c r="MED3" s="854"/>
      <c r="MEE3" s="854"/>
      <c r="MEF3" s="854"/>
      <c r="MEG3" s="854"/>
      <c r="MEH3" s="854"/>
      <c r="MEI3" s="854"/>
      <c r="MEJ3" s="854"/>
      <c r="MEK3" s="854" t="s">
        <v>157</v>
      </c>
      <c r="MEL3" s="854"/>
      <c r="MEM3" s="854"/>
      <c r="MEN3" s="854"/>
      <c r="MEO3" s="854"/>
      <c r="MEP3" s="854"/>
      <c r="MEQ3" s="854"/>
      <c r="MER3" s="854"/>
      <c r="MES3" s="854"/>
      <c r="MET3" s="854"/>
      <c r="MEU3" s="854"/>
      <c r="MEV3" s="854"/>
      <c r="MEW3" s="854"/>
      <c r="MEX3" s="854"/>
      <c r="MEY3" s="854"/>
      <c r="MEZ3" s="854"/>
      <c r="MFA3" s="854" t="s">
        <v>157</v>
      </c>
      <c r="MFB3" s="854"/>
      <c r="MFC3" s="854"/>
      <c r="MFD3" s="854"/>
      <c r="MFE3" s="854"/>
      <c r="MFF3" s="854"/>
      <c r="MFG3" s="854"/>
      <c r="MFH3" s="854"/>
      <c r="MFI3" s="854"/>
      <c r="MFJ3" s="854"/>
      <c r="MFK3" s="854"/>
      <c r="MFL3" s="854"/>
      <c r="MFM3" s="854"/>
      <c r="MFN3" s="854"/>
      <c r="MFO3" s="854"/>
      <c r="MFP3" s="854"/>
      <c r="MFQ3" s="854" t="s">
        <v>157</v>
      </c>
      <c r="MFR3" s="854"/>
      <c r="MFS3" s="854"/>
      <c r="MFT3" s="854"/>
      <c r="MFU3" s="854"/>
      <c r="MFV3" s="854"/>
      <c r="MFW3" s="854"/>
      <c r="MFX3" s="854"/>
      <c r="MFY3" s="854"/>
      <c r="MFZ3" s="854"/>
      <c r="MGA3" s="854"/>
      <c r="MGB3" s="854"/>
      <c r="MGC3" s="854"/>
      <c r="MGD3" s="854"/>
      <c r="MGE3" s="854"/>
      <c r="MGF3" s="854"/>
      <c r="MGG3" s="854" t="s">
        <v>157</v>
      </c>
      <c r="MGH3" s="854"/>
      <c r="MGI3" s="854"/>
      <c r="MGJ3" s="854"/>
      <c r="MGK3" s="854"/>
      <c r="MGL3" s="854"/>
      <c r="MGM3" s="854"/>
      <c r="MGN3" s="854"/>
      <c r="MGO3" s="854"/>
      <c r="MGP3" s="854"/>
      <c r="MGQ3" s="854"/>
      <c r="MGR3" s="854"/>
      <c r="MGS3" s="854"/>
      <c r="MGT3" s="854"/>
      <c r="MGU3" s="854"/>
      <c r="MGV3" s="854"/>
      <c r="MGW3" s="854" t="s">
        <v>157</v>
      </c>
      <c r="MGX3" s="854"/>
      <c r="MGY3" s="854"/>
      <c r="MGZ3" s="854"/>
      <c r="MHA3" s="854"/>
      <c r="MHB3" s="854"/>
      <c r="MHC3" s="854"/>
      <c r="MHD3" s="854"/>
      <c r="MHE3" s="854"/>
      <c r="MHF3" s="854"/>
      <c r="MHG3" s="854"/>
      <c r="MHH3" s="854"/>
      <c r="MHI3" s="854"/>
      <c r="MHJ3" s="854"/>
      <c r="MHK3" s="854"/>
      <c r="MHL3" s="854"/>
      <c r="MHM3" s="854" t="s">
        <v>157</v>
      </c>
      <c r="MHN3" s="854"/>
      <c r="MHO3" s="854"/>
      <c r="MHP3" s="854"/>
      <c r="MHQ3" s="854"/>
      <c r="MHR3" s="854"/>
      <c r="MHS3" s="854"/>
      <c r="MHT3" s="854"/>
      <c r="MHU3" s="854"/>
      <c r="MHV3" s="854"/>
      <c r="MHW3" s="854"/>
      <c r="MHX3" s="854"/>
      <c r="MHY3" s="854"/>
      <c r="MHZ3" s="854"/>
      <c r="MIA3" s="854"/>
      <c r="MIB3" s="854"/>
      <c r="MIC3" s="854" t="s">
        <v>157</v>
      </c>
      <c r="MID3" s="854"/>
      <c r="MIE3" s="854"/>
      <c r="MIF3" s="854"/>
      <c r="MIG3" s="854"/>
      <c r="MIH3" s="854"/>
      <c r="MII3" s="854"/>
      <c r="MIJ3" s="854"/>
      <c r="MIK3" s="854"/>
      <c r="MIL3" s="854"/>
      <c r="MIM3" s="854"/>
      <c r="MIN3" s="854"/>
      <c r="MIO3" s="854"/>
      <c r="MIP3" s="854"/>
      <c r="MIQ3" s="854"/>
      <c r="MIR3" s="854"/>
      <c r="MIS3" s="854" t="s">
        <v>157</v>
      </c>
      <c r="MIT3" s="854"/>
      <c r="MIU3" s="854"/>
      <c r="MIV3" s="854"/>
      <c r="MIW3" s="854"/>
      <c r="MIX3" s="854"/>
      <c r="MIY3" s="854"/>
      <c r="MIZ3" s="854"/>
      <c r="MJA3" s="854"/>
      <c r="MJB3" s="854"/>
      <c r="MJC3" s="854"/>
      <c r="MJD3" s="854"/>
      <c r="MJE3" s="854"/>
      <c r="MJF3" s="854"/>
      <c r="MJG3" s="854"/>
      <c r="MJH3" s="854"/>
      <c r="MJI3" s="854" t="s">
        <v>157</v>
      </c>
      <c r="MJJ3" s="854"/>
      <c r="MJK3" s="854"/>
      <c r="MJL3" s="854"/>
      <c r="MJM3" s="854"/>
      <c r="MJN3" s="854"/>
      <c r="MJO3" s="854"/>
      <c r="MJP3" s="854"/>
      <c r="MJQ3" s="854"/>
      <c r="MJR3" s="854"/>
      <c r="MJS3" s="854"/>
      <c r="MJT3" s="854"/>
      <c r="MJU3" s="854"/>
      <c r="MJV3" s="854"/>
      <c r="MJW3" s="854"/>
      <c r="MJX3" s="854"/>
      <c r="MJY3" s="854" t="s">
        <v>157</v>
      </c>
      <c r="MJZ3" s="854"/>
      <c r="MKA3" s="854"/>
      <c r="MKB3" s="854"/>
      <c r="MKC3" s="854"/>
      <c r="MKD3" s="854"/>
      <c r="MKE3" s="854"/>
      <c r="MKF3" s="854"/>
      <c r="MKG3" s="854"/>
      <c r="MKH3" s="854"/>
      <c r="MKI3" s="854"/>
      <c r="MKJ3" s="854"/>
      <c r="MKK3" s="854"/>
      <c r="MKL3" s="854"/>
      <c r="MKM3" s="854"/>
      <c r="MKN3" s="854"/>
      <c r="MKO3" s="854" t="s">
        <v>157</v>
      </c>
      <c r="MKP3" s="854"/>
      <c r="MKQ3" s="854"/>
      <c r="MKR3" s="854"/>
      <c r="MKS3" s="854"/>
      <c r="MKT3" s="854"/>
      <c r="MKU3" s="854"/>
      <c r="MKV3" s="854"/>
      <c r="MKW3" s="854"/>
      <c r="MKX3" s="854"/>
      <c r="MKY3" s="854"/>
      <c r="MKZ3" s="854"/>
      <c r="MLA3" s="854"/>
      <c r="MLB3" s="854"/>
      <c r="MLC3" s="854"/>
      <c r="MLD3" s="854"/>
      <c r="MLE3" s="854" t="s">
        <v>157</v>
      </c>
      <c r="MLF3" s="854"/>
      <c r="MLG3" s="854"/>
      <c r="MLH3" s="854"/>
      <c r="MLI3" s="854"/>
      <c r="MLJ3" s="854"/>
      <c r="MLK3" s="854"/>
      <c r="MLL3" s="854"/>
      <c r="MLM3" s="854"/>
      <c r="MLN3" s="854"/>
      <c r="MLO3" s="854"/>
      <c r="MLP3" s="854"/>
      <c r="MLQ3" s="854"/>
      <c r="MLR3" s="854"/>
      <c r="MLS3" s="854"/>
      <c r="MLT3" s="854"/>
      <c r="MLU3" s="854" t="s">
        <v>157</v>
      </c>
      <c r="MLV3" s="854"/>
      <c r="MLW3" s="854"/>
      <c r="MLX3" s="854"/>
      <c r="MLY3" s="854"/>
      <c r="MLZ3" s="854"/>
      <c r="MMA3" s="854"/>
      <c r="MMB3" s="854"/>
      <c r="MMC3" s="854"/>
      <c r="MMD3" s="854"/>
      <c r="MME3" s="854"/>
      <c r="MMF3" s="854"/>
      <c r="MMG3" s="854"/>
      <c r="MMH3" s="854"/>
      <c r="MMI3" s="854"/>
      <c r="MMJ3" s="854"/>
      <c r="MMK3" s="854" t="s">
        <v>157</v>
      </c>
      <c r="MML3" s="854"/>
      <c r="MMM3" s="854"/>
      <c r="MMN3" s="854"/>
      <c r="MMO3" s="854"/>
      <c r="MMP3" s="854"/>
      <c r="MMQ3" s="854"/>
      <c r="MMR3" s="854"/>
      <c r="MMS3" s="854"/>
      <c r="MMT3" s="854"/>
      <c r="MMU3" s="854"/>
      <c r="MMV3" s="854"/>
      <c r="MMW3" s="854"/>
      <c r="MMX3" s="854"/>
      <c r="MMY3" s="854"/>
      <c r="MMZ3" s="854"/>
      <c r="MNA3" s="854" t="s">
        <v>157</v>
      </c>
      <c r="MNB3" s="854"/>
      <c r="MNC3" s="854"/>
      <c r="MND3" s="854"/>
      <c r="MNE3" s="854"/>
      <c r="MNF3" s="854"/>
      <c r="MNG3" s="854"/>
      <c r="MNH3" s="854"/>
      <c r="MNI3" s="854"/>
      <c r="MNJ3" s="854"/>
      <c r="MNK3" s="854"/>
      <c r="MNL3" s="854"/>
      <c r="MNM3" s="854"/>
      <c r="MNN3" s="854"/>
      <c r="MNO3" s="854"/>
      <c r="MNP3" s="854"/>
      <c r="MNQ3" s="854" t="s">
        <v>157</v>
      </c>
      <c r="MNR3" s="854"/>
      <c r="MNS3" s="854"/>
      <c r="MNT3" s="854"/>
      <c r="MNU3" s="854"/>
      <c r="MNV3" s="854"/>
      <c r="MNW3" s="854"/>
      <c r="MNX3" s="854"/>
      <c r="MNY3" s="854"/>
      <c r="MNZ3" s="854"/>
      <c r="MOA3" s="854"/>
      <c r="MOB3" s="854"/>
      <c r="MOC3" s="854"/>
      <c r="MOD3" s="854"/>
      <c r="MOE3" s="854"/>
      <c r="MOF3" s="854"/>
      <c r="MOG3" s="854" t="s">
        <v>157</v>
      </c>
      <c r="MOH3" s="854"/>
      <c r="MOI3" s="854"/>
      <c r="MOJ3" s="854"/>
      <c r="MOK3" s="854"/>
      <c r="MOL3" s="854"/>
      <c r="MOM3" s="854"/>
      <c r="MON3" s="854"/>
      <c r="MOO3" s="854"/>
      <c r="MOP3" s="854"/>
      <c r="MOQ3" s="854"/>
      <c r="MOR3" s="854"/>
      <c r="MOS3" s="854"/>
      <c r="MOT3" s="854"/>
      <c r="MOU3" s="854"/>
      <c r="MOV3" s="854"/>
      <c r="MOW3" s="854" t="s">
        <v>157</v>
      </c>
      <c r="MOX3" s="854"/>
      <c r="MOY3" s="854"/>
      <c r="MOZ3" s="854"/>
      <c r="MPA3" s="854"/>
      <c r="MPB3" s="854"/>
      <c r="MPC3" s="854"/>
      <c r="MPD3" s="854"/>
      <c r="MPE3" s="854"/>
      <c r="MPF3" s="854"/>
      <c r="MPG3" s="854"/>
      <c r="MPH3" s="854"/>
      <c r="MPI3" s="854"/>
      <c r="MPJ3" s="854"/>
      <c r="MPK3" s="854"/>
      <c r="MPL3" s="854"/>
      <c r="MPM3" s="854" t="s">
        <v>157</v>
      </c>
      <c r="MPN3" s="854"/>
      <c r="MPO3" s="854"/>
      <c r="MPP3" s="854"/>
      <c r="MPQ3" s="854"/>
      <c r="MPR3" s="854"/>
      <c r="MPS3" s="854"/>
      <c r="MPT3" s="854"/>
      <c r="MPU3" s="854"/>
      <c r="MPV3" s="854"/>
      <c r="MPW3" s="854"/>
      <c r="MPX3" s="854"/>
      <c r="MPY3" s="854"/>
      <c r="MPZ3" s="854"/>
      <c r="MQA3" s="854"/>
      <c r="MQB3" s="854"/>
      <c r="MQC3" s="854" t="s">
        <v>157</v>
      </c>
      <c r="MQD3" s="854"/>
      <c r="MQE3" s="854"/>
      <c r="MQF3" s="854"/>
      <c r="MQG3" s="854"/>
      <c r="MQH3" s="854"/>
      <c r="MQI3" s="854"/>
      <c r="MQJ3" s="854"/>
      <c r="MQK3" s="854"/>
      <c r="MQL3" s="854"/>
      <c r="MQM3" s="854"/>
      <c r="MQN3" s="854"/>
      <c r="MQO3" s="854"/>
      <c r="MQP3" s="854"/>
      <c r="MQQ3" s="854"/>
      <c r="MQR3" s="854"/>
      <c r="MQS3" s="854" t="s">
        <v>157</v>
      </c>
      <c r="MQT3" s="854"/>
      <c r="MQU3" s="854"/>
      <c r="MQV3" s="854"/>
      <c r="MQW3" s="854"/>
      <c r="MQX3" s="854"/>
      <c r="MQY3" s="854"/>
      <c r="MQZ3" s="854"/>
      <c r="MRA3" s="854"/>
      <c r="MRB3" s="854"/>
      <c r="MRC3" s="854"/>
      <c r="MRD3" s="854"/>
      <c r="MRE3" s="854"/>
      <c r="MRF3" s="854"/>
      <c r="MRG3" s="854"/>
      <c r="MRH3" s="854"/>
      <c r="MRI3" s="854" t="s">
        <v>157</v>
      </c>
      <c r="MRJ3" s="854"/>
      <c r="MRK3" s="854"/>
      <c r="MRL3" s="854"/>
      <c r="MRM3" s="854"/>
      <c r="MRN3" s="854"/>
      <c r="MRO3" s="854"/>
      <c r="MRP3" s="854"/>
      <c r="MRQ3" s="854"/>
      <c r="MRR3" s="854"/>
      <c r="MRS3" s="854"/>
      <c r="MRT3" s="854"/>
      <c r="MRU3" s="854"/>
      <c r="MRV3" s="854"/>
      <c r="MRW3" s="854"/>
      <c r="MRX3" s="854"/>
      <c r="MRY3" s="854" t="s">
        <v>157</v>
      </c>
      <c r="MRZ3" s="854"/>
      <c r="MSA3" s="854"/>
      <c r="MSB3" s="854"/>
      <c r="MSC3" s="854"/>
      <c r="MSD3" s="854"/>
      <c r="MSE3" s="854"/>
      <c r="MSF3" s="854"/>
      <c r="MSG3" s="854"/>
      <c r="MSH3" s="854"/>
      <c r="MSI3" s="854"/>
      <c r="MSJ3" s="854"/>
      <c r="MSK3" s="854"/>
      <c r="MSL3" s="854"/>
      <c r="MSM3" s="854"/>
      <c r="MSN3" s="854"/>
      <c r="MSO3" s="854" t="s">
        <v>157</v>
      </c>
      <c r="MSP3" s="854"/>
      <c r="MSQ3" s="854"/>
      <c r="MSR3" s="854"/>
      <c r="MSS3" s="854"/>
      <c r="MST3" s="854"/>
      <c r="MSU3" s="854"/>
      <c r="MSV3" s="854"/>
      <c r="MSW3" s="854"/>
      <c r="MSX3" s="854"/>
      <c r="MSY3" s="854"/>
      <c r="MSZ3" s="854"/>
      <c r="MTA3" s="854"/>
      <c r="MTB3" s="854"/>
      <c r="MTC3" s="854"/>
      <c r="MTD3" s="854"/>
      <c r="MTE3" s="854" t="s">
        <v>157</v>
      </c>
      <c r="MTF3" s="854"/>
      <c r="MTG3" s="854"/>
      <c r="MTH3" s="854"/>
      <c r="MTI3" s="854"/>
      <c r="MTJ3" s="854"/>
      <c r="MTK3" s="854"/>
      <c r="MTL3" s="854"/>
      <c r="MTM3" s="854"/>
      <c r="MTN3" s="854"/>
      <c r="MTO3" s="854"/>
      <c r="MTP3" s="854"/>
      <c r="MTQ3" s="854"/>
      <c r="MTR3" s="854"/>
      <c r="MTS3" s="854"/>
      <c r="MTT3" s="854"/>
      <c r="MTU3" s="854" t="s">
        <v>157</v>
      </c>
      <c r="MTV3" s="854"/>
      <c r="MTW3" s="854"/>
      <c r="MTX3" s="854"/>
      <c r="MTY3" s="854"/>
      <c r="MTZ3" s="854"/>
      <c r="MUA3" s="854"/>
      <c r="MUB3" s="854"/>
      <c r="MUC3" s="854"/>
      <c r="MUD3" s="854"/>
      <c r="MUE3" s="854"/>
      <c r="MUF3" s="854"/>
      <c r="MUG3" s="854"/>
      <c r="MUH3" s="854"/>
      <c r="MUI3" s="854"/>
      <c r="MUJ3" s="854"/>
      <c r="MUK3" s="854" t="s">
        <v>157</v>
      </c>
      <c r="MUL3" s="854"/>
      <c r="MUM3" s="854"/>
      <c r="MUN3" s="854"/>
      <c r="MUO3" s="854"/>
      <c r="MUP3" s="854"/>
      <c r="MUQ3" s="854"/>
      <c r="MUR3" s="854"/>
      <c r="MUS3" s="854"/>
      <c r="MUT3" s="854"/>
      <c r="MUU3" s="854"/>
      <c r="MUV3" s="854"/>
      <c r="MUW3" s="854"/>
      <c r="MUX3" s="854"/>
      <c r="MUY3" s="854"/>
      <c r="MUZ3" s="854"/>
      <c r="MVA3" s="854" t="s">
        <v>157</v>
      </c>
      <c r="MVB3" s="854"/>
      <c r="MVC3" s="854"/>
      <c r="MVD3" s="854"/>
      <c r="MVE3" s="854"/>
      <c r="MVF3" s="854"/>
      <c r="MVG3" s="854"/>
      <c r="MVH3" s="854"/>
      <c r="MVI3" s="854"/>
      <c r="MVJ3" s="854"/>
      <c r="MVK3" s="854"/>
      <c r="MVL3" s="854"/>
      <c r="MVM3" s="854"/>
      <c r="MVN3" s="854"/>
      <c r="MVO3" s="854"/>
      <c r="MVP3" s="854"/>
      <c r="MVQ3" s="854" t="s">
        <v>157</v>
      </c>
      <c r="MVR3" s="854"/>
      <c r="MVS3" s="854"/>
      <c r="MVT3" s="854"/>
      <c r="MVU3" s="854"/>
      <c r="MVV3" s="854"/>
      <c r="MVW3" s="854"/>
      <c r="MVX3" s="854"/>
      <c r="MVY3" s="854"/>
      <c r="MVZ3" s="854"/>
      <c r="MWA3" s="854"/>
      <c r="MWB3" s="854"/>
      <c r="MWC3" s="854"/>
      <c r="MWD3" s="854"/>
      <c r="MWE3" s="854"/>
      <c r="MWF3" s="854"/>
      <c r="MWG3" s="854" t="s">
        <v>157</v>
      </c>
      <c r="MWH3" s="854"/>
      <c r="MWI3" s="854"/>
      <c r="MWJ3" s="854"/>
      <c r="MWK3" s="854"/>
      <c r="MWL3" s="854"/>
      <c r="MWM3" s="854"/>
      <c r="MWN3" s="854"/>
      <c r="MWO3" s="854"/>
      <c r="MWP3" s="854"/>
      <c r="MWQ3" s="854"/>
      <c r="MWR3" s="854"/>
      <c r="MWS3" s="854"/>
      <c r="MWT3" s="854"/>
      <c r="MWU3" s="854"/>
      <c r="MWV3" s="854"/>
      <c r="MWW3" s="854" t="s">
        <v>157</v>
      </c>
      <c r="MWX3" s="854"/>
      <c r="MWY3" s="854"/>
      <c r="MWZ3" s="854"/>
      <c r="MXA3" s="854"/>
      <c r="MXB3" s="854"/>
      <c r="MXC3" s="854"/>
      <c r="MXD3" s="854"/>
      <c r="MXE3" s="854"/>
      <c r="MXF3" s="854"/>
      <c r="MXG3" s="854"/>
      <c r="MXH3" s="854"/>
      <c r="MXI3" s="854"/>
      <c r="MXJ3" s="854"/>
      <c r="MXK3" s="854"/>
      <c r="MXL3" s="854"/>
      <c r="MXM3" s="854" t="s">
        <v>157</v>
      </c>
      <c r="MXN3" s="854"/>
      <c r="MXO3" s="854"/>
      <c r="MXP3" s="854"/>
      <c r="MXQ3" s="854"/>
      <c r="MXR3" s="854"/>
      <c r="MXS3" s="854"/>
      <c r="MXT3" s="854"/>
      <c r="MXU3" s="854"/>
      <c r="MXV3" s="854"/>
      <c r="MXW3" s="854"/>
      <c r="MXX3" s="854"/>
      <c r="MXY3" s="854"/>
      <c r="MXZ3" s="854"/>
      <c r="MYA3" s="854"/>
      <c r="MYB3" s="854"/>
      <c r="MYC3" s="854" t="s">
        <v>157</v>
      </c>
      <c r="MYD3" s="854"/>
      <c r="MYE3" s="854"/>
      <c r="MYF3" s="854"/>
      <c r="MYG3" s="854"/>
      <c r="MYH3" s="854"/>
      <c r="MYI3" s="854"/>
      <c r="MYJ3" s="854"/>
      <c r="MYK3" s="854"/>
      <c r="MYL3" s="854"/>
      <c r="MYM3" s="854"/>
      <c r="MYN3" s="854"/>
      <c r="MYO3" s="854"/>
      <c r="MYP3" s="854"/>
      <c r="MYQ3" s="854"/>
      <c r="MYR3" s="854"/>
      <c r="MYS3" s="854" t="s">
        <v>157</v>
      </c>
      <c r="MYT3" s="854"/>
      <c r="MYU3" s="854"/>
      <c r="MYV3" s="854"/>
      <c r="MYW3" s="854"/>
      <c r="MYX3" s="854"/>
      <c r="MYY3" s="854"/>
      <c r="MYZ3" s="854"/>
      <c r="MZA3" s="854"/>
      <c r="MZB3" s="854"/>
      <c r="MZC3" s="854"/>
      <c r="MZD3" s="854"/>
      <c r="MZE3" s="854"/>
      <c r="MZF3" s="854"/>
      <c r="MZG3" s="854"/>
      <c r="MZH3" s="854"/>
      <c r="MZI3" s="854" t="s">
        <v>157</v>
      </c>
      <c r="MZJ3" s="854"/>
      <c r="MZK3" s="854"/>
      <c r="MZL3" s="854"/>
      <c r="MZM3" s="854"/>
      <c r="MZN3" s="854"/>
      <c r="MZO3" s="854"/>
      <c r="MZP3" s="854"/>
      <c r="MZQ3" s="854"/>
      <c r="MZR3" s="854"/>
      <c r="MZS3" s="854"/>
      <c r="MZT3" s="854"/>
      <c r="MZU3" s="854"/>
      <c r="MZV3" s="854"/>
      <c r="MZW3" s="854"/>
      <c r="MZX3" s="854"/>
      <c r="MZY3" s="854" t="s">
        <v>157</v>
      </c>
      <c r="MZZ3" s="854"/>
      <c r="NAA3" s="854"/>
      <c r="NAB3" s="854"/>
      <c r="NAC3" s="854"/>
      <c r="NAD3" s="854"/>
      <c r="NAE3" s="854"/>
      <c r="NAF3" s="854"/>
      <c r="NAG3" s="854"/>
      <c r="NAH3" s="854"/>
      <c r="NAI3" s="854"/>
      <c r="NAJ3" s="854"/>
      <c r="NAK3" s="854"/>
      <c r="NAL3" s="854"/>
      <c r="NAM3" s="854"/>
      <c r="NAN3" s="854"/>
      <c r="NAO3" s="854" t="s">
        <v>157</v>
      </c>
      <c r="NAP3" s="854"/>
      <c r="NAQ3" s="854"/>
      <c r="NAR3" s="854"/>
      <c r="NAS3" s="854"/>
      <c r="NAT3" s="854"/>
      <c r="NAU3" s="854"/>
      <c r="NAV3" s="854"/>
      <c r="NAW3" s="854"/>
      <c r="NAX3" s="854"/>
      <c r="NAY3" s="854"/>
      <c r="NAZ3" s="854"/>
      <c r="NBA3" s="854"/>
      <c r="NBB3" s="854"/>
      <c r="NBC3" s="854"/>
      <c r="NBD3" s="854"/>
      <c r="NBE3" s="854" t="s">
        <v>157</v>
      </c>
      <c r="NBF3" s="854"/>
      <c r="NBG3" s="854"/>
      <c r="NBH3" s="854"/>
      <c r="NBI3" s="854"/>
      <c r="NBJ3" s="854"/>
      <c r="NBK3" s="854"/>
      <c r="NBL3" s="854"/>
      <c r="NBM3" s="854"/>
      <c r="NBN3" s="854"/>
      <c r="NBO3" s="854"/>
      <c r="NBP3" s="854"/>
      <c r="NBQ3" s="854"/>
      <c r="NBR3" s="854"/>
      <c r="NBS3" s="854"/>
      <c r="NBT3" s="854"/>
      <c r="NBU3" s="854" t="s">
        <v>157</v>
      </c>
      <c r="NBV3" s="854"/>
      <c r="NBW3" s="854"/>
      <c r="NBX3" s="854"/>
      <c r="NBY3" s="854"/>
      <c r="NBZ3" s="854"/>
      <c r="NCA3" s="854"/>
      <c r="NCB3" s="854"/>
      <c r="NCC3" s="854"/>
      <c r="NCD3" s="854"/>
      <c r="NCE3" s="854"/>
      <c r="NCF3" s="854"/>
      <c r="NCG3" s="854"/>
      <c r="NCH3" s="854"/>
      <c r="NCI3" s="854"/>
      <c r="NCJ3" s="854"/>
      <c r="NCK3" s="854" t="s">
        <v>157</v>
      </c>
      <c r="NCL3" s="854"/>
      <c r="NCM3" s="854"/>
      <c r="NCN3" s="854"/>
      <c r="NCO3" s="854"/>
      <c r="NCP3" s="854"/>
      <c r="NCQ3" s="854"/>
      <c r="NCR3" s="854"/>
      <c r="NCS3" s="854"/>
      <c r="NCT3" s="854"/>
      <c r="NCU3" s="854"/>
      <c r="NCV3" s="854"/>
      <c r="NCW3" s="854"/>
      <c r="NCX3" s="854"/>
      <c r="NCY3" s="854"/>
      <c r="NCZ3" s="854"/>
      <c r="NDA3" s="854" t="s">
        <v>157</v>
      </c>
      <c r="NDB3" s="854"/>
      <c r="NDC3" s="854"/>
      <c r="NDD3" s="854"/>
      <c r="NDE3" s="854"/>
      <c r="NDF3" s="854"/>
      <c r="NDG3" s="854"/>
      <c r="NDH3" s="854"/>
      <c r="NDI3" s="854"/>
      <c r="NDJ3" s="854"/>
      <c r="NDK3" s="854"/>
      <c r="NDL3" s="854"/>
      <c r="NDM3" s="854"/>
      <c r="NDN3" s="854"/>
      <c r="NDO3" s="854"/>
      <c r="NDP3" s="854"/>
      <c r="NDQ3" s="854" t="s">
        <v>157</v>
      </c>
      <c r="NDR3" s="854"/>
      <c r="NDS3" s="854"/>
      <c r="NDT3" s="854"/>
      <c r="NDU3" s="854"/>
      <c r="NDV3" s="854"/>
      <c r="NDW3" s="854"/>
      <c r="NDX3" s="854"/>
      <c r="NDY3" s="854"/>
      <c r="NDZ3" s="854"/>
      <c r="NEA3" s="854"/>
      <c r="NEB3" s="854"/>
      <c r="NEC3" s="854"/>
      <c r="NED3" s="854"/>
      <c r="NEE3" s="854"/>
      <c r="NEF3" s="854"/>
      <c r="NEG3" s="854" t="s">
        <v>157</v>
      </c>
      <c r="NEH3" s="854"/>
      <c r="NEI3" s="854"/>
      <c r="NEJ3" s="854"/>
      <c r="NEK3" s="854"/>
      <c r="NEL3" s="854"/>
      <c r="NEM3" s="854"/>
      <c r="NEN3" s="854"/>
      <c r="NEO3" s="854"/>
      <c r="NEP3" s="854"/>
      <c r="NEQ3" s="854"/>
      <c r="NER3" s="854"/>
      <c r="NES3" s="854"/>
      <c r="NET3" s="854"/>
      <c r="NEU3" s="854"/>
      <c r="NEV3" s="854"/>
      <c r="NEW3" s="854" t="s">
        <v>157</v>
      </c>
      <c r="NEX3" s="854"/>
      <c r="NEY3" s="854"/>
      <c r="NEZ3" s="854"/>
      <c r="NFA3" s="854"/>
      <c r="NFB3" s="854"/>
      <c r="NFC3" s="854"/>
      <c r="NFD3" s="854"/>
      <c r="NFE3" s="854"/>
      <c r="NFF3" s="854"/>
      <c r="NFG3" s="854"/>
      <c r="NFH3" s="854"/>
      <c r="NFI3" s="854"/>
      <c r="NFJ3" s="854"/>
      <c r="NFK3" s="854"/>
      <c r="NFL3" s="854"/>
      <c r="NFM3" s="854" t="s">
        <v>157</v>
      </c>
      <c r="NFN3" s="854"/>
      <c r="NFO3" s="854"/>
      <c r="NFP3" s="854"/>
      <c r="NFQ3" s="854"/>
      <c r="NFR3" s="854"/>
      <c r="NFS3" s="854"/>
      <c r="NFT3" s="854"/>
      <c r="NFU3" s="854"/>
      <c r="NFV3" s="854"/>
      <c r="NFW3" s="854"/>
      <c r="NFX3" s="854"/>
      <c r="NFY3" s="854"/>
      <c r="NFZ3" s="854"/>
      <c r="NGA3" s="854"/>
      <c r="NGB3" s="854"/>
      <c r="NGC3" s="854" t="s">
        <v>157</v>
      </c>
      <c r="NGD3" s="854"/>
      <c r="NGE3" s="854"/>
      <c r="NGF3" s="854"/>
      <c r="NGG3" s="854"/>
      <c r="NGH3" s="854"/>
      <c r="NGI3" s="854"/>
      <c r="NGJ3" s="854"/>
      <c r="NGK3" s="854"/>
      <c r="NGL3" s="854"/>
      <c r="NGM3" s="854"/>
      <c r="NGN3" s="854"/>
      <c r="NGO3" s="854"/>
      <c r="NGP3" s="854"/>
      <c r="NGQ3" s="854"/>
      <c r="NGR3" s="854"/>
      <c r="NGS3" s="854" t="s">
        <v>157</v>
      </c>
      <c r="NGT3" s="854"/>
      <c r="NGU3" s="854"/>
      <c r="NGV3" s="854"/>
      <c r="NGW3" s="854"/>
      <c r="NGX3" s="854"/>
      <c r="NGY3" s="854"/>
      <c r="NGZ3" s="854"/>
      <c r="NHA3" s="854"/>
      <c r="NHB3" s="854"/>
      <c r="NHC3" s="854"/>
      <c r="NHD3" s="854"/>
      <c r="NHE3" s="854"/>
      <c r="NHF3" s="854"/>
      <c r="NHG3" s="854"/>
      <c r="NHH3" s="854"/>
      <c r="NHI3" s="854" t="s">
        <v>157</v>
      </c>
      <c r="NHJ3" s="854"/>
      <c r="NHK3" s="854"/>
      <c r="NHL3" s="854"/>
      <c r="NHM3" s="854"/>
      <c r="NHN3" s="854"/>
      <c r="NHO3" s="854"/>
      <c r="NHP3" s="854"/>
      <c r="NHQ3" s="854"/>
      <c r="NHR3" s="854"/>
      <c r="NHS3" s="854"/>
      <c r="NHT3" s="854"/>
      <c r="NHU3" s="854"/>
      <c r="NHV3" s="854"/>
      <c r="NHW3" s="854"/>
      <c r="NHX3" s="854"/>
      <c r="NHY3" s="854" t="s">
        <v>157</v>
      </c>
      <c r="NHZ3" s="854"/>
      <c r="NIA3" s="854"/>
      <c r="NIB3" s="854"/>
      <c r="NIC3" s="854"/>
      <c r="NID3" s="854"/>
      <c r="NIE3" s="854"/>
      <c r="NIF3" s="854"/>
      <c r="NIG3" s="854"/>
      <c r="NIH3" s="854"/>
      <c r="NII3" s="854"/>
      <c r="NIJ3" s="854"/>
      <c r="NIK3" s="854"/>
      <c r="NIL3" s="854"/>
      <c r="NIM3" s="854"/>
      <c r="NIN3" s="854"/>
      <c r="NIO3" s="854" t="s">
        <v>157</v>
      </c>
      <c r="NIP3" s="854"/>
      <c r="NIQ3" s="854"/>
      <c r="NIR3" s="854"/>
      <c r="NIS3" s="854"/>
      <c r="NIT3" s="854"/>
      <c r="NIU3" s="854"/>
      <c r="NIV3" s="854"/>
      <c r="NIW3" s="854"/>
      <c r="NIX3" s="854"/>
      <c r="NIY3" s="854"/>
      <c r="NIZ3" s="854"/>
      <c r="NJA3" s="854"/>
      <c r="NJB3" s="854"/>
      <c r="NJC3" s="854"/>
      <c r="NJD3" s="854"/>
      <c r="NJE3" s="854" t="s">
        <v>157</v>
      </c>
      <c r="NJF3" s="854"/>
      <c r="NJG3" s="854"/>
      <c r="NJH3" s="854"/>
      <c r="NJI3" s="854"/>
      <c r="NJJ3" s="854"/>
      <c r="NJK3" s="854"/>
      <c r="NJL3" s="854"/>
      <c r="NJM3" s="854"/>
      <c r="NJN3" s="854"/>
      <c r="NJO3" s="854"/>
      <c r="NJP3" s="854"/>
      <c r="NJQ3" s="854"/>
      <c r="NJR3" s="854"/>
      <c r="NJS3" s="854"/>
      <c r="NJT3" s="854"/>
      <c r="NJU3" s="854" t="s">
        <v>157</v>
      </c>
      <c r="NJV3" s="854"/>
      <c r="NJW3" s="854"/>
      <c r="NJX3" s="854"/>
      <c r="NJY3" s="854"/>
      <c r="NJZ3" s="854"/>
      <c r="NKA3" s="854"/>
      <c r="NKB3" s="854"/>
      <c r="NKC3" s="854"/>
      <c r="NKD3" s="854"/>
      <c r="NKE3" s="854"/>
      <c r="NKF3" s="854"/>
      <c r="NKG3" s="854"/>
      <c r="NKH3" s="854"/>
      <c r="NKI3" s="854"/>
      <c r="NKJ3" s="854"/>
      <c r="NKK3" s="854" t="s">
        <v>157</v>
      </c>
      <c r="NKL3" s="854"/>
      <c r="NKM3" s="854"/>
      <c r="NKN3" s="854"/>
      <c r="NKO3" s="854"/>
      <c r="NKP3" s="854"/>
      <c r="NKQ3" s="854"/>
      <c r="NKR3" s="854"/>
      <c r="NKS3" s="854"/>
      <c r="NKT3" s="854"/>
      <c r="NKU3" s="854"/>
      <c r="NKV3" s="854"/>
      <c r="NKW3" s="854"/>
      <c r="NKX3" s="854"/>
      <c r="NKY3" s="854"/>
      <c r="NKZ3" s="854"/>
      <c r="NLA3" s="854" t="s">
        <v>157</v>
      </c>
      <c r="NLB3" s="854"/>
      <c r="NLC3" s="854"/>
      <c r="NLD3" s="854"/>
      <c r="NLE3" s="854"/>
      <c r="NLF3" s="854"/>
      <c r="NLG3" s="854"/>
      <c r="NLH3" s="854"/>
      <c r="NLI3" s="854"/>
      <c r="NLJ3" s="854"/>
      <c r="NLK3" s="854"/>
      <c r="NLL3" s="854"/>
      <c r="NLM3" s="854"/>
      <c r="NLN3" s="854"/>
      <c r="NLO3" s="854"/>
      <c r="NLP3" s="854"/>
      <c r="NLQ3" s="854" t="s">
        <v>157</v>
      </c>
      <c r="NLR3" s="854"/>
      <c r="NLS3" s="854"/>
      <c r="NLT3" s="854"/>
      <c r="NLU3" s="854"/>
      <c r="NLV3" s="854"/>
      <c r="NLW3" s="854"/>
      <c r="NLX3" s="854"/>
      <c r="NLY3" s="854"/>
      <c r="NLZ3" s="854"/>
      <c r="NMA3" s="854"/>
      <c r="NMB3" s="854"/>
      <c r="NMC3" s="854"/>
      <c r="NMD3" s="854"/>
      <c r="NME3" s="854"/>
      <c r="NMF3" s="854"/>
      <c r="NMG3" s="854" t="s">
        <v>157</v>
      </c>
      <c r="NMH3" s="854"/>
      <c r="NMI3" s="854"/>
      <c r="NMJ3" s="854"/>
      <c r="NMK3" s="854"/>
      <c r="NML3" s="854"/>
      <c r="NMM3" s="854"/>
      <c r="NMN3" s="854"/>
      <c r="NMO3" s="854"/>
      <c r="NMP3" s="854"/>
      <c r="NMQ3" s="854"/>
      <c r="NMR3" s="854"/>
      <c r="NMS3" s="854"/>
      <c r="NMT3" s="854"/>
      <c r="NMU3" s="854"/>
      <c r="NMV3" s="854"/>
      <c r="NMW3" s="854" t="s">
        <v>157</v>
      </c>
      <c r="NMX3" s="854"/>
      <c r="NMY3" s="854"/>
      <c r="NMZ3" s="854"/>
      <c r="NNA3" s="854"/>
      <c r="NNB3" s="854"/>
      <c r="NNC3" s="854"/>
      <c r="NND3" s="854"/>
      <c r="NNE3" s="854"/>
      <c r="NNF3" s="854"/>
      <c r="NNG3" s="854"/>
      <c r="NNH3" s="854"/>
      <c r="NNI3" s="854"/>
      <c r="NNJ3" s="854"/>
      <c r="NNK3" s="854"/>
      <c r="NNL3" s="854"/>
      <c r="NNM3" s="854" t="s">
        <v>157</v>
      </c>
      <c r="NNN3" s="854"/>
      <c r="NNO3" s="854"/>
      <c r="NNP3" s="854"/>
      <c r="NNQ3" s="854"/>
      <c r="NNR3" s="854"/>
      <c r="NNS3" s="854"/>
      <c r="NNT3" s="854"/>
      <c r="NNU3" s="854"/>
      <c r="NNV3" s="854"/>
      <c r="NNW3" s="854"/>
      <c r="NNX3" s="854"/>
      <c r="NNY3" s="854"/>
      <c r="NNZ3" s="854"/>
      <c r="NOA3" s="854"/>
      <c r="NOB3" s="854"/>
      <c r="NOC3" s="854" t="s">
        <v>157</v>
      </c>
      <c r="NOD3" s="854"/>
      <c r="NOE3" s="854"/>
      <c r="NOF3" s="854"/>
      <c r="NOG3" s="854"/>
      <c r="NOH3" s="854"/>
      <c r="NOI3" s="854"/>
      <c r="NOJ3" s="854"/>
      <c r="NOK3" s="854"/>
      <c r="NOL3" s="854"/>
      <c r="NOM3" s="854"/>
      <c r="NON3" s="854"/>
      <c r="NOO3" s="854"/>
      <c r="NOP3" s="854"/>
      <c r="NOQ3" s="854"/>
      <c r="NOR3" s="854"/>
      <c r="NOS3" s="854" t="s">
        <v>157</v>
      </c>
      <c r="NOT3" s="854"/>
      <c r="NOU3" s="854"/>
      <c r="NOV3" s="854"/>
      <c r="NOW3" s="854"/>
      <c r="NOX3" s="854"/>
      <c r="NOY3" s="854"/>
      <c r="NOZ3" s="854"/>
      <c r="NPA3" s="854"/>
      <c r="NPB3" s="854"/>
      <c r="NPC3" s="854"/>
      <c r="NPD3" s="854"/>
      <c r="NPE3" s="854"/>
      <c r="NPF3" s="854"/>
      <c r="NPG3" s="854"/>
      <c r="NPH3" s="854"/>
      <c r="NPI3" s="854" t="s">
        <v>157</v>
      </c>
      <c r="NPJ3" s="854"/>
      <c r="NPK3" s="854"/>
      <c r="NPL3" s="854"/>
      <c r="NPM3" s="854"/>
      <c r="NPN3" s="854"/>
      <c r="NPO3" s="854"/>
      <c r="NPP3" s="854"/>
      <c r="NPQ3" s="854"/>
      <c r="NPR3" s="854"/>
      <c r="NPS3" s="854"/>
      <c r="NPT3" s="854"/>
      <c r="NPU3" s="854"/>
      <c r="NPV3" s="854"/>
      <c r="NPW3" s="854"/>
      <c r="NPX3" s="854"/>
      <c r="NPY3" s="854" t="s">
        <v>157</v>
      </c>
      <c r="NPZ3" s="854"/>
      <c r="NQA3" s="854"/>
      <c r="NQB3" s="854"/>
      <c r="NQC3" s="854"/>
      <c r="NQD3" s="854"/>
      <c r="NQE3" s="854"/>
      <c r="NQF3" s="854"/>
      <c r="NQG3" s="854"/>
      <c r="NQH3" s="854"/>
      <c r="NQI3" s="854"/>
      <c r="NQJ3" s="854"/>
      <c r="NQK3" s="854"/>
      <c r="NQL3" s="854"/>
      <c r="NQM3" s="854"/>
      <c r="NQN3" s="854"/>
      <c r="NQO3" s="854" t="s">
        <v>157</v>
      </c>
      <c r="NQP3" s="854"/>
      <c r="NQQ3" s="854"/>
      <c r="NQR3" s="854"/>
      <c r="NQS3" s="854"/>
      <c r="NQT3" s="854"/>
      <c r="NQU3" s="854"/>
      <c r="NQV3" s="854"/>
      <c r="NQW3" s="854"/>
      <c r="NQX3" s="854"/>
      <c r="NQY3" s="854"/>
      <c r="NQZ3" s="854"/>
      <c r="NRA3" s="854"/>
      <c r="NRB3" s="854"/>
      <c r="NRC3" s="854"/>
      <c r="NRD3" s="854"/>
      <c r="NRE3" s="854" t="s">
        <v>157</v>
      </c>
      <c r="NRF3" s="854"/>
      <c r="NRG3" s="854"/>
      <c r="NRH3" s="854"/>
      <c r="NRI3" s="854"/>
      <c r="NRJ3" s="854"/>
      <c r="NRK3" s="854"/>
      <c r="NRL3" s="854"/>
      <c r="NRM3" s="854"/>
      <c r="NRN3" s="854"/>
      <c r="NRO3" s="854"/>
      <c r="NRP3" s="854"/>
      <c r="NRQ3" s="854"/>
      <c r="NRR3" s="854"/>
      <c r="NRS3" s="854"/>
      <c r="NRT3" s="854"/>
      <c r="NRU3" s="854" t="s">
        <v>157</v>
      </c>
      <c r="NRV3" s="854"/>
      <c r="NRW3" s="854"/>
      <c r="NRX3" s="854"/>
      <c r="NRY3" s="854"/>
      <c r="NRZ3" s="854"/>
      <c r="NSA3" s="854"/>
      <c r="NSB3" s="854"/>
      <c r="NSC3" s="854"/>
      <c r="NSD3" s="854"/>
      <c r="NSE3" s="854"/>
      <c r="NSF3" s="854"/>
      <c r="NSG3" s="854"/>
      <c r="NSH3" s="854"/>
      <c r="NSI3" s="854"/>
      <c r="NSJ3" s="854"/>
      <c r="NSK3" s="854" t="s">
        <v>157</v>
      </c>
      <c r="NSL3" s="854"/>
      <c r="NSM3" s="854"/>
      <c r="NSN3" s="854"/>
      <c r="NSO3" s="854"/>
      <c r="NSP3" s="854"/>
      <c r="NSQ3" s="854"/>
      <c r="NSR3" s="854"/>
      <c r="NSS3" s="854"/>
      <c r="NST3" s="854"/>
      <c r="NSU3" s="854"/>
      <c r="NSV3" s="854"/>
      <c r="NSW3" s="854"/>
      <c r="NSX3" s="854"/>
      <c r="NSY3" s="854"/>
      <c r="NSZ3" s="854"/>
      <c r="NTA3" s="854" t="s">
        <v>157</v>
      </c>
      <c r="NTB3" s="854"/>
      <c r="NTC3" s="854"/>
      <c r="NTD3" s="854"/>
      <c r="NTE3" s="854"/>
      <c r="NTF3" s="854"/>
      <c r="NTG3" s="854"/>
      <c r="NTH3" s="854"/>
      <c r="NTI3" s="854"/>
      <c r="NTJ3" s="854"/>
      <c r="NTK3" s="854"/>
      <c r="NTL3" s="854"/>
      <c r="NTM3" s="854"/>
      <c r="NTN3" s="854"/>
      <c r="NTO3" s="854"/>
      <c r="NTP3" s="854"/>
      <c r="NTQ3" s="854" t="s">
        <v>157</v>
      </c>
      <c r="NTR3" s="854"/>
      <c r="NTS3" s="854"/>
      <c r="NTT3" s="854"/>
      <c r="NTU3" s="854"/>
      <c r="NTV3" s="854"/>
      <c r="NTW3" s="854"/>
      <c r="NTX3" s="854"/>
      <c r="NTY3" s="854"/>
      <c r="NTZ3" s="854"/>
      <c r="NUA3" s="854"/>
      <c r="NUB3" s="854"/>
      <c r="NUC3" s="854"/>
      <c r="NUD3" s="854"/>
      <c r="NUE3" s="854"/>
      <c r="NUF3" s="854"/>
      <c r="NUG3" s="854" t="s">
        <v>157</v>
      </c>
      <c r="NUH3" s="854"/>
      <c r="NUI3" s="854"/>
      <c r="NUJ3" s="854"/>
      <c r="NUK3" s="854"/>
      <c r="NUL3" s="854"/>
      <c r="NUM3" s="854"/>
      <c r="NUN3" s="854"/>
      <c r="NUO3" s="854"/>
      <c r="NUP3" s="854"/>
      <c r="NUQ3" s="854"/>
      <c r="NUR3" s="854"/>
      <c r="NUS3" s="854"/>
      <c r="NUT3" s="854"/>
      <c r="NUU3" s="854"/>
      <c r="NUV3" s="854"/>
      <c r="NUW3" s="854" t="s">
        <v>157</v>
      </c>
      <c r="NUX3" s="854"/>
      <c r="NUY3" s="854"/>
      <c r="NUZ3" s="854"/>
      <c r="NVA3" s="854"/>
      <c r="NVB3" s="854"/>
      <c r="NVC3" s="854"/>
      <c r="NVD3" s="854"/>
      <c r="NVE3" s="854"/>
      <c r="NVF3" s="854"/>
      <c r="NVG3" s="854"/>
      <c r="NVH3" s="854"/>
      <c r="NVI3" s="854"/>
      <c r="NVJ3" s="854"/>
      <c r="NVK3" s="854"/>
      <c r="NVL3" s="854"/>
      <c r="NVM3" s="854" t="s">
        <v>157</v>
      </c>
      <c r="NVN3" s="854"/>
      <c r="NVO3" s="854"/>
      <c r="NVP3" s="854"/>
      <c r="NVQ3" s="854"/>
      <c r="NVR3" s="854"/>
      <c r="NVS3" s="854"/>
      <c r="NVT3" s="854"/>
      <c r="NVU3" s="854"/>
      <c r="NVV3" s="854"/>
      <c r="NVW3" s="854"/>
      <c r="NVX3" s="854"/>
      <c r="NVY3" s="854"/>
      <c r="NVZ3" s="854"/>
      <c r="NWA3" s="854"/>
      <c r="NWB3" s="854"/>
      <c r="NWC3" s="854" t="s">
        <v>157</v>
      </c>
      <c r="NWD3" s="854"/>
      <c r="NWE3" s="854"/>
      <c r="NWF3" s="854"/>
      <c r="NWG3" s="854"/>
      <c r="NWH3" s="854"/>
      <c r="NWI3" s="854"/>
      <c r="NWJ3" s="854"/>
      <c r="NWK3" s="854"/>
      <c r="NWL3" s="854"/>
      <c r="NWM3" s="854"/>
      <c r="NWN3" s="854"/>
      <c r="NWO3" s="854"/>
      <c r="NWP3" s="854"/>
      <c r="NWQ3" s="854"/>
      <c r="NWR3" s="854"/>
      <c r="NWS3" s="854" t="s">
        <v>157</v>
      </c>
      <c r="NWT3" s="854"/>
      <c r="NWU3" s="854"/>
      <c r="NWV3" s="854"/>
      <c r="NWW3" s="854"/>
      <c r="NWX3" s="854"/>
      <c r="NWY3" s="854"/>
      <c r="NWZ3" s="854"/>
      <c r="NXA3" s="854"/>
      <c r="NXB3" s="854"/>
      <c r="NXC3" s="854"/>
      <c r="NXD3" s="854"/>
      <c r="NXE3" s="854"/>
      <c r="NXF3" s="854"/>
      <c r="NXG3" s="854"/>
      <c r="NXH3" s="854"/>
      <c r="NXI3" s="854" t="s">
        <v>157</v>
      </c>
      <c r="NXJ3" s="854"/>
      <c r="NXK3" s="854"/>
      <c r="NXL3" s="854"/>
      <c r="NXM3" s="854"/>
      <c r="NXN3" s="854"/>
      <c r="NXO3" s="854"/>
      <c r="NXP3" s="854"/>
      <c r="NXQ3" s="854"/>
      <c r="NXR3" s="854"/>
      <c r="NXS3" s="854"/>
      <c r="NXT3" s="854"/>
      <c r="NXU3" s="854"/>
      <c r="NXV3" s="854"/>
      <c r="NXW3" s="854"/>
      <c r="NXX3" s="854"/>
      <c r="NXY3" s="854" t="s">
        <v>157</v>
      </c>
      <c r="NXZ3" s="854"/>
      <c r="NYA3" s="854"/>
      <c r="NYB3" s="854"/>
      <c r="NYC3" s="854"/>
      <c r="NYD3" s="854"/>
      <c r="NYE3" s="854"/>
      <c r="NYF3" s="854"/>
      <c r="NYG3" s="854"/>
      <c r="NYH3" s="854"/>
      <c r="NYI3" s="854"/>
      <c r="NYJ3" s="854"/>
      <c r="NYK3" s="854"/>
      <c r="NYL3" s="854"/>
      <c r="NYM3" s="854"/>
      <c r="NYN3" s="854"/>
      <c r="NYO3" s="854" t="s">
        <v>157</v>
      </c>
      <c r="NYP3" s="854"/>
      <c r="NYQ3" s="854"/>
      <c r="NYR3" s="854"/>
      <c r="NYS3" s="854"/>
      <c r="NYT3" s="854"/>
      <c r="NYU3" s="854"/>
      <c r="NYV3" s="854"/>
      <c r="NYW3" s="854"/>
      <c r="NYX3" s="854"/>
      <c r="NYY3" s="854"/>
      <c r="NYZ3" s="854"/>
      <c r="NZA3" s="854"/>
      <c r="NZB3" s="854"/>
      <c r="NZC3" s="854"/>
      <c r="NZD3" s="854"/>
      <c r="NZE3" s="854" t="s">
        <v>157</v>
      </c>
      <c r="NZF3" s="854"/>
      <c r="NZG3" s="854"/>
      <c r="NZH3" s="854"/>
      <c r="NZI3" s="854"/>
      <c r="NZJ3" s="854"/>
      <c r="NZK3" s="854"/>
      <c r="NZL3" s="854"/>
      <c r="NZM3" s="854"/>
      <c r="NZN3" s="854"/>
      <c r="NZO3" s="854"/>
      <c r="NZP3" s="854"/>
      <c r="NZQ3" s="854"/>
      <c r="NZR3" s="854"/>
      <c r="NZS3" s="854"/>
      <c r="NZT3" s="854"/>
      <c r="NZU3" s="854" t="s">
        <v>157</v>
      </c>
      <c r="NZV3" s="854"/>
      <c r="NZW3" s="854"/>
      <c r="NZX3" s="854"/>
      <c r="NZY3" s="854"/>
      <c r="NZZ3" s="854"/>
      <c r="OAA3" s="854"/>
      <c r="OAB3" s="854"/>
      <c r="OAC3" s="854"/>
      <c r="OAD3" s="854"/>
      <c r="OAE3" s="854"/>
      <c r="OAF3" s="854"/>
      <c r="OAG3" s="854"/>
      <c r="OAH3" s="854"/>
      <c r="OAI3" s="854"/>
      <c r="OAJ3" s="854"/>
      <c r="OAK3" s="854" t="s">
        <v>157</v>
      </c>
      <c r="OAL3" s="854"/>
      <c r="OAM3" s="854"/>
      <c r="OAN3" s="854"/>
      <c r="OAO3" s="854"/>
      <c r="OAP3" s="854"/>
      <c r="OAQ3" s="854"/>
      <c r="OAR3" s="854"/>
      <c r="OAS3" s="854"/>
      <c r="OAT3" s="854"/>
      <c r="OAU3" s="854"/>
      <c r="OAV3" s="854"/>
      <c r="OAW3" s="854"/>
      <c r="OAX3" s="854"/>
      <c r="OAY3" s="854"/>
      <c r="OAZ3" s="854"/>
      <c r="OBA3" s="854" t="s">
        <v>157</v>
      </c>
      <c r="OBB3" s="854"/>
      <c r="OBC3" s="854"/>
      <c r="OBD3" s="854"/>
      <c r="OBE3" s="854"/>
      <c r="OBF3" s="854"/>
      <c r="OBG3" s="854"/>
      <c r="OBH3" s="854"/>
      <c r="OBI3" s="854"/>
      <c r="OBJ3" s="854"/>
      <c r="OBK3" s="854"/>
      <c r="OBL3" s="854"/>
      <c r="OBM3" s="854"/>
      <c r="OBN3" s="854"/>
      <c r="OBO3" s="854"/>
      <c r="OBP3" s="854"/>
      <c r="OBQ3" s="854" t="s">
        <v>157</v>
      </c>
      <c r="OBR3" s="854"/>
      <c r="OBS3" s="854"/>
      <c r="OBT3" s="854"/>
      <c r="OBU3" s="854"/>
      <c r="OBV3" s="854"/>
      <c r="OBW3" s="854"/>
      <c r="OBX3" s="854"/>
      <c r="OBY3" s="854"/>
      <c r="OBZ3" s="854"/>
      <c r="OCA3" s="854"/>
      <c r="OCB3" s="854"/>
      <c r="OCC3" s="854"/>
      <c r="OCD3" s="854"/>
      <c r="OCE3" s="854"/>
      <c r="OCF3" s="854"/>
      <c r="OCG3" s="854" t="s">
        <v>157</v>
      </c>
      <c r="OCH3" s="854"/>
      <c r="OCI3" s="854"/>
      <c r="OCJ3" s="854"/>
      <c r="OCK3" s="854"/>
      <c r="OCL3" s="854"/>
      <c r="OCM3" s="854"/>
      <c r="OCN3" s="854"/>
      <c r="OCO3" s="854"/>
      <c r="OCP3" s="854"/>
      <c r="OCQ3" s="854"/>
      <c r="OCR3" s="854"/>
      <c r="OCS3" s="854"/>
      <c r="OCT3" s="854"/>
      <c r="OCU3" s="854"/>
      <c r="OCV3" s="854"/>
      <c r="OCW3" s="854" t="s">
        <v>157</v>
      </c>
      <c r="OCX3" s="854"/>
      <c r="OCY3" s="854"/>
      <c r="OCZ3" s="854"/>
      <c r="ODA3" s="854"/>
      <c r="ODB3" s="854"/>
      <c r="ODC3" s="854"/>
      <c r="ODD3" s="854"/>
      <c r="ODE3" s="854"/>
      <c r="ODF3" s="854"/>
      <c r="ODG3" s="854"/>
      <c r="ODH3" s="854"/>
      <c r="ODI3" s="854"/>
      <c r="ODJ3" s="854"/>
      <c r="ODK3" s="854"/>
      <c r="ODL3" s="854"/>
      <c r="ODM3" s="854" t="s">
        <v>157</v>
      </c>
      <c r="ODN3" s="854"/>
      <c r="ODO3" s="854"/>
      <c r="ODP3" s="854"/>
      <c r="ODQ3" s="854"/>
      <c r="ODR3" s="854"/>
      <c r="ODS3" s="854"/>
      <c r="ODT3" s="854"/>
      <c r="ODU3" s="854"/>
      <c r="ODV3" s="854"/>
      <c r="ODW3" s="854"/>
      <c r="ODX3" s="854"/>
      <c r="ODY3" s="854"/>
      <c r="ODZ3" s="854"/>
      <c r="OEA3" s="854"/>
      <c r="OEB3" s="854"/>
      <c r="OEC3" s="854" t="s">
        <v>157</v>
      </c>
      <c r="OED3" s="854"/>
      <c r="OEE3" s="854"/>
      <c r="OEF3" s="854"/>
      <c r="OEG3" s="854"/>
      <c r="OEH3" s="854"/>
      <c r="OEI3" s="854"/>
      <c r="OEJ3" s="854"/>
      <c r="OEK3" s="854"/>
      <c r="OEL3" s="854"/>
      <c r="OEM3" s="854"/>
      <c r="OEN3" s="854"/>
      <c r="OEO3" s="854"/>
      <c r="OEP3" s="854"/>
      <c r="OEQ3" s="854"/>
      <c r="OER3" s="854"/>
      <c r="OES3" s="854" t="s">
        <v>157</v>
      </c>
      <c r="OET3" s="854"/>
      <c r="OEU3" s="854"/>
      <c r="OEV3" s="854"/>
      <c r="OEW3" s="854"/>
      <c r="OEX3" s="854"/>
      <c r="OEY3" s="854"/>
      <c r="OEZ3" s="854"/>
      <c r="OFA3" s="854"/>
      <c r="OFB3" s="854"/>
      <c r="OFC3" s="854"/>
      <c r="OFD3" s="854"/>
      <c r="OFE3" s="854"/>
      <c r="OFF3" s="854"/>
      <c r="OFG3" s="854"/>
      <c r="OFH3" s="854"/>
      <c r="OFI3" s="854" t="s">
        <v>157</v>
      </c>
      <c r="OFJ3" s="854"/>
      <c r="OFK3" s="854"/>
      <c r="OFL3" s="854"/>
      <c r="OFM3" s="854"/>
      <c r="OFN3" s="854"/>
      <c r="OFO3" s="854"/>
      <c r="OFP3" s="854"/>
      <c r="OFQ3" s="854"/>
      <c r="OFR3" s="854"/>
      <c r="OFS3" s="854"/>
      <c r="OFT3" s="854"/>
      <c r="OFU3" s="854"/>
      <c r="OFV3" s="854"/>
      <c r="OFW3" s="854"/>
      <c r="OFX3" s="854"/>
      <c r="OFY3" s="854" t="s">
        <v>157</v>
      </c>
      <c r="OFZ3" s="854"/>
      <c r="OGA3" s="854"/>
      <c r="OGB3" s="854"/>
      <c r="OGC3" s="854"/>
      <c r="OGD3" s="854"/>
      <c r="OGE3" s="854"/>
      <c r="OGF3" s="854"/>
      <c r="OGG3" s="854"/>
      <c r="OGH3" s="854"/>
      <c r="OGI3" s="854"/>
      <c r="OGJ3" s="854"/>
      <c r="OGK3" s="854"/>
      <c r="OGL3" s="854"/>
      <c r="OGM3" s="854"/>
      <c r="OGN3" s="854"/>
      <c r="OGO3" s="854" t="s">
        <v>157</v>
      </c>
      <c r="OGP3" s="854"/>
      <c r="OGQ3" s="854"/>
      <c r="OGR3" s="854"/>
      <c r="OGS3" s="854"/>
      <c r="OGT3" s="854"/>
      <c r="OGU3" s="854"/>
      <c r="OGV3" s="854"/>
      <c r="OGW3" s="854"/>
      <c r="OGX3" s="854"/>
      <c r="OGY3" s="854"/>
      <c r="OGZ3" s="854"/>
      <c r="OHA3" s="854"/>
      <c r="OHB3" s="854"/>
      <c r="OHC3" s="854"/>
      <c r="OHD3" s="854"/>
      <c r="OHE3" s="854" t="s">
        <v>157</v>
      </c>
      <c r="OHF3" s="854"/>
      <c r="OHG3" s="854"/>
      <c r="OHH3" s="854"/>
      <c r="OHI3" s="854"/>
      <c r="OHJ3" s="854"/>
      <c r="OHK3" s="854"/>
      <c r="OHL3" s="854"/>
      <c r="OHM3" s="854"/>
      <c r="OHN3" s="854"/>
      <c r="OHO3" s="854"/>
      <c r="OHP3" s="854"/>
      <c r="OHQ3" s="854"/>
      <c r="OHR3" s="854"/>
      <c r="OHS3" s="854"/>
      <c r="OHT3" s="854"/>
      <c r="OHU3" s="854" t="s">
        <v>157</v>
      </c>
      <c r="OHV3" s="854"/>
      <c r="OHW3" s="854"/>
      <c r="OHX3" s="854"/>
      <c r="OHY3" s="854"/>
      <c r="OHZ3" s="854"/>
      <c r="OIA3" s="854"/>
      <c r="OIB3" s="854"/>
      <c r="OIC3" s="854"/>
      <c r="OID3" s="854"/>
      <c r="OIE3" s="854"/>
      <c r="OIF3" s="854"/>
      <c r="OIG3" s="854"/>
      <c r="OIH3" s="854"/>
      <c r="OII3" s="854"/>
      <c r="OIJ3" s="854"/>
      <c r="OIK3" s="854" t="s">
        <v>157</v>
      </c>
      <c r="OIL3" s="854"/>
      <c r="OIM3" s="854"/>
      <c r="OIN3" s="854"/>
      <c r="OIO3" s="854"/>
      <c r="OIP3" s="854"/>
      <c r="OIQ3" s="854"/>
      <c r="OIR3" s="854"/>
      <c r="OIS3" s="854"/>
      <c r="OIT3" s="854"/>
      <c r="OIU3" s="854"/>
      <c r="OIV3" s="854"/>
      <c r="OIW3" s="854"/>
      <c r="OIX3" s="854"/>
      <c r="OIY3" s="854"/>
      <c r="OIZ3" s="854"/>
      <c r="OJA3" s="854" t="s">
        <v>157</v>
      </c>
      <c r="OJB3" s="854"/>
      <c r="OJC3" s="854"/>
      <c r="OJD3" s="854"/>
      <c r="OJE3" s="854"/>
      <c r="OJF3" s="854"/>
      <c r="OJG3" s="854"/>
      <c r="OJH3" s="854"/>
      <c r="OJI3" s="854"/>
      <c r="OJJ3" s="854"/>
      <c r="OJK3" s="854"/>
      <c r="OJL3" s="854"/>
      <c r="OJM3" s="854"/>
      <c r="OJN3" s="854"/>
      <c r="OJO3" s="854"/>
      <c r="OJP3" s="854"/>
      <c r="OJQ3" s="854" t="s">
        <v>157</v>
      </c>
      <c r="OJR3" s="854"/>
      <c r="OJS3" s="854"/>
      <c r="OJT3" s="854"/>
      <c r="OJU3" s="854"/>
      <c r="OJV3" s="854"/>
      <c r="OJW3" s="854"/>
      <c r="OJX3" s="854"/>
      <c r="OJY3" s="854"/>
      <c r="OJZ3" s="854"/>
      <c r="OKA3" s="854"/>
      <c r="OKB3" s="854"/>
      <c r="OKC3" s="854"/>
      <c r="OKD3" s="854"/>
      <c r="OKE3" s="854"/>
      <c r="OKF3" s="854"/>
      <c r="OKG3" s="854" t="s">
        <v>157</v>
      </c>
      <c r="OKH3" s="854"/>
      <c r="OKI3" s="854"/>
      <c r="OKJ3" s="854"/>
      <c r="OKK3" s="854"/>
      <c r="OKL3" s="854"/>
      <c r="OKM3" s="854"/>
      <c r="OKN3" s="854"/>
      <c r="OKO3" s="854"/>
      <c r="OKP3" s="854"/>
      <c r="OKQ3" s="854"/>
      <c r="OKR3" s="854"/>
      <c r="OKS3" s="854"/>
      <c r="OKT3" s="854"/>
      <c r="OKU3" s="854"/>
      <c r="OKV3" s="854"/>
      <c r="OKW3" s="854" t="s">
        <v>157</v>
      </c>
      <c r="OKX3" s="854"/>
      <c r="OKY3" s="854"/>
      <c r="OKZ3" s="854"/>
      <c r="OLA3" s="854"/>
      <c r="OLB3" s="854"/>
      <c r="OLC3" s="854"/>
      <c r="OLD3" s="854"/>
      <c r="OLE3" s="854"/>
      <c r="OLF3" s="854"/>
      <c r="OLG3" s="854"/>
      <c r="OLH3" s="854"/>
      <c r="OLI3" s="854"/>
      <c r="OLJ3" s="854"/>
      <c r="OLK3" s="854"/>
      <c r="OLL3" s="854"/>
      <c r="OLM3" s="854" t="s">
        <v>157</v>
      </c>
      <c r="OLN3" s="854"/>
      <c r="OLO3" s="854"/>
      <c r="OLP3" s="854"/>
      <c r="OLQ3" s="854"/>
      <c r="OLR3" s="854"/>
      <c r="OLS3" s="854"/>
      <c r="OLT3" s="854"/>
      <c r="OLU3" s="854"/>
      <c r="OLV3" s="854"/>
      <c r="OLW3" s="854"/>
      <c r="OLX3" s="854"/>
      <c r="OLY3" s="854"/>
      <c r="OLZ3" s="854"/>
      <c r="OMA3" s="854"/>
      <c r="OMB3" s="854"/>
      <c r="OMC3" s="854" t="s">
        <v>157</v>
      </c>
      <c r="OMD3" s="854"/>
      <c r="OME3" s="854"/>
      <c r="OMF3" s="854"/>
      <c r="OMG3" s="854"/>
      <c r="OMH3" s="854"/>
      <c r="OMI3" s="854"/>
      <c r="OMJ3" s="854"/>
      <c r="OMK3" s="854"/>
      <c r="OML3" s="854"/>
      <c r="OMM3" s="854"/>
      <c r="OMN3" s="854"/>
      <c r="OMO3" s="854"/>
      <c r="OMP3" s="854"/>
      <c r="OMQ3" s="854"/>
      <c r="OMR3" s="854"/>
      <c r="OMS3" s="854" t="s">
        <v>157</v>
      </c>
      <c r="OMT3" s="854"/>
      <c r="OMU3" s="854"/>
      <c r="OMV3" s="854"/>
      <c r="OMW3" s="854"/>
      <c r="OMX3" s="854"/>
      <c r="OMY3" s="854"/>
      <c r="OMZ3" s="854"/>
      <c r="ONA3" s="854"/>
      <c r="ONB3" s="854"/>
      <c r="ONC3" s="854"/>
      <c r="OND3" s="854"/>
      <c r="ONE3" s="854"/>
      <c r="ONF3" s="854"/>
      <c r="ONG3" s="854"/>
      <c r="ONH3" s="854"/>
      <c r="ONI3" s="854" t="s">
        <v>157</v>
      </c>
      <c r="ONJ3" s="854"/>
      <c r="ONK3" s="854"/>
      <c r="ONL3" s="854"/>
      <c r="ONM3" s="854"/>
      <c r="ONN3" s="854"/>
      <c r="ONO3" s="854"/>
      <c r="ONP3" s="854"/>
      <c r="ONQ3" s="854"/>
      <c r="ONR3" s="854"/>
      <c r="ONS3" s="854"/>
      <c r="ONT3" s="854"/>
      <c r="ONU3" s="854"/>
      <c r="ONV3" s="854"/>
      <c r="ONW3" s="854"/>
      <c r="ONX3" s="854"/>
      <c r="ONY3" s="854" t="s">
        <v>157</v>
      </c>
      <c r="ONZ3" s="854"/>
      <c r="OOA3" s="854"/>
      <c r="OOB3" s="854"/>
      <c r="OOC3" s="854"/>
      <c r="OOD3" s="854"/>
      <c r="OOE3" s="854"/>
      <c r="OOF3" s="854"/>
      <c r="OOG3" s="854"/>
      <c r="OOH3" s="854"/>
      <c r="OOI3" s="854"/>
      <c r="OOJ3" s="854"/>
      <c r="OOK3" s="854"/>
      <c r="OOL3" s="854"/>
      <c r="OOM3" s="854"/>
      <c r="OON3" s="854"/>
      <c r="OOO3" s="854" t="s">
        <v>157</v>
      </c>
      <c r="OOP3" s="854"/>
      <c r="OOQ3" s="854"/>
      <c r="OOR3" s="854"/>
      <c r="OOS3" s="854"/>
      <c r="OOT3" s="854"/>
      <c r="OOU3" s="854"/>
      <c r="OOV3" s="854"/>
      <c r="OOW3" s="854"/>
      <c r="OOX3" s="854"/>
      <c r="OOY3" s="854"/>
      <c r="OOZ3" s="854"/>
      <c r="OPA3" s="854"/>
      <c r="OPB3" s="854"/>
      <c r="OPC3" s="854"/>
      <c r="OPD3" s="854"/>
      <c r="OPE3" s="854" t="s">
        <v>157</v>
      </c>
      <c r="OPF3" s="854"/>
      <c r="OPG3" s="854"/>
      <c r="OPH3" s="854"/>
      <c r="OPI3" s="854"/>
      <c r="OPJ3" s="854"/>
      <c r="OPK3" s="854"/>
      <c r="OPL3" s="854"/>
      <c r="OPM3" s="854"/>
      <c r="OPN3" s="854"/>
      <c r="OPO3" s="854"/>
      <c r="OPP3" s="854"/>
      <c r="OPQ3" s="854"/>
      <c r="OPR3" s="854"/>
      <c r="OPS3" s="854"/>
      <c r="OPT3" s="854"/>
      <c r="OPU3" s="854" t="s">
        <v>157</v>
      </c>
      <c r="OPV3" s="854"/>
      <c r="OPW3" s="854"/>
      <c r="OPX3" s="854"/>
      <c r="OPY3" s="854"/>
      <c r="OPZ3" s="854"/>
      <c r="OQA3" s="854"/>
      <c r="OQB3" s="854"/>
      <c r="OQC3" s="854"/>
      <c r="OQD3" s="854"/>
      <c r="OQE3" s="854"/>
      <c r="OQF3" s="854"/>
      <c r="OQG3" s="854"/>
      <c r="OQH3" s="854"/>
      <c r="OQI3" s="854"/>
      <c r="OQJ3" s="854"/>
      <c r="OQK3" s="854" t="s">
        <v>157</v>
      </c>
      <c r="OQL3" s="854"/>
      <c r="OQM3" s="854"/>
      <c r="OQN3" s="854"/>
      <c r="OQO3" s="854"/>
      <c r="OQP3" s="854"/>
      <c r="OQQ3" s="854"/>
      <c r="OQR3" s="854"/>
      <c r="OQS3" s="854"/>
      <c r="OQT3" s="854"/>
      <c r="OQU3" s="854"/>
      <c r="OQV3" s="854"/>
      <c r="OQW3" s="854"/>
      <c r="OQX3" s="854"/>
      <c r="OQY3" s="854"/>
      <c r="OQZ3" s="854"/>
      <c r="ORA3" s="854" t="s">
        <v>157</v>
      </c>
      <c r="ORB3" s="854"/>
      <c r="ORC3" s="854"/>
      <c r="ORD3" s="854"/>
      <c r="ORE3" s="854"/>
      <c r="ORF3" s="854"/>
      <c r="ORG3" s="854"/>
      <c r="ORH3" s="854"/>
      <c r="ORI3" s="854"/>
      <c r="ORJ3" s="854"/>
      <c r="ORK3" s="854"/>
      <c r="ORL3" s="854"/>
      <c r="ORM3" s="854"/>
      <c r="ORN3" s="854"/>
      <c r="ORO3" s="854"/>
      <c r="ORP3" s="854"/>
      <c r="ORQ3" s="854" t="s">
        <v>157</v>
      </c>
      <c r="ORR3" s="854"/>
      <c r="ORS3" s="854"/>
      <c r="ORT3" s="854"/>
      <c r="ORU3" s="854"/>
      <c r="ORV3" s="854"/>
      <c r="ORW3" s="854"/>
      <c r="ORX3" s="854"/>
      <c r="ORY3" s="854"/>
      <c r="ORZ3" s="854"/>
      <c r="OSA3" s="854"/>
      <c r="OSB3" s="854"/>
      <c r="OSC3" s="854"/>
      <c r="OSD3" s="854"/>
      <c r="OSE3" s="854"/>
      <c r="OSF3" s="854"/>
      <c r="OSG3" s="854" t="s">
        <v>157</v>
      </c>
      <c r="OSH3" s="854"/>
      <c r="OSI3" s="854"/>
      <c r="OSJ3" s="854"/>
      <c r="OSK3" s="854"/>
      <c r="OSL3" s="854"/>
      <c r="OSM3" s="854"/>
      <c r="OSN3" s="854"/>
      <c r="OSO3" s="854"/>
      <c r="OSP3" s="854"/>
      <c r="OSQ3" s="854"/>
      <c r="OSR3" s="854"/>
      <c r="OSS3" s="854"/>
      <c r="OST3" s="854"/>
      <c r="OSU3" s="854"/>
      <c r="OSV3" s="854"/>
      <c r="OSW3" s="854" t="s">
        <v>157</v>
      </c>
      <c r="OSX3" s="854"/>
      <c r="OSY3" s="854"/>
      <c r="OSZ3" s="854"/>
      <c r="OTA3" s="854"/>
      <c r="OTB3" s="854"/>
      <c r="OTC3" s="854"/>
      <c r="OTD3" s="854"/>
      <c r="OTE3" s="854"/>
      <c r="OTF3" s="854"/>
      <c r="OTG3" s="854"/>
      <c r="OTH3" s="854"/>
      <c r="OTI3" s="854"/>
      <c r="OTJ3" s="854"/>
      <c r="OTK3" s="854"/>
      <c r="OTL3" s="854"/>
      <c r="OTM3" s="854" t="s">
        <v>157</v>
      </c>
      <c r="OTN3" s="854"/>
      <c r="OTO3" s="854"/>
      <c r="OTP3" s="854"/>
      <c r="OTQ3" s="854"/>
      <c r="OTR3" s="854"/>
      <c r="OTS3" s="854"/>
      <c r="OTT3" s="854"/>
      <c r="OTU3" s="854"/>
      <c r="OTV3" s="854"/>
      <c r="OTW3" s="854"/>
      <c r="OTX3" s="854"/>
      <c r="OTY3" s="854"/>
      <c r="OTZ3" s="854"/>
      <c r="OUA3" s="854"/>
      <c r="OUB3" s="854"/>
      <c r="OUC3" s="854" t="s">
        <v>157</v>
      </c>
      <c r="OUD3" s="854"/>
      <c r="OUE3" s="854"/>
      <c r="OUF3" s="854"/>
      <c r="OUG3" s="854"/>
      <c r="OUH3" s="854"/>
      <c r="OUI3" s="854"/>
      <c r="OUJ3" s="854"/>
      <c r="OUK3" s="854"/>
      <c r="OUL3" s="854"/>
      <c r="OUM3" s="854"/>
      <c r="OUN3" s="854"/>
      <c r="OUO3" s="854"/>
      <c r="OUP3" s="854"/>
      <c r="OUQ3" s="854"/>
      <c r="OUR3" s="854"/>
      <c r="OUS3" s="854" t="s">
        <v>157</v>
      </c>
      <c r="OUT3" s="854"/>
      <c r="OUU3" s="854"/>
      <c r="OUV3" s="854"/>
      <c r="OUW3" s="854"/>
      <c r="OUX3" s="854"/>
      <c r="OUY3" s="854"/>
      <c r="OUZ3" s="854"/>
      <c r="OVA3" s="854"/>
      <c r="OVB3" s="854"/>
      <c r="OVC3" s="854"/>
      <c r="OVD3" s="854"/>
      <c r="OVE3" s="854"/>
      <c r="OVF3" s="854"/>
      <c r="OVG3" s="854"/>
      <c r="OVH3" s="854"/>
      <c r="OVI3" s="854" t="s">
        <v>157</v>
      </c>
      <c r="OVJ3" s="854"/>
      <c r="OVK3" s="854"/>
      <c r="OVL3" s="854"/>
      <c r="OVM3" s="854"/>
      <c r="OVN3" s="854"/>
      <c r="OVO3" s="854"/>
      <c r="OVP3" s="854"/>
      <c r="OVQ3" s="854"/>
      <c r="OVR3" s="854"/>
      <c r="OVS3" s="854"/>
      <c r="OVT3" s="854"/>
      <c r="OVU3" s="854"/>
      <c r="OVV3" s="854"/>
      <c r="OVW3" s="854"/>
      <c r="OVX3" s="854"/>
      <c r="OVY3" s="854" t="s">
        <v>157</v>
      </c>
      <c r="OVZ3" s="854"/>
      <c r="OWA3" s="854"/>
      <c r="OWB3" s="854"/>
      <c r="OWC3" s="854"/>
      <c r="OWD3" s="854"/>
      <c r="OWE3" s="854"/>
      <c r="OWF3" s="854"/>
      <c r="OWG3" s="854"/>
      <c r="OWH3" s="854"/>
      <c r="OWI3" s="854"/>
      <c r="OWJ3" s="854"/>
      <c r="OWK3" s="854"/>
      <c r="OWL3" s="854"/>
      <c r="OWM3" s="854"/>
      <c r="OWN3" s="854"/>
      <c r="OWO3" s="854" t="s">
        <v>157</v>
      </c>
      <c r="OWP3" s="854"/>
      <c r="OWQ3" s="854"/>
      <c r="OWR3" s="854"/>
      <c r="OWS3" s="854"/>
      <c r="OWT3" s="854"/>
      <c r="OWU3" s="854"/>
      <c r="OWV3" s="854"/>
      <c r="OWW3" s="854"/>
      <c r="OWX3" s="854"/>
      <c r="OWY3" s="854"/>
      <c r="OWZ3" s="854"/>
      <c r="OXA3" s="854"/>
      <c r="OXB3" s="854"/>
      <c r="OXC3" s="854"/>
      <c r="OXD3" s="854"/>
      <c r="OXE3" s="854" t="s">
        <v>157</v>
      </c>
      <c r="OXF3" s="854"/>
      <c r="OXG3" s="854"/>
      <c r="OXH3" s="854"/>
      <c r="OXI3" s="854"/>
      <c r="OXJ3" s="854"/>
      <c r="OXK3" s="854"/>
      <c r="OXL3" s="854"/>
      <c r="OXM3" s="854"/>
      <c r="OXN3" s="854"/>
      <c r="OXO3" s="854"/>
      <c r="OXP3" s="854"/>
      <c r="OXQ3" s="854"/>
      <c r="OXR3" s="854"/>
      <c r="OXS3" s="854"/>
      <c r="OXT3" s="854"/>
      <c r="OXU3" s="854" t="s">
        <v>157</v>
      </c>
      <c r="OXV3" s="854"/>
      <c r="OXW3" s="854"/>
      <c r="OXX3" s="854"/>
      <c r="OXY3" s="854"/>
      <c r="OXZ3" s="854"/>
      <c r="OYA3" s="854"/>
      <c r="OYB3" s="854"/>
      <c r="OYC3" s="854"/>
      <c r="OYD3" s="854"/>
      <c r="OYE3" s="854"/>
      <c r="OYF3" s="854"/>
      <c r="OYG3" s="854"/>
      <c r="OYH3" s="854"/>
      <c r="OYI3" s="854"/>
      <c r="OYJ3" s="854"/>
      <c r="OYK3" s="854" t="s">
        <v>157</v>
      </c>
      <c r="OYL3" s="854"/>
      <c r="OYM3" s="854"/>
      <c r="OYN3" s="854"/>
      <c r="OYO3" s="854"/>
      <c r="OYP3" s="854"/>
      <c r="OYQ3" s="854"/>
      <c r="OYR3" s="854"/>
      <c r="OYS3" s="854"/>
      <c r="OYT3" s="854"/>
      <c r="OYU3" s="854"/>
      <c r="OYV3" s="854"/>
      <c r="OYW3" s="854"/>
      <c r="OYX3" s="854"/>
      <c r="OYY3" s="854"/>
      <c r="OYZ3" s="854"/>
      <c r="OZA3" s="854" t="s">
        <v>157</v>
      </c>
      <c r="OZB3" s="854"/>
      <c r="OZC3" s="854"/>
      <c r="OZD3" s="854"/>
      <c r="OZE3" s="854"/>
      <c r="OZF3" s="854"/>
      <c r="OZG3" s="854"/>
      <c r="OZH3" s="854"/>
      <c r="OZI3" s="854"/>
      <c r="OZJ3" s="854"/>
      <c r="OZK3" s="854"/>
      <c r="OZL3" s="854"/>
      <c r="OZM3" s="854"/>
      <c r="OZN3" s="854"/>
      <c r="OZO3" s="854"/>
      <c r="OZP3" s="854"/>
      <c r="OZQ3" s="854" t="s">
        <v>157</v>
      </c>
      <c r="OZR3" s="854"/>
      <c r="OZS3" s="854"/>
      <c r="OZT3" s="854"/>
      <c r="OZU3" s="854"/>
      <c r="OZV3" s="854"/>
      <c r="OZW3" s="854"/>
      <c r="OZX3" s="854"/>
      <c r="OZY3" s="854"/>
      <c r="OZZ3" s="854"/>
      <c r="PAA3" s="854"/>
      <c r="PAB3" s="854"/>
      <c r="PAC3" s="854"/>
      <c r="PAD3" s="854"/>
      <c r="PAE3" s="854"/>
      <c r="PAF3" s="854"/>
      <c r="PAG3" s="854" t="s">
        <v>157</v>
      </c>
      <c r="PAH3" s="854"/>
      <c r="PAI3" s="854"/>
      <c r="PAJ3" s="854"/>
      <c r="PAK3" s="854"/>
      <c r="PAL3" s="854"/>
      <c r="PAM3" s="854"/>
      <c r="PAN3" s="854"/>
      <c r="PAO3" s="854"/>
      <c r="PAP3" s="854"/>
      <c r="PAQ3" s="854"/>
      <c r="PAR3" s="854"/>
      <c r="PAS3" s="854"/>
      <c r="PAT3" s="854"/>
      <c r="PAU3" s="854"/>
      <c r="PAV3" s="854"/>
      <c r="PAW3" s="854" t="s">
        <v>157</v>
      </c>
      <c r="PAX3" s="854"/>
      <c r="PAY3" s="854"/>
      <c r="PAZ3" s="854"/>
      <c r="PBA3" s="854"/>
      <c r="PBB3" s="854"/>
      <c r="PBC3" s="854"/>
      <c r="PBD3" s="854"/>
      <c r="PBE3" s="854"/>
      <c r="PBF3" s="854"/>
      <c r="PBG3" s="854"/>
      <c r="PBH3" s="854"/>
      <c r="PBI3" s="854"/>
      <c r="PBJ3" s="854"/>
      <c r="PBK3" s="854"/>
      <c r="PBL3" s="854"/>
      <c r="PBM3" s="854" t="s">
        <v>157</v>
      </c>
      <c r="PBN3" s="854"/>
      <c r="PBO3" s="854"/>
      <c r="PBP3" s="854"/>
      <c r="PBQ3" s="854"/>
      <c r="PBR3" s="854"/>
      <c r="PBS3" s="854"/>
      <c r="PBT3" s="854"/>
      <c r="PBU3" s="854"/>
      <c r="PBV3" s="854"/>
      <c r="PBW3" s="854"/>
      <c r="PBX3" s="854"/>
      <c r="PBY3" s="854"/>
      <c r="PBZ3" s="854"/>
      <c r="PCA3" s="854"/>
      <c r="PCB3" s="854"/>
      <c r="PCC3" s="854" t="s">
        <v>157</v>
      </c>
      <c r="PCD3" s="854"/>
      <c r="PCE3" s="854"/>
      <c r="PCF3" s="854"/>
      <c r="PCG3" s="854"/>
      <c r="PCH3" s="854"/>
      <c r="PCI3" s="854"/>
      <c r="PCJ3" s="854"/>
      <c r="PCK3" s="854"/>
      <c r="PCL3" s="854"/>
      <c r="PCM3" s="854"/>
      <c r="PCN3" s="854"/>
      <c r="PCO3" s="854"/>
      <c r="PCP3" s="854"/>
      <c r="PCQ3" s="854"/>
      <c r="PCR3" s="854"/>
      <c r="PCS3" s="854" t="s">
        <v>157</v>
      </c>
      <c r="PCT3" s="854"/>
      <c r="PCU3" s="854"/>
      <c r="PCV3" s="854"/>
      <c r="PCW3" s="854"/>
      <c r="PCX3" s="854"/>
      <c r="PCY3" s="854"/>
      <c r="PCZ3" s="854"/>
      <c r="PDA3" s="854"/>
      <c r="PDB3" s="854"/>
      <c r="PDC3" s="854"/>
      <c r="PDD3" s="854"/>
      <c r="PDE3" s="854"/>
      <c r="PDF3" s="854"/>
      <c r="PDG3" s="854"/>
      <c r="PDH3" s="854"/>
      <c r="PDI3" s="854" t="s">
        <v>157</v>
      </c>
      <c r="PDJ3" s="854"/>
      <c r="PDK3" s="854"/>
      <c r="PDL3" s="854"/>
      <c r="PDM3" s="854"/>
      <c r="PDN3" s="854"/>
      <c r="PDO3" s="854"/>
      <c r="PDP3" s="854"/>
      <c r="PDQ3" s="854"/>
      <c r="PDR3" s="854"/>
      <c r="PDS3" s="854"/>
      <c r="PDT3" s="854"/>
      <c r="PDU3" s="854"/>
      <c r="PDV3" s="854"/>
      <c r="PDW3" s="854"/>
      <c r="PDX3" s="854"/>
      <c r="PDY3" s="854" t="s">
        <v>157</v>
      </c>
      <c r="PDZ3" s="854"/>
      <c r="PEA3" s="854"/>
      <c r="PEB3" s="854"/>
      <c r="PEC3" s="854"/>
      <c r="PED3" s="854"/>
      <c r="PEE3" s="854"/>
      <c r="PEF3" s="854"/>
      <c r="PEG3" s="854"/>
      <c r="PEH3" s="854"/>
      <c r="PEI3" s="854"/>
      <c r="PEJ3" s="854"/>
      <c r="PEK3" s="854"/>
      <c r="PEL3" s="854"/>
      <c r="PEM3" s="854"/>
      <c r="PEN3" s="854"/>
      <c r="PEO3" s="854" t="s">
        <v>157</v>
      </c>
      <c r="PEP3" s="854"/>
      <c r="PEQ3" s="854"/>
      <c r="PER3" s="854"/>
      <c r="PES3" s="854"/>
      <c r="PET3" s="854"/>
      <c r="PEU3" s="854"/>
      <c r="PEV3" s="854"/>
      <c r="PEW3" s="854"/>
      <c r="PEX3" s="854"/>
      <c r="PEY3" s="854"/>
      <c r="PEZ3" s="854"/>
      <c r="PFA3" s="854"/>
      <c r="PFB3" s="854"/>
      <c r="PFC3" s="854"/>
      <c r="PFD3" s="854"/>
      <c r="PFE3" s="854" t="s">
        <v>157</v>
      </c>
      <c r="PFF3" s="854"/>
      <c r="PFG3" s="854"/>
      <c r="PFH3" s="854"/>
      <c r="PFI3" s="854"/>
      <c r="PFJ3" s="854"/>
      <c r="PFK3" s="854"/>
      <c r="PFL3" s="854"/>
      <c r="PFM3" s="854"/>
      <c r="PFN3" s="854"/>
      <c r="PFO3" s="854"/>
      <c r="PFP3" s="854"/>
      <c r="PFQ3" s="854"/>
      <c r="PFR3" s="854"/>
      <c r="PFS3" s="854"/>
      <c r="PFT3" s="854"/>
      <c r="PFU3" s="854" t="s">
        <v>157</v>
      </c>
      <c r="PFV3" s="854"/>
      <c r="PFW3" s="854"/>
      <c r="PFX3" s="854"/>
      <c r="PFY3" s="854"/>
      <c r="PFZ3" s="854"/>
      <c r="PGA3" s="854"/>
      <c r="PGB3" s="854"/>
      <c r="PGC3" s="854"/>
      <c r="PGD3" s="854"/>
      <c r="PGE3" s="854"/>
      <c r="PGF3" s="854"/>
      <c r="PGG3" s="854"/>
      <c r="PGH3" s="854"/>
      <c r="PGI3" s="854"/>
      <c r="PGJ3" s="854"/>
      <c r="PGK3" s="854" t="s">
        <v>157</v>
      </c>
      <c r="PGL3" s="854"/>
      <c r="PGM3" s="854"/>
      <c r="PGN3" s="854"/>
      <c r="PGO3" s="854"/>
      <c r="PGP3" s="854"/>
      <c r="PGQ3" s="854"/>
      <c r="PGR3" s="854"/>
      <c r="PGS3" s="854"/>
      <c r="PGT3" s="854"/>
      <c r="PGU3" s="854"/>
      <c r="PGV3" s="854"/>
      <c r="PGW3" s="854"/>
      <c r="PGX3" s="854"/>
      <c r="PGY3" s="854"/>
      <c r="PGZ3" s="854"/>
      <c r="PHA3" s="854" t="s">
        <v>157</v>
      </c>
      <c r="PHB3" s="854"/>
      <c r="PHC3" s="854"/>
      <c r="PHD3" s="854"/>
      <c r="PHE3" s="854"/>
      <c r="PHF3" s="854"/>
      <c r="PHG3" s="854"/>
      <c r="PHH3" s="854"/>
      <c r="PHI3" s="854"/>
      <c r="PHJ3" s="854"/>
      <c r="PHK3" s="854"/>
      <c r="PHL3" s="854"/>
      <c r="PHM3" s="854"/>
      <c r="PHN3" s="854"/>
      <c r="PHO3" s="854"/>
      <c r="PHP3" s="854"/>
      <c r="PHQ3" s="854" t="s">
        <v>157</v>
      </c>
      <c r="PHR3" s="854"/>
      <c r="PHS3" s="854"/>
      <c r="PHT3" s="854"/>
      <c r="PHU3" s="854"/>
      <c r="PHV3" s="854"/>
      <c r="PHW3" s="854"/>
      <c r="PHX3" s="854"/>
      <c r="PHY3" s="854"/>
      <c r="PHZ3" s="854"/>
      <c r="PIA3" s="854"/>
      <c r="PIB3" s="854"/>
      <c r="PIC3" s="854"/>
      <c r="PID3" s="854"/>
      <c r="PIE3" s="854"/>
      <c r="PIF3" s="854"/>
      <c r="PIG3" s="854" t="s">
        <v>157</v>
      </c>
      <c r="PIH3" s="854"/>
      <c r="PII3" s="854"/>
      <c r="PIJ3" s="854"/>
      <c r="PIK3" s="854"/>
      <c r="PIL3" s="854"/>
      <c r="PIM3" s="854"/>
      <c r="PIN3" s="854"/>
      <c r="PIO3" s="854"/>
      <c r="PIP3" s="854"/>
      <c r="PIQ3" s="854"/>
      <c r="PIR3" s="854"/>
      <c r="PIS3" s="854"/>
      <c r="PIT3" s="854"/>
      <c r="PIU3" s="854"/>
      <c r="PIV3" s="854"/>
      <c r="PIW3" s="854" t="s">
        <v>157</v>
      </c>
      <c r="PIX3" s="854"/>
      <c r="PIY3" s="854"/>
      <c r="PIZ3" s="854"/>
      <c r="PJA3" s="854"/>
      <c r="PJB3" s="854"/>
      <c r="PJC3" s="854"/>
      <c r="PJD3" s="854"/>
      <c r="PJE3" s="854"/>
      <c r="PJF3" s="854"/>
      <c r="PJG3" s="854"/>
      <c r="PJH3" s="854"/>
      <c r="PJI3" s="854"/>
      <c r="PJJ3" s="854"/>
      <c r="PJK3" s="854"/>
      <c r="PJL3" s="854"/>
      <c r="PJM3" s="854" t="s">
        <v>157</v>
      </c>
      <c r="PJN3" s="854"/>
      <c r="PJO3" s="854"/>
      <c r="PJP3" s="854"/>
      <c r="PJQ3" s="854"/>
      <c r="PJR3" s="854"/>
      <c r="PJS3" s="854"/>
      <c r="PJT3" s="854"/>
      <c r="PJU3" s="854"/>
      <c r="PJV3" s="854"/>
      <c r="PJW3" s="854"/>
      <c r="PJX3" s="854"/>
      <c r="PJY3" s="854"/>
      <c r="PJZ3" s="854"/>
      <c r="PKA3" s="854"/>
      <c r="PKB3" s="854"/>
      <c r="PKC3" s="854" t="s">
        <v>157</v>
      </c>
      <c r="PKD3" s="854"/>
      <c r="PKE3" s="854"/>
      <c r="PKF3" s="854"/>
      <c r="PKG3" s="854"/>
      <c r="PKH3" s="854"/>
      <c r="PKI3" s="854"/>
      <c r="PKJ3" s="854"/>
      <c r="PKK3" s="854"/>
      <c r="PKL3" s="854"/>
      <c r="PKM3" s="854"/>
      <c r="PKN3" s="854"/>
      <c r="PKO3" s="854"/>
      <c r="PKP3" s="854"/>
      <c r="PKQ3" s="854"/>
      <c r="PKR3" s="854"/>
      <c r="PKS3" s="854" t="s">
        <v>157</v>
      </c>
      <c r="PKT3" s="854"/>
      <c r="PKU3" s="854"/>
      <c r="PKV3" s="854"/>
      <c r="PKW3" s="854"/>
      <c r="PKX3" s="854"/>
      <c r="PKY3" s="854"/>
      <c r="PKZ3" s="854"/>
      <c r="PLA3" s="854"/>
      <c r="PLB3" s="854"/>
      <c r="PLC3" s="854"/>
      <c r="PLD3" s="854"/>
      <c r="PLE3" s="854"/>
      <c r="PLF3" s="854"/>
      <c r="PLG3" s="854"/>
      <c r="PLH3" s="854"/>
      <c r="PLI3" s="854" t="s">
        <v>157</v>
      </c>
      <c r="PLJ3" s="854"/>
      <c r="PLK3" s="854"/>
      <c r="PLL3" s="854"/>
      <c r="PLM3" s="854"/>
      <c r="PLN3" s="854"/>
      <c r="PLO3" s="854"/>
      <c r="PLP3" s="854"/>
      <c r="PLQ3" s="854"/>
      <c r="PLR3" s="854"/>
      <c r="PLS3" s="854"/>
      <c r="PLT3" s="854"/>
      <c r="PLU3" s="854"/>
      <c r="PLV3" s="854"/>
      <c r="PLW3" s="854"/>
      <c r="PLX3" s="854"/>
      <c r="PLY3" s="854" t="s">
        <v>157</v>
      </c>
      <c r="PLZ3" s="854"/>
      <c r="PMA3" s="854"/>
      <c r="PMB3" s="854"/>
      <c r="PMC3" s="854"/>
      <c r="PMD3" s="854"/>
      <c r="PME3" s="854"/>
      <c r="PMF3" s="854"/>
      <c r="PMG3" s="854"/>
      <c r="PMH3" s="854"/>
      <c r="PMI3" s="854"/>
      <c r="PMJ3" s="854"/>
      <c r="PMK3" s="854"/>
      <c r="PML3" s="854"/>
      <c r="PMM3" s="854"/>
      <c r="PMN3" s="854"/>
      <c r="PMO3" s="854" t="s">
        <v>157</v>
      </c>
      <c r="PMP3" s="854"/>
      <c r="PMQ3" s="854"/>
      <c r="PMR3" s="854"/>
      <c r="PMS3" s="854"/>
      <c r="PMT3" s="854"/>
      <c r="PMU3" s="854"/>
      <c r="PMV3" s="854"/>
      <c r="PMW3" s="854"/>
      <c r="PMX3" s="854"/>
      <c r="PMY3" s="854"/>
      <c r="PMZ3" s="854"/>
      <c r="PNA3" s="854"/>
      <c r="PNB3" s="854"/>
      <c r="PNC3" s="854"/>
      <c r="PND3" s="854"/>
      <c r="PNE3" s="854" t="s">
        <v>157</v>
      </c>
      <c r="PNF3" s="854"/>
      <c r="PNG3" s="854"/>
      <c r="PNH3" s="854"/>
      <c r="PNI3" s="854"/>
      <c r="PNJ3" s="854"/>
      <c r="PNK3" s="854"/>
      <c r="PNL3" s="854"/>
      <c r="PNM3" s="854"/>
      <c r="PNN3" s="854"/>
      <c r="PNO3" s="854"/>
      <c r="PNP3" s="854"/>
      <c r="PNQ3" s="854"/>
      <c r="PNR3" s="854"/>
      <c r="PNS3" s="854"/>
      <c r="PNT3" s="854"/>
      <c r="PNU3" s="854" t="s">
        <v>157</v>
      </c>
      <c r="PNV3" s="854"/>
      <c r="PNW3" s="854"/>
      <c r="PNX3" s="854"/>
      <c r="PNY3" s="854"/>
      <c r="PNZ3" s="854"/>
      <c r="POA3" s="854"/>
      <c r="POB3" s="854"/>
      <c r="POC3" s="854"/>
      <c r="POD3" s="854"/>
      <c r="POE3" s="854"/>
      <c r="POF3" s="854"/>
      <c r="POG3" s="854"/>
      <c r="POH3" s="854"/>
      <c r="POI3" s="854"/>
      <c r="POJ3" s="854"/>
      <c r="POK3" s="854" t="s">
        <v>157</v>
      </c>
      <c r="POL3" s="854"/>
      <c r="POM3" s="854"/>
      <c r="PON3" s="854"/>
      <c r="POO3" s="854"/>
      <c r="POP3" s="854"/>
      <c r="POQ3" s="854"/>
      <c r="POR3" s="854"/>
      <c r="POS3" s="854"/>
      <c r="POT3" s="854"/>
      <c r="POU3" s="854"/>
      <c r="POV3" s="854"/>
      <c r="POW3" s="854"/>
      <c r="POX3" s="854"/>
      <c r="POY3" s="854"/>
      <c r="POZ3" s="854"/>
      <c r="PPA3" s="854" t="s">
        <v>157</v>
      </c>
      <c r="PPB3" s="854"/>
      <c r="PPC3" s="854"/>
      <c r="PPD3" s="854"/>
      <c r="PPE3" s="854"/>
      <c r="PPF3" s="854"/>
      <c r="PPG3" s="854"/>
      <c r="PPH3" s="854"/>
      <c r="PPI3" s="854"/>
      <c r="PPJ3" s="854"/>
      <c r="PPK3" s="854"/>
      <c r="PPL3" s="854"/>
      <c r="PPM3" s="854"/>
      <c r="PPN3" s="854"/>
      <c r="PPO3" s="854"/>
      <c r="PPP3" s="854"/>
      <c r="PPQ3" s="854" t="s">
        <v>157</v>
      </c>
      <c r="PPR3" s="854"/>
      <c r="PPS3" s="854"/>
      <c r="PPT3" s="854"/>
      <c r="PPU3" s="854"/>
      <c r="PPV3" s="854"/>
      <c r="PPW3" s="854"/>
      <c r="PPX3" s="854"/>
      <c r="PPY3" s="854"/>
      <c r="PPZ3" s="854"/>
      <c r="PQA3" s="854"/>
      <c r="PQB3" s="854"/>
      <c r="PQC3" s="854"/>
      <c r="PQD3" s="854"/>
      <c r="PQE3" s="854"/>
      <c r="PQF3" s="854"/>
      <c r="PQG3" s="854" t="s">
        <v>157</v>
      </c>
      <c r="PQH3" s="854"/>
      <c r="PQI3" s="854"/>
      <c r="PQJ3" s="854"/>
      <c r="PQK3" s="854"/>
      <c r="PQL3" s="854"/>
      <c r="PQM3" s="854"/>
      <c r="PQN3" s="854"/>
      <c r="PQO3" s="854"/>
      <c r="PQP3" s="854"/>
      <c r="PQQ3" s="854"/>
      <c r="PQR3" s="854"/>
      <c r="PQS3" s="854"/>
      <c r="PQT3" s="854"/>
      <c r="PQU3" s="854"/>
      <c r="PQV3" s="854"/>
      <c r="PQW3" s="854" t="s">
        <v>157</v>
      </c>
      <c r="PQX3" s="854"/>
      <c r="PQY3" s="854"/>
      <c r="PQZ3" s="854"/>
      <c r="PRA3" s="854"/>
      <c r="PRB3" s="854"/>
      <c r="PRC3" s="854"/>
      <c r="PRD3" s="854"/>
      <c r="PRE3" s="854"/>
      <c r="PRF3" s="854"/>
      <c r="PRG3" s="854"/>
      <c r="PRH3" s="854"/>
      <c r="PRI3" s="854"/>
      <c r="PRJ3" s="854"/>
      <c r="PRK3" s="854"/>
      <c r="PRL3" s="854"/>
      <c r="PRM3" s="854" t="s">
        <v>157</v>
      </c>
      <c r="PRN3" s="854"/>
      <c r="PRO3" s="854"/>
      <c r="PRP3" s="854"/>
      <c r="PRQ3" s="854"/>
      <c r="PRR3" s="854"/>
      <c r="PRS3" s="854"/>
      <c r="PRT3" s="854"/>
      <c r="PRU3" s="854"/>
      <c r="PRV3" s="854"/>
      <c r="PRW3" s="854"/>
      <c r="PRX3" s="854"/>
      <c r="PRY3" s="854"/>
      <c r="PRZ3" s="854"/>
      <c r="PSA3" s="854"/>
      <c r="PSB3" s="854"/>
      <c r="PSC3" s="854" t="s">
        <v>157</v>
      </c>
      <c r="PSD3" s="854"/>
      <c r="PSE3" s="854"/>
      <c r="PSF3" s="854"/>
      <c r="PSG3" s="854"/>
      <c r="PSH3" s="854"/>
      <c r="PSI3" s="854"/>
      <c r="PSJ3" s="854"/>
      <c r="PSK3" s="854"/>
      <c r="PSL3" s="854"/>
      <c r="PSM3" s="854"/>
      <c r="PSN3" s="854"/>
      <c r="PSO3" s="854"/>
      <c r="PSP3" s="854"/>
      <c r="PSQ3" s="854"/>
      <c r="PSR3" s="854"/>
      <c r="PSS3" s="854" t="s">
        <v>157</v>
      </c>
      <c r="PST3" s="854"/>
      <c r="PSU3" s="854"/>
      <c r="PSV3" s="854"/>
      <c r="PSW3" s="854"/>
      <c r="PSX3" s="854"/>
      <c r="PSY3" s="854"/>
      <c r="PSZ3" s="854"/>
      <c r="PTA3" s="854"/>
      <c r="PTB3" s="854"/>
      <c r="PTC3" s="854"/>
      <c r="PTD3" s="854"/>
      <c r="PTE3" s="854"/>
      <c r="PTF3" s="854"/>
      <c r="PTG3" s="854"/>
      <c r="PTH3" s="854"/>
      <c r="PTI3" s="854" t="s">
        <v>157</v>
      </c>
      <c r="PTJ3" s="854"/>
      <c r="PTK3" s="854"/>
      <c r="PTL3" s="854"/>
      <c r="PTM3" s="854"/>
      <c r="PTN3" s="854"/>
      <c r="PTO3" s="854"/>
      <c r="PTP3" s="854"/>
      <c r="PTQ3" s="854"/>
      <c r="PTR3" s="854"/>
      <c r="PTS3" s="854"/>
      <c r="PTT3" s="854"/>
      <c r="PTU3" s="854"/>
      <c r="PTV3" s="854"/>
      <c r="PTW3" s="854"/>
      <c r="PTX3" s="854"/>
      <c r="PTY3" s="854" t="s">
        <v>157</v>
      </c>
      <c r="PTZ3" s="854"/>
      <c r="PUA3" s="854"/>
      <c r="PUB3" s="854"/>
      <c r="PUC3" s="854"/>
      <c r="PUD3" s="854"/>
      <c r="PUE3" s="854"/>
      <c r="PUF3" s="854"/>
      <c r="PUG3" s="854"/>
      <c r="PUH3" s="854"/>
      <c r="PUI3" s="854"/>
      <c r="PUJ3" s="854"/>
      <c r="PUK3" s="854"/>
      <c r="PUL3" s="854"/>
      <c r="PUM3" s="854"/>
      <c r="PUN3" s="854"/>
      <c r="PUO3" s="854" t="s">
        <v>157</v>
      </c>
      <c r="PUP3" s="854"/>
      <c r="PUQ3" s="854"/>
      <c r="PUR3" s="854"/>
      <c r="PUS3" s="854"/>
      <c r="PUT3" s="854"/>
      <c r="PUU3" s="854"/>
      <c r="PUV3" s="854"/>
      <c r="PUW3" s="854"/>
      <c r="PUX3" s="854"/>
      <c r="PUY3" s="854"/>
      <c r="PUZ3" s="854"/>
      <c r="PVA3" s="854"/>
      <c r="PVB3" s="854"/>
      <c r="PVC3" s="854"/>
      <c r="PVD3" s="854"/>
      <c r="PVE3" s="854" t="s">
        <v>157</v>
      </c>
      <c r="PVF3" s="854"/>
      <c r="PVG3" s="854"/>
      <c r="PVH3" s="854"/>
      <c r="PVI3" s="854"/>
      <c r="PVJ3" s="854"/>
      <c r="PVK3" s="854"/>
      <c r="PVL3" s="854"/>
      <c r="PVM3" s="854"/>
      <c r="PVN3" s="854"/>
      <c r="PVO3" s="854"/>
      <c r="PVP3" s="854"/>
      <c r="PVQ3" s="854"/>
      <c r="PVR3" s="854"/>
      <c r="PVS3" s="854"/>
      <c r="PVT3" s="854"/>
      <c r="PVU3" s="854" t="s">
        <v>157</v>
      </c>
      <c r="PVV3" s="854"/>
      <c r="PVW3" s="854"/>
      <c r="PVX3" s="854"/>
      <c r="PVY3" s="854"/>
      <c r="PVZ3" s="854"/>
      <c r="PWA3" s="854"/>
      <c r="PWB3" s="854"/>
      <c r="PWC3" s="854"/>
      <c r="PWD3" s="854"/>
      <c r="PWE3" s="854"/>
      <c r="PWF3" s="854"/>
      <c r="PWG3" s="854"/>
      <c r="PWH3" s="854"/>
      <c r="PWI3" s="854"/>
      <c r="PWJ3" s="854"/>
      <c r="PWK3" s="854" t="s">
        <v>157</v>
      </c>
      <c r="PWL3" s="854"/>
      <c r="PWM3" s="854"/>
      <c r="PWN3" s="854"/>
      <c r="PWO3" s="854"/>
      <c r="PWP3" s="854"/>
      <c r="PWQ3" s="854"/>
      <c r="PWR3" s="854"/>
      <c r="PWS3" s="854"/>
      <c r="PWT3" s="854"/>
      <c r="PWU3" s="854"/>
      <c r="PWV3" s="854"/>
      <c r="PWW3" s="854"/>
      <c r="PWX3" s="854"/>
      <c r="PWY3" s="854"/>
      <c r="PWZ3" s="854"/>
      <c r="PXA3" s="854" t="s">
        <v>157</v>
      </c>
      <c r="PXB3" s="854"/>
      <c r="PXC3" s="854"/>
      <c r="PXD3" s="854"/>
      <c r="PXE3" s="854"/>
      <c r="PXF3" s="854"/>
      <c r="PXG3" s="854"/>
      <c r="PXH3" s="854"/>
      <c r="PXI3" s="854"/>
      <c r="PXJ3" s="854"/>
      <c r="PXK3" s="854"/>
      <c r="PXL3" s="854"/>
      <c r="PXM3" s="854"/>
      <c r="PXN3" s="854"/>
      <c r="PXO3" s="854"/>
      <c r="PXP3" s="854"/>
      <c r="PXQ3" s="854" t="s">
        <v>157</v>
      </c>
      <c r="PXR3" s="854"/>
      <c r="PXS3" s="854"/>
      <c r="PXT3" s="854"/>
      <c r="PXU3" s="854"/>
      <c r="PXV3" s="854"/>
      <c r="PXW3" s="854"/>
      <c r="PXX3" s="854"/>
      <c r="PXY3" s="854"/>
      <c r="PXZ3" s="854"/>
      <c r="PYA3" s="854"/>
      <c r="PYB3" s="854"/>
      <c r="PYC3" s="854"/>
      <c r="PYD3" s="854"/>
      <c r="PYE3" s="854"/>
      <c r="PYF3" s="854"/>
      <c r="PYG3" s="854" t="s">
        <v>157</v>
      </c>
      <c r="PYH3" s="854"/>
      <c r="PYI3" s="854"/>
      <c r="PYJ3" s="854"/>
      <c r="PYK3" s="854"/>
      <c r="PYL3" s="854"/>
      <c r="PYM3" s="854"/>
      <c r="PYN3" s="854"/>
      <c r="PYO3" s="854"/>
      <c r="PYP3" s="854"/>
      <c r="PYQ3" s="854"/>
      <c r="PYR3" s="854"/>
      <c r="PYS3" s="854"/>
      <c r="PYT3" s="854"/>
      <c r="PYU3" s="854"/>
      <c r="PYV3" s="854"/>
      <c r="PYW3" s="854" t="s">
        <v>157</v>
      </c>
      <c r="PYX3" s="854"/>
      <c r="PYY3" s="854"/>
      <c r="PYZ3" s="854"/>
      <c r="PZA3" s="854"/>
      <c r="PZB3" s="854"/>
      <c r="PZC3" s="854"/>
      <c r="PZD3" s="854"/>
      <c r="PZE3" s="854"/>
      <c r="PZF3" s="854"/>
      <c r="PZG3" s="854"/>
      <c r="PZH3" s="854"/>
      <c r="PZI3" s="854"/>
      <c r="PZJ3" s="854"/>
      <c r="PZK3" s="854"/>
      <c r="PZL3" s="854"/>
      <c r="PZM3" s="854" t="s">
        <v>157</v>
      </c>
      <c r="PZN3" s="854"/>
      <c r="PZO3" s="854"/>
      <c r="PZP3" s="854"/>
      <c r="PZQ3" s="854"/>
      <c r="PZR3" s="854"/>
      <c r="PZS3" s="854"/>
      <c r="PZT3" s="854"/>
      <c r="PZU3" s="854"/>
      <c r="PZV3" s="854"/>
      <c r="PZW3" s="854"/>
      <c r="PZX3" s="854"/>
      <c r="PZY3" s="854"/>
      <c r="PZZ3" s="854"/>
      <c r="QAA3" s="854"/>
      <c r="QAB3" s="854"/>
      <c r="QAC3" s="854" t="s">
        <v>157</v>
      </c>
      <c r="QAD3" s="854"/>
      <c r="QAE3" s="854"/>
      <c r="QAF3" s="854"/>
      <c r="QAG3" s="854"/>
      <c r="QAH3" s="854"/>
      <c r="QAI3" s="854"/>
      <c r="QAJ3" s="854"/>
      <c r="QAK3" s="854"/>
      <c r="QAL3" s="854"/>
      <c r="QAM3" s="854"/>
      <c r="QAN3" s="854"/>
      <c r="QAO3" s="854"/>
      <c r="QAP3" s="854"/>
      <c r="QAQ3" s="854"/>
      <c r="QAR3" s="854"/>
      <c r="QAS3" s="854" t="s">
        <v>157</v>
      </c>
      <c r="QAT3" s="854"/>
      <c r="QAU3" s="854"/>
      <c r="QAV3" s="854"/>
      <c r="QAW3" s="854"/>
      <c r="QAX3" s="854"/>
      <c r="QAY3" s="854"/>
      <c r="QAZ3" s="854"/>
      <c r="QBA3" s="854"/>
      <c r="QBB3" s="854"/>
      <c r="QBC3" s="854"/>
      <c r="QBD3" s="854"/>
      <c r="QBE3" s="854"/>
      <c r="QBF3" s="854"/>
      <c r="QBG3" s="854"/>
      <c r="QBH3" s="854"/>
      <c r="QBI3" s="854" t="s">
        <v>157</v>
      </c>
      <c r="QBJ3" s="854"/>
      <c r="QBK3" s="854"/>
      <c r="QBL3" s="854"/>
      <c r="QBM3" s="854"/>
      <c r="QBN3" s="854"/>
      <c r="QBO3" s="854"/>
      <c r="QBP3" s="854"/>
      <c r="QBQ3" s="854"/>
      <c r="QBR3" s="854"/>
      <c r="QBS3" s="854"/>
      <c r="QBT3" s="854"/>
      <c r="QBU3" s="854"/>
      <c r="QBV3" s="854"/>
      <c r="QBW3" s="854"/>
      <c r="QBX3" s="854"/>
      <c r="QBY3" s="854" t="s">
        <v>157</v>
      </c>
      <c r="QBZ3" s="854"/>
      <c r="QCA3" s="854"/>
      <c r="QCB3" s="854"/>
      <c r="QCC3" s="854"/>
      <c r="QCD3" s="854"/>
      <c r="QCE3" s="854"/>
      <c r="QCF3" s="854"/>
      <c r="QCG3" s="854"/>
      <c r="QCH3" s="854"/>
      <c r="QCI3" s="854"/>
      <c r="QCJ3" s="854"/>
      <c r="QCK3" s="854"/>
      <c r="QCL3" s="854"/>
      <c r="QCM3" s="854"/>
      <c r="QCN3" s="854"/>
      <c r="QCO3" s="854" t="s">
        <v>157</v>
      </c>
      <c r="QCP3" s="854"/>
      <c r="QCQ3" s="854"/>
      <c r="QCR3" s="854"/>
      <c r="QCS3" s="854"/>
      <c r="QCT3" s="854"/>
      <c r="QCU3" s="854"/>
      <c r="QCV3" s="854"/>
      <c r="QCW3" s="854"/>
      <c r="QCX3" s="854"/>
      <c r="QCY3" s="854"/>
      <c r="QCZ3" s="854"/>
      <c r="QDA3" s="854"/>
      <c r="QDB3" s="854"/>
      <c r="QDC3" s="854"/>
      <c r="QDD3" s="854"/>
      <c r="QDE3" s="854" t="s">
        <v>157</v>
      </c>
      <c r="QDF3" s="854"/>
      <c r="QDG3" s="854"/>
      <c r="QDH3" s="854"/>
      <c r="QDI3" s="854"/>
      <c r="QDJ3" s="854"/>
      <c r="QDK3" s="854"/>
      <c r="QDL3" s="854"/>
      <c r="QDM3" s="854"/>
      <c r="QDN3" s="854"/>
      <c r="QDO3" s="854"/>
      <c r="QDP3" s="854"/>
      <c r="QDQ3" s="854"/>
      <c r="QDR3" s="854"/>
      <c r="QDS3" s="854"/>
      <c r="QDT3" s="854"/>
      <c r="QDU3" s="854" t="s">
        <v>157</v>
      </c>
      <c r="QDV3" s="854"/>
      <c r="QDW3" s="854"/>
      <c r="QDX3" s="854"/>
      <c r="QDY3" s="854"/>
      <c r="QDZ3" s="854"/>
      <c r="QEA3" s="854"/>
      <c r="QEB3" s="854"/>
      <c r="QEC3" s="854"/>
      <c r="QED3" s="854"/>
      <c r="QEE3" s="854"/>
      <c r="QEF3" s="854"/>
      <c r="QEG3" s="854"/>
      <c r="QEH3" s="854"/>
      <c r="QEI3" s="854"/>
      <c r="QEJ3" s="854"/>
      <c r="QEK3" s="854" t="s">
        <v>157</v>
      </c>
      <c r="QEL3" s="854"/>
      <c r="QEM3" s="854"/>
      <c r="QEN3" s="854"/>
      <c r="QEO3" s="854"/>
      <c r="QEP3" s="854"/>
      <c r="QEQ3" s="854"/>
      <c r="QER3" s="854"/>
      <c r="QES3" s="854"/>
      <c r="QET3" s="854"/>
      <c r="QEU3" s="854"/>
      <c r="QEV3" s="854"/>
      <c r="QEW3" s="854"/>
      <c r="QEX3" s="854"/>
      <c r="QEY3" s="854"/>
      <c r="QEZ3" s="854"/>
      <c r="QFA3" s="854" t="s">
        <v>157</v>
      </c>
      <c r="QFB3" s="854"/>
      <c r="QFC3" s="854"/>
      <c r="QFD3" s="854"/>
      <c r="QFE3" s="854"/>
      <c r="QFF3" s="854"/>
      <c r="QFG3" s="854"/>
      <c r="QFH3" s="854"/>
      <c r="QFI3" s="854"/>
      <c r="QFJ3" s="854"/>
      <c r="QFK3" s="854"/>
      <c r="QFL3" s="854"/>
      <c r="QFM3" s="854"/>
      <c r="QFN3" s="854"/>
      <c r="QFO3" s="854"/>
      <c r="QFP3" s="854"/>
      <c r="QFQ3" s="854" t="s">
        <v>157</v>
      </c>
      <c r="QFR3" s="854"/>
      <c r="QFS3" s="854"/>
      <c r="QFT3" s="854"/>
      <c r="QFU3" s="854"/>
      <c r="QFV3" s="854"/>
      <c r="QFW3" s="854"/>
      <c r="QFX3" s="854"/>
      <c r="QFY3" s="854"/>
      <c r="QFZ3" s="854"/>
      <c r="QGA3" s="854"/>
      <c r="QGB3" s="854"/>
      <c r="QGC3" s="854"/>
      <c r="QGD3" s="854"/>
      <c r="QGE3" s="854"/>
      <c r="QGF3" s="854"/>
      <c r="QGG3" s="854" t="s">
        <v>157</v>
      </c>
      <c r="QGH3" s="854"/>
      <c r="QGI3" s="854"/>
      <c r="QGJ3" s="854"/>
      <c r="QGK3" s="854"/>
      <c r="QGL3" s="854"/>
      <c r="QGM3" s="854"/>
      <c r="QGN3" s="854"/>
      <c r="QGO3" s="854"/>
      <c r="QGP3" s="854"/>
      <c r="QGQ3" s="854"/>
      <c r="QGR3" s="854"/>
      <c r="QGS3" s="854"/>
      <c r="QGT3" s="854"/>
      <c r="QGU3" s="854"/>
      <c r="QGV3" s="854"/>
      <c r="QGW3" s="854" t="s">
        <v>157</v>
      </c>
      <c r="QGX3" s="854"/>
      <c r="QGY3" s="854"/>
      <c r="QGZ3" s="854"/>
      <c r="QHA3" s="854"/>
      <c r="QHB3" s="854"/>
      <c r="QHC3" s="854"/>
      <c r="QHD3" s="854"/>
      <c r="QHE3" s="854"/>
      <c r="QHF3" s="854"/>
      <c r="QHG3" s="854"/>
      <c r="QHH3" s="854"/>
      <c r="QHI3" s="854"/>
      <c r="QHJ3" s="854"/>
      <c r="QHK3" s="854"/>
      <c r="QHL3" s="854"/>
      <c r="QHM3" s="854" t="s">
        <v>157</v>
      </c>
      <c r="QHN3" s="854"/>
      <c r="QHO3" s="854"/>
      <c r="QHP3" s="854"/>
      <c r="QHQ3" s="854"/>
      <c r="QHR3" s="854"/>
      <c r="QHS3" s="854"/>
      <c r="QHT3" s="854"/>
      <c r="QHU3" s="854"/>
      <c r="QHV3" s="854"/>
      <c r="QHW3" s="854"/>
      <c r="QHX3" s="854"/>
      <c r="QHY3" s="854"/>
      <c r="QHZ3" s="854"/>
      <c r="QIA3" s="854"/>
      <c r="QIB3" s="854"/>
      <c r="QIC3" s="854" t="s">
        <v>157</v>
      </c>
      <c r="QID3" s="854"/>
      <c r="QIE3" s="854"/>
      <c r="QIF3" s="854"/>
      <c r="QIG3" s="854"/>
      <c r="QIH3" s="854"/>
      <c r="QII3" s="854"/>
      <c r="QIJ3" s="854"/>
      <c r="QIK3" s="854"/>
      <c r="QIL3" s="854"/>
      <c r="QIM3" s="854"/>
      <c r="QIN3" s="854"/>
      <c r="QIO3" s="854"/>
      <c r="QIP3" s="854"/>
      <c r="QIQ3" s="854"/>
      <c r="QIR3" s="854"/>
      <c r="QIS3" s="854" t="s">
        <v>157</v>
      </c>
      <c r="QIT3" s="854"/>
      <c r="QIU3" s="854"/>
      <c r="QIV3" s="854"/>
      <c r="QIW3" s="854"/>
      <c r="QIX3" s="854"/>
      <c r="QIY3" s="854"/>
      <c r="QIZ3" s="854"/>
      <c r="QJA3" s="854"/>
      <c r="QJB3" s="854"/>
      <c r="QJC3" s="854"/>
      <c r="QJD3" s="854"/>
      <c r="QJE3" s="854"/>
      <c r="QJF3" s="854"/>
      <c r="QJG3" s="854"/>
      <c r="QJH3" s="854"/>
      <c r="QJI3" s="854" t="s">
        <v>157</v>
      </c>
      <c r="QJJ3" s="854"/>
      <c r="QJK3" s="854"/>
      <c r="QJL3" s="854"/>
      <c r="QJM3" s="854"/>
      <c r="QJN3" s="854"/>
      <c r="QJO3" s="854"/>
      <c r="QJP3" s="854"/>
      <c r="QJQ3" s="854"/>
      <c r="QJR3" s="854"/>
      <c r="QJS3" s="854"/>
      <c r="QJT3" s="854"/>
      <c r="QJU3" s="854"/>
      <c r="QJV3" s="854"/>
      <c r="QJW3" s="854"/>
      <c r="QJX3" s="854"/>
      <c r="QJY3" s="854" t="s">
        <v>157</v>
      </c>
      <c r="QJZ3" s="854"/>
      <c r="QKA3" s="854"/>
      <c r="QKB3" s="854"/>
      <c r="QKC3" s="854"/>
      <c r="QKD3" s="854"/>
      <c r="QKE3" s="854"/>
      <c r="QKF3" s="854"/>
      <c r="QKG3" s="854"/>
      <c r="QKH3" s="854"/>
      <c r="QKI3" s="854"/>
      <c r="QKJ3" s="854"/>
      <c r="QKK3" s="854"/>
      <c r="QKL3" s="854"/>
      <c r="QKM3" s="854"/>
      <c r="QKN3" s="854"/>
      <c r="QKO3" s="854" t="s">
        <v>157</v>
      </c>
      <c r="QKP3" s="854"/>
      <c r="QKQ3" s="854"/>
      <c r="QKR3" s="854"/>
      <c r="QKS3" s="854"/>
      <c r="QKT3" s="854"/>
      <c r="QKU3" s="854"/>
      <c r="QKV3" s="854"/>
      <c r="QKW3" s="854"/>
      <c r="QKX3" s="854"/>
      <c r="QKY3" s="854"/>
      <c r="QKZ3" s="854"/>
      <c r="QLA3" s="854"/>
      <c r="QLB3" s="854"/>
      <c r="QLC3" s="854"/>
      <c r="QLD3" s="854"/>
      <c r="QLE3" s="854" t="s">
        <v>157</v>
      </c>
      <c r="QLF3" s="854"/>
      <c r="QLG3" s="854"/>
      <c r="QLH3" s="854"/>
      <c r="QLI3" s="854"/>
      <c r="QLJ3" s="854"/>
      <c r="QLK3" s="854"/>
      <c r="QLL3" s="854"/>
      <c r="QLM3" s="854"/>
      <c r="QLN3" s="854"/>
      <c r="QLO3" s="854"/>
      <c r="QLP3" s="854"/>
      <c r="QLQ3" s="854"/>
      <c r="QLR3" s="854"/>
      <c r="QLS3" s="854"/>
      <c r="QLT3" s="854"/>
      <c r="QLU3" s="854" t="s">
        <v>157</v>
      </c>
      <c r="QLV3" s="854"/>
      <c r="QLW3" s="854"/>
      <c r="QLX3" s="854"/>
      <c r="QLY3" s="854"/>
      <c r="QLZ3" s="854"/>
      <c r="QMA3" s="854"/>
      <c r="QMB3" s="854"/>
      <c r="QMC3" s="854"/>
      <c r="QMD3" s="854"/>
      <c r="QME3" s="854"/>
      <c r="QMF3" s="854"/>
      <c r="QMG3" s="854"/>
      <c r="QMH3" s="854"/>
      <c r="QMI3" s="854"/>
      <c r="QMJ3" s="854"/>
      <c r="QMK3" s="854" t="s">
        <v>157</v>
      </c>
      <c r="QML3" s="854"/>
      <c r="QMM3" s="854"/>
      <c r="QMN3" s="854"/>
      <c r="QMO3" s="854"/>
      <c r="QMP3" s="854"/>
      <c r="QMQ3" s="854"/>
      <c r="QMR3" s="854"/>
      <c r="QMS3" s="854"/>
      <c r="QMT3" s="854"/>
      <c r="QMU3" s="854"/>
      <c r="QMV3" s="854"/>
      <c r="QMW3" s="854"/>
      <c r="QMX3" s="854"/>
      <c r="QMY3" s="854"/>
      <c r="QMZ3" s="854"/>
      <c r="QNA3" s="854" t="s">
        <v>157</v>
      </c>
      <c r="QNB3" s="854"/>
      <c r="QNC3" s="854"/>
      <c r="QND3" s="854"/>
      <c r="QNE3" s="854"/>
      <c r="QNF3" s="854"/>
      <c r="QNG3" s="854"/>
      <c r="QNH3" s="854"/>
      <c r="QNI3" s="854"/>
      <c r="QNJ3" s="854"/>
      <c r="QNK3" s="854"/>
      <c r="QNL3" s="854"/>
      <c r="QNM3" s="854"/>
      <c r="QNN3" s="854"/>
      <c r="QNO3" s="854"/>
      <c r="QNP3" s="854"/>
      <c r="QNQ3" s="854" t="s">
        <v>157</v>
      </c>
      <c r="QNR3" s="854"/>
      <c r="QNS3" s="854"/>
      <c r="QNT3" s="854"/>
      <c r="QNU3" s="854"/>
      <c r="QNV3" s="854"/>
      <c r="QNW3" s="854"/>
      <c r="QNX3" s="854"/>
      <c r="QNY3" s="854"/>
      <c r="QNZ3" s="854"/>
      <c r="QOA3" s="854"/>
      <c r="QOB3" s="854"/>
      <c r="QOC3" s="854"/>
      <c r="QOD3" s="854"/>
      <c r="QOE3" s="854"/>
      <c r="QOF3" s="854"/>
      <c r="QOG3" s="854" t="s">
        <v>157</v>
      </c>
      <c r="QOH3" s="854"/>
      <c r="QOI3" s="854"/>
      <c r="QOJ3" s="854"/>
      <c r="QOK3" s="854"/>
      <c r="QOL3" s="854"/>
      <c r="QOM3" s="854"/>
      <c r="QON3" s="854"/>
      <c r="QOO3" s="854"/>
      <c r="QOP3" s="854"/>
      <c r="QOQ3" s="854"/>
      <c r="QOR3" s="854"/>
      <c r="QOS3" s="854"/>
      <c r="QOT3" s="854"/>
      <c r="QOU3" s="854"/>
      <c r="QOV3" s="854"/>
      <c r="QOW3" s="854" t="s">
        <v>157</v>
      </c>
      <c r="QOX3" s="854"/>
      <c r="QOY3" s="854"/>
      <c r="QOZ3" s="854"/>
      <c r="QPA3" s="854"/>
      <c r="QPB3" s="854"/>
      <c r="QPC3" s="854"/>
      <c r="QPD3" s="854"/>
      <c r="QPE3" s="854"/>
      <c r="QPF3" s="854"/>
      <c r="QPG3" s="854"/>
      <c r="QPH3" s="854"/>
      <c r="QPI3" s="854"/>
      <c r="QPJ3" s="854"/>
      <c r="QPK3" s="854"/>
      <c r="QPL3" s="854"/>
      <c r="QPM3" s="854" t="s">
        <v>157</v>
      </c>
      <c r="QPN3" s="854"/>
      <c r="QPO3" s="854"/>
      <c r="QPP3" s="854"/>
      <c r="QPQ3" s="854"/>
      <c r="QPR3" s="854"/>
      <c r="QPS3" s="854"/>
      <c r="QPT3" s="854"/>
      <c r="QPU3" s="854"/>
      <c r="QPV3" s="854"/>
      <c r="QPW3" s="854"/>
      <c r="QPX3" s="854"/>
      <c r="QPY3" s="854"/>
      <c r="QPZ3" s="854"/>
      <c r="QQA3" s="854"/>
      <c r="QQB3" s="854"/>
      <c r="QQC3" s="854" t="s">
        <v>157</v>
      </c>
      <c r="QQD3" s="854"/>
      <c r="QQE3" s="854"/>
      <c r="QQF3" s="854"/>
      <c r="QQG3" s="854"/>
      <c r="QQH3" s="854"/>
      <c r="QQI3" s="854"/>
      <c r="QQJ3" s="854"/>
      <c r="QQK3" s="854"/>
      <c r="QQL3" s="854"/>
      <c r="QQM3" s="854"/>
      <c r="QQN3" s="854"/>
      <c r="QQO3" s="854"/>
      <c r="QQP3" s="854"/>
      <c r="QQQ3" s="854"/>
      <c r="QQR3" s="854"/>
      <c r="QQS3" s="854" t="s">
        <v>157</v>
      </c>
      <c r="QQT3" s="854"/>
      <c r="QQU3" s="854"/>
      <c r="QQV3" s="854"/>
      <c r="QQW3" s="854"/>
      <c r="QQX3" s="854"/>
      <c r="QQY3" s="854"/>
      <c r="QQZ3" s="854"/>
      <c r="QRA3" s="854"/>
      <c r="QRB3" s="854"/>
      <c r="QRC3" s="854"/>
      <c r="QRD3" s="854"/>
      <c r="QRE3" s="854"/>
      <c r="QRF3" s="854"/>
      <c r="QRG3" s="854"/>
      <c r="QRH3" s="854"/>
      <c r="QRI3" s="854" t="s">
        <v>157</v>
      </c>
      <c r="QRJ3" s="854"/>
      <c r="QRK3" s="854"/>
      <c r="QRL3" s="854"/>
      <c r="QRM3" s="854"/>
      <c r="QRN3" s="854"/>
      <c r="QRO3" s="854"/>
      <c r="QRP3" s="854"/>
      <c r="QRQ3" s="854"/>
      <c r="QRR3" s="854"/>
      <c r="QRS3" s="854"/>
      <c r="QRT3" s="854"/>
      <c r="QRU3" s="854"/>
      <c r="QRV3" s="854"/>
      <c r="QRW3" s="854"/>
      <c r="QRX3" s="854"/>
      <c r="QRY3" s="854" t="s">
        <v>157</v>
      </c>
      <c r="QRZ3" s="854"/>
      <c r="QSA3" s="854"/>
      <c r="QSB3" s="854"/>
      <c r="QSC3" s="854"/>
      <c r="QSD3" s="854"/>
      <c r="QSE3" s="854"/>
      <c r="QSF3" s="854"/>
      <c r="QSG3" s="854"/>
      <c r="QSH3" s="854"/>
      <c r="QSI3" s="854"/>
      <c r="QSJ3" s="854"/>
      <c r="QSK3" s="854"/>
      <c r="QSL3" s="854"/>
      <c r="QSM3" s="854"/>
      <c r="QSN3" s="854"/>
      <c r="QSO3" s="854" t="s">
        <v>157</v>
      </c>
      <c r="QSP3" s="854"/>
      <c r="QSQ3" s="854"/>
      <c r="QSR3" s="854"/>
      <c r="QSS3" s="854"/>
      <c r="QST3" s="854"/>
      <c r="QSU3" s="854"/>
      <c r="QSV3" s="854"/>
      <c r="QSW3" s="854"/>
      <c r="QSX3" s="854"/>
      <c r="QSY3" s="854"/>
      <c r="QSZ3" s="854"/>
      <c r="QTA3" s="854"/>
      <c r="QTB3" s="854"/>
      <c r="QTC3" s="854"/>
      <c r="QTD3" s="854"/>
      <c r="QTE3" s="854" t="s">
        <v>157</v>
      </c>
      <c r="QTF3" s="854"/>
      <c r="QTG3" s="854"/>
      <c r="QTH3" s="854"/>
      <c r="QTI3" s="854"/>
      <c r="QTJ3" s="854"/>
      <c r="QTK3" s="854"/>
      <c r="QTL3" s="854"/>
      <c r="QTM3" s="854"/>
      <c r="QTN3" s="854"/>
      <c r="QTO3" s="854"/>
      <c r="QTP3" s="854"/>
      <c r="QTQ3" s="854"/>
      <c r="QTR3" s="854"/>
      <c r="QTS3" s="854"/>
      <c r="QTT3" s="854"/>
      <c r="QTU3" s="854" t="s">
        <v>157</v>
      </c>
      <c r="QTV3" s="854"/>
      <c r="QTW3" s="854"/>
      <c r="QTX3" s="854"/>
      <c r="QTY3" s="854"/>
      <c r="QTZ3" s="854"/>
      <c r="QUA3" s="854"/>
      <c r="QUB3" s="854"/>
      <c r="QUC3" s="854"/>
      <c r="QUD3" s="854"/>
      <c r="QUE3" s="854"/>
      <c r="QUF3" s="854"/>
      <c r="QUG3" s="854"/>
      <c r="QUH3" s="854"/>
      <c r="QUI3" s="854"/>
      <c r="QUJ3" s="854"/>
      <c r="QUK3" s="854" t="s">
        <v>157</v>
      </c>
      <c r="QUL3" s="854"/>
      <c r="QUM3" s="854"/>
      <c r="QUN3" s="854"/>
      <c r="QUO3" s="854"/>
      <c r="QUP3" s="854"/>
      <c r="QUQ3" s="854"/>
      <c r="QUR3" s="854"/>
      <c r="QUS3" s="854"/>
      <c r="QUT3" s="854"/>
      <c r="QUU3" s="854"/>
      <c r="QUV3" s="854"/>
      <c r="QUW3" s="854"/>
      <c r="QUX3" s="854"/>
      <c r="QUY3" s="854"/>
      <c r="QUZ3" s="854"/>
      <c r="QVA3" s="854" t="s">
        <v>157</v>
      </c>
      <c r="QVB3" s="854"/>
      <c r="QVC3" s="854"/>
      <c r="QVD3" s="854"/>
      <c r="QVE3" s="854"/>
      <c r="QVF3" s="854"/>
      <c r="QVG3" s="854"/>
      <c r="QVH3" s="854"/>
      <c r="QVI3" s="854"/>
      <c r="QVJ3" s="854"/>
      <c r="QVK3" s="854"/>
      <c r="QVL3" s="854"/>
      <c r="QVM3" s="854"/>
      <c r="QVN3" s="854"/>
      <c r="QVO3" s="854"/>
      <c r="QVP3" s="854"/>
      <c r="QVQ3" s="854" t="s">
        <v>157</v>
      </c>
      <c r="QVR3" s="854"/>
      <c r="QVS3" s="854"/>
      <c r="QVT3" s="854"/>
      <c r="QVU3" s="854"/>
      <c r="QVV3" s="854"/>
      <c r="QVW3" s="854"/>
      <c r="QVX3" s="854"/>
      <c r="QVY3" s="854"/>
      <c r="QVZ3" s="854"/>
      <c r="QWA3" s="854"/>
      <c r="QWB3" s="854"/>
      <c r="QWC3" s="854"/>
      <c r="QWD3" s="854"/>
      <c r="QWE3" s="854"/>
      <c r="QWF3" s="854"/>
      <c r="QWG3" s="854" t="s">
        <v>157</v>
      </c>
      <c r="QWH3" s="854"/>
      <c r="QWI3" s="854"/>
      <c r="QWJ3" s="854"/>
      <c r="QWK3" s="854"/>
      <c r="QWL3" s="854"/>
      <c r="QWM3" s="854"/>
      <c r="QWN3" s="854"/>
      <c r="QWO3" s="854"/>
      <c r="QWP3" s="854"/>
      <c r="QWQ3" s="854"/>
      <c r="QWR3" s="854"/>
      <c r="QWS3" s="854"/>
      <c r="QWT3" s="854"/>
      <c r="QWU3" s="854"/>
      <c r="QWV3" s="854"/>
      <c r="QWW3" s="854" t="s">
        <v>157</v>
      </c>
      <c r="QWX3" s="854"/>
      <c r="QWY3" s="854"/>
      <c r="QWZ3" s="854"/>
      <c r="QXA3" s="854"/>
      <c r="QXB3" s="854"/>
      <c r="QXC3" s="854"/>
      <c r="QXD3" s="854"/>
      <c r="QXE3" s="854"/>
      <c r="QXF3" s="854"/>
      <c r="QXG3" s="854"/>
      <c r="QXH3" s="854"/>
      <c r="QXI3" s="854"/>
      <c r="QXJ3" s="854"/>
      <c r="QXK3" s="854"/>
      <c r="QXL3" s="854"/>
      <c r="QXM3" s="854" t="s">
        <v>157</v>
      </c>
      <c r="QXN3" s="854"/>
      <c r="QXO3" s="854"/>
      <c r="QXP3" s="854"/>
      <c r="QXQ3" s="854"/>
      <c r="QXR3" s="854"/>
      <c r="QXS3" s="854"/>
      <c r="QXT3" s="854"/>
      <c r="QXU3" s="854"/>
      <c r="QXV3" s="854"/>
      <c r="QXW3" s="854"/>
      <c r="QXX3" s="854"/>
      <c r="QXY3" s="854"/>
      <c r="QXZ3" s="854"/>
      <c r="QYA3" s="854"/>
      <c r="QYB3" s="854"/>
      <c r="QYC3" s="854" t="s">
        <v>157</v>
      </c>
      <c r="QYD3" s="854"/>
      <c r="QYE3" s="854"/>
      <c r="QYF3" s="854"/>
      <c r="QYG3" s="854"/>
      <c r="QYH3" s="854"/>
      <c r="QYI3" s="854"/>
      <c r="QYJ3" s="854"/>
      <c r="QYK3" s="854"/>
      <c r="QYL3" s="854"/>
      <c r="QYM3" s="854"/>
      <c r="QYN3" s="854"/>
      <c r="QYO3" s="854"/>
      <c r="QYP3" s="854"/>
      <c r="QYQ3" s="854"/>
      <c r="QYR3" s="854"/>
      <c r="QYS3" s="854" t="s">
        <v>157</v>
      </c>
      <c r="QYT3" s="854"/>
      <c r="QYU3" s="854"/>
      <c r="QYV3" s="854"/>
      <c r="QYW3" s="854"/>
      <c r="QYX3" s="854"/>
      <c r="QYY3" s="854"/>
      <c r="QYZ3" s="854"/>
      <c r="QZA3" s="854"/>
      <c r="QZB3" s="854"/>
      <c r="QZC3" s="854"/>
      <c r="QZD3" s="854"/>
      <c r="QZE3" s="854"/>
      <c r="QZF3" s="854"/>
      <c r="QZG3" s="854"/>
      <c r="QZH3" s="854"/>
      <c r="QZI3" s="854" t="s">
        <v>157</v>
      </c>
      <c r="QZJ3" s="854"/>
      <c r="QZK3" s="854"/>
      <c r="QZL3" s="854"/>
      <c r="QZM3" s="854"/>
      <c r="QZN3" s="854"/>
      <c r="QZO3" s="854"/>
      <c r="QZP3" s="854"/>
      <c r="QZQ3" s="854"/>
      <c r="QZR3" s="854"/>
      <c r="QZS3" s="854"/>
      <c r="QZT3" s="854"/>
      <c r="QZU3" s="854"/>
      <c r="QZV3" s="854"/>
      <c r="QZW3" s="854"/>
      <c r="QZX3" s="854"/>
      <c r="QZY3" s="854" t="s">
        <v>157</v>
      </c>
      <c r="QZZ3" s="854"/>
      <c r="RAA3" s="854"/>
      <c r="RAB3" s="854"/>
      <c r="RAC3" s="854"/>
      <c r="RAD3" s="854"/>
      <c r="RAE3" s="854"/>
      <c r="RAF3" s="854"/>
      <c r="RAG3" s="854"/>
      <c r="RAH3" s="854"/>
      <c r="RAI3" s="854"/>
      <c r="RAJ3" s="854"/>
      <c r="RAK3" s="854"/>
      <c r="RAL3" s="854"/>
      <c r="RAM3" s="854"/>
      <c r="RAN3" s="854"/>
      <c r="RAO3" s="854" t="s">
        <v>157</v>
      </c>
      <c r="RAP3" s="854"/>
      <c r="RAQ3" s="854"/>
      <c r="RAR3" s="854"/>
      <c r="RAS3" s="854"/>
      <c r="RAT3" s="854"/>
      <c r="RAU3" s="854"/>
      <c r="RAV3" s="854"/>
      <c r="RAW3" s="854"/>
      <c r="RAX3" s="854"/>
      <c r="RAY3" s="854"/>
      <c r="RAZ3" s="854"/>
      <c r="RBA3" s="854"/>
      <c r="RBB3" s="854"/>
      <c r="RBC3" s="854"/>
      <c r="RBD3" s="854"/>
      <c r="RBE3" s="854" t="s">
        <v>157</v>
      </c>
      <c r="RBF3" s="854"/>
      <c r="RBG3" s="854"/>
      <c r="RBH3" s="854"/>
      <c r="RBI3" s="854"/>
      <c r="RBJ3" s="854"/>
      <c r="RBK3" s="854"/>
      <c r="RBL3" s="854"/>
      <c r="RBM3" s="854"/>
      <c r="RBN3" s="854"/>
      <c r="RBO3" s="854"/>
      <c r="RBP3" s="854"/>
      <c r="RBQ3" s="854"/>
      <c r="RBR3" s="854"/>
      <c r="RBS3" s="854"/>
      <c r="RBT3" s="854"/>
      <c r="RBU3" s="854" t="s">
        <v>157</v>
      </c>
      <c r="RBV3" s="854"/>
      <c r="RBW3" s="854"/>
      <c r="RBX3" s="854"/>
      <c r="RBY3" s="854"/>
      <c r="RBZ3" s="854"/>
      <c r="RCA3" s="854"/>
      <c r="RCB3" s="854"/>
      <c r="RCC3" s="854"/>
      <c r="RCD3" s="854"/>
      <c r="RCE3" s="854"/>
      <c r="RCF3" s="854"/>
      <c r="RCG3" s="854"/>
      <c r="RCH3" s="854"/>
      <c r="RCI3" s="854"/>
      <c r="RCJ3" s="854"/>
      <c r="RCK3" s="854" t="s">
        <v>157</v>
      </c>
      <c r="RCL3" s="854"/>
      <c r="RCM3" s="854"/>
      <c r="RCN3" s="854"/>
      <c r="RCO3" s="854"/>
      <c r="RCP3" s="854"/>
      <c r="RCQ3" s="854"/>
      <c r="RCR3" s="854"/>
      <c r="RCS3" s="854"/>
      <c r="RCT3" s="854"/>
      <c r="RCU3" s="854"/>
      <c r="RCV3" s="854"/>
      <c r="RCW3" s="854"/>
      <c r="RCX3" s="854"/>
      <c r="RCY3" s="854"/>
      <c r="RCZ3" s="854"/>
      <c r="RDA3" s="854" t="s">
        <v>157</v>
      </c>
      <c r="RDB3" s="854"/>
      <c r="RDC3" s="854"/>
      <c r="RDD3" s="854"/>
      <c r="RDE3" s="854"/>
      <c r="RDF3" s="854"/>
      <c r="RDG3" s="854"/>
      <c r="RDH3" s="854"/>
      <c r="RDI3" s="854"/>
      <c r="RDJ3" s="854"/>
      <c r="RDK3" s="854"/>
      <c r="RDL3" s="854"/>
      <c r="RDM3" s="854"/>
      <c r="RDN3" s="854"/>
      <c r="RDO3" s="854"/>
      <c r="RDP3" s="854"/>
      <c r="RDQ3" s="854" t="s">
        <v>157</v>
      </c>
      <c r="RDR3" s="854"/>
      <c r="RDS3" s="854"/>
      <c r="RDT3" s="854"/>
      <c r="RDU3" s="854"/>
      <c r="RDV3" s="854"/>
      <c r="RDW3" s="854"/>
      <c r="RDX3" s="854"/>
      <c r="RDY3" s="854"/>
      <c r="RDZ3" s="854"/>
      <c r="REA3" s="854"/>
      <c r="REB3" s="854"/>
      <c r="REC3" s="854"/>
      <c r="RED3" s="854"/>
      <c r="REE3" s="854"/>
      <c r="REF3" s="854"/>
      <c r="REG3" s="854" t="s">
        <v>157</v>
      </c>
      <c r="REH3" s="854"/>
      <c r="REI3" s="854"/>
      <c r="REJ3" s="854"/>
      <c r="REK3" s="854"/>
      <c r="REL3" s="854"/>
      <c r="REM3" s="854"/>
      <c r="REN3" s="854"/>
      <c r="REO3" s="854"/>
      <c r="REP3" s="854"/>
      <c r="REQ3" s="854"/>
      <c r="RER3" s="854"/>
      <c r="RES3" s="854"/>
      <c r="RET3" s="854"/>
      <c r="REU3" s="854"/>
      <c r="REV3" s="854"/>
      <c r="REW3" s="854" t="s">
        <v>157</v>
      </c>
      <c r="REX3" s="854"/>
      <c r="REY3" s="854"/>
      <c r="REZ3" s="854"/>
      <c r="RFA3" s="854"/>
      <c r="RFB3" s="854"/>
      <c r="RFC3" s="854"/>
      <c r="RFD3" s="854"/>
      <c r="RFE3" s="854"/>
      <c r="RFF3" s="854"/>
      <c r="RFG3" s="854"/>
      <c r="RFH3" s="854"/>
      <c r="RFI3" s="854"/>
      <c r="RFJ3" s="854"/>
      <c r="RFK3" s="854"/>
      <c r="RFL3" s="854"/>
      <c r="RFM3" s="854" t="s">
        <v>157</v>
      </c>
      <c r="RFN3" s="854"/>
      <c r="RFO3" s="854"/>
      <c r="RFP3" s="854"/>
      <c r="RFQ3" s="854"/>
      <c r="RFR3" s="854"/>
      <c r="RFS3" s="854"/>
      <c r="RFT3" s="854"/>
      <c r="RFU3" s="854"/>
      <c r="RFV3" s="854"/>
      <c r="RFW3" s="854"/>
      <c r="RFX3" s="854"/>
      <c r="RFY3" s="854"/>
      <c r="RFZ3" s="854"/>
      <c r="RGA3" s="854"/>
      <c r="RGB3" s="854"/>
      <c r="RGC3" s="854" t="s">
        <v>157</v>
      </c>
      <c r="RGD3" s="854"/>
      <c r="RGE3" s="854"/>
      <c r="RGF3" s="854"/>
      <c r="RGG3" s="854"/>
      <c r="RGH3" s="854"/>
      <c r="RGI3" s="854"/>
      <c r="RGJ3" s="854"/>
      <c r="RGK3" s="854"/>
      <c r="RGL3" s="854"/>
      <c r="RGM3" s="854"/>
      <c r="RGN3" s="854"/>
      <c r="RGO3" s="854"/>
      <c r="RGP3" s="854"/>
      <c r="RGQ3" s="854"/>
      <c r="RGR3" s="854"/>
      <c r="RGS3" s="854" t="s">
        <v>157</v>
      </c>
      <c r="RGT3" s="854"/>
      <c r="RGU3" s="854"/>
      <c r="RGV3" s="854"/>
      <c r="RGW3" s="854"/>
      <c r="RGX3" s="854"/>
      <c r="RGY3" s="854"/>
      <c r="RGZ3" s="854"/>
      <c r="RHA3" s="854"/>
      <c r="RHB3" s="854"/>
      <c r="RHC3" s="854"/>
      <c r="RHD3" s="854"/>
      <c r="RHE3" s="854"/>
      <c r="RHF3" s="854"/>
      <c r="RHG3" s="854"/>
      <c r="RHH3" s="854"/>
      <c r="RHI3" s="854" t="s">
        <v>157</v>
      </c>
      <c r="RHJ3" s="854"/>
      <c r="RHK3" s="854"/>
      <c r="RHL3" s="854"/>
      <c r="RHM3" s="854"/>
      <c r="RHN3" s="854"/>
      <c r="RHO3" s="854"/>
      <c r="RHP3" s="854"/>
      <c r="RHQ3" s="854"/>
      <c r="RHR3" s="854"/>
      <c r="RHS3" s="854"/>
      <c r="RHT3" s="854"/>
      <c r="RHU3" s="854"/>
      <c r="RHV3" s="854"/>
      <c r="RHW3" s="854"/>
      <c r="RHX3" s="854"/>
      <c r="RHY3" s="854" t="s">
        <v>157</v>
      </c>
      <c r="RHZ3" s="854"/>
      <c r="RIA3" s="854"/>
      <c r="RIB3" s="854"/>
      <c r="RIC3" s="854"/>
      <c r="RID3" s="854"/>
      <c r="RIE3" s="854"/>
      <c r="RIF3" s="854"/>
      <c r="RIG3" s="854"/>
      <c r="RIH3" s="854"/>
      <c r="RII3" s="854"/>
      <c r="RIJ3" s="854"/>
      <c r="RIK3" s="854"/>
      <c r="RIL3" s="854"/>
      <c r="RIM3" s="854"/>
      <c r="RIN3" s="854"/>
      <c r="RIO3" s="854" t="s">
        <v>157</v>
      </c>
      <c r="RIP3" s="854"/>
      <c r="RIQ3" s="854"/>
      <c r="RIR3" s="854"/>
      <c r="RIS3" s="854"/>
      <c r="RIT3" s="854"/>
      <c r="RIU3" s="854"/>
      <c r="RIV3" s="854"/>
      <c r="RIW3" s="854"/>
      <c r="RIX3" s="854"/>
      <c r="RIY3" s="854"/>
      <c r="RIZ3" s="854"/>
      <c r="RJA3" s="854"/>
      <c r="RJB3" s="854"/>
      <c r="RJC3" s="854"/>
      <c r="RJD3" s="854"/>
      <c r="RJE3" s="854" t="s">
        <v>157</v>
      </c>
      <c r="RJF3" s="854"/>
      <c r="RJG3" s="854"/>
      <c r="RJH3" s="854"/>
      <c r="RJI3" s="854"/>
      <c r="RJJ3" s="854"/>
      <c r="RJK3" s="854"/>
      <c r="RJL3" s="854"/>
      <c r="RJM3" s="854"/>
      <c r="RJN3" s="854"/>
      <c r="RJO3" s="854"/>
      <c r="RJP3" s="854"/>
      <c r="RJQ3" s="854"/>
      <c r="RJR3" s="854"/>
      <c r="RJS3" s="854"/>
      <c r="RJT3" s="854"/>
      <c r="RJU3" s="854" t="s">
        <v>157</v>
      </c>
      <c r="RJV3" s="854"/>
      <c r="RJW3" s="854"/>
      <c r="RJX3" s="854"/>
      <c r="RJY3" s="854"/>
      <c r="RJZ3" s="854"/>
      <c r="RKA3" s="854"/>
      <c r="RKB3" s="854"/>
      <c r="RKC3" s="854"/>
      <c r="RKD3" s="854"/>
      <c r="RKE3" s="854"/>
      <c r="RKF3" s="854"/>
      <c r="RKG3" s="854"/>
      <c r="RKH3" s="854"/>
      <c r="RKI3" s="854"/>
      <c r="RKJ3" s="854"/>
      <c r="RKK3" s="854" t="s">
        <v>157</v>
      </c>
      <c r="RKL3" s="854"/>
      <c r="RKM3" s="854"/>
      <c r="RKN3" s="854"/>
      <c r="RKO3" s="854"/>
      <c r="RKP3" s="854"/>
      <c r="RKQ3" s="854"/>
      <c r="RKR3" s="854"/>
      <c r="RKS3" s="854"/>
      <c r="RKT3" s="854"/>
      <c r="RKU3" s="854"/>
      <c r="RKV3" s="854"/>
      <c r="RKW3" s="854"/>
      <c r="RKX3" s="854"/>
      <c r="RKY3" s="854"/>
      <c r="RKZ3" s="854"/>
      <c r="RLA3" s="854" t="s">
        <v>157</v>
      </c>
      <c r="RLB3" s="854"/>
      <c r="RLC3" s="854"/>
      <c r="RLD3" s="854"/>
      <c r="RLE3" s="854"/>
      <c r="RLF3" s="854"/>
      <c r="RLG3" s="854"/>
      <c r="RLH3" s="854"/>
      <c r="RLI3" s="854"/>
      <c r="RLJ3" s="854"/>
      <c r="RLK3" s="854"/>
      <c r="RLL3" s="854"/>
      <c r="RLM3" s="854"/>
      <c r="RLN3" s="854"/>
      <c r="RLO3" s="854"/>
      <c r="RLP3" s="854"/>
      <c r="RLQ3" s="854" t="s">
        <v>157</v>
      </c>
      <c r="RLR3" s="854"/>
      <c r="RLS3" s="854"/>
      <c r="RLT3" s="854"/>
      <c r="RLU3" s="854"/>
      <c r="RLV3" s="854"/>
      <c r="RLW3" s="854"/>
      <c r="RLX3" s="854"/>
      <c r="RLY3" s="854"/>
      <c r="RLZ3" s="854"/>
      <c r="RMA3" s="854"/>
      <c r="RMB3" s="854"/>
      <c r="RMC3" s="854"/>
      <c r="RMD3" s="854"/>
      <c r="RME3" s="854"/>
      <c r="RMF3" s="854"/>
      <c r="RMG3" s="854" t="s">
        <v>157</v>
      </c>
      <c r="RMH3" s="854"/>
      <c r="RMI3" s="854"/>
      <c r="RMJ3" s="854"/>
      <c r="RMK3" s="854"/>
      <c r="RML3" s="854"/>
      <c r="RMM3" s="854"/>
      <c r="RMN3" s="854"/>
      <c r="RMO3" s="854"/>
      <c r="RMP3" s="854"/>
      <c r="RMQ3" s="854"/>
      <c r="RMR3" s="854"/>
      <c r="RMS3" s="854"/>
      <c r="RMT3" s="854"/>
      <c r="RMU3" s="854"/>
      <c r="RMV3" s="854"/>
      <c r="RMW3" s="854" t="s">
        <v>157</v>
      </c>
      <c r="RMX3" s="854"/>
      <c r="RMY3" s="854"/>
      <c r="RMZ3" s="854"/>
      <c r="RNA3" s="854"/>
      <c r="RNB3" s="854"/>
      <c r="RNC3" s="854"/>
      <c r="RND3" s="854"/>
      <c r="RNE3" s="854"/>
      <c r="RNF3" s="854"/>
      <c r="RNG3" s="854"/>
      <c r="RNH3" s="854"/>
      <c r="RNI3" s="854"/>
      <c r="RNJ3" s="854"/>
      <c r="RNK3" s="854"/>
      <c r="RNL3" s="854"/>
      <c r="RNM3" s="854" t="s">
        <v>157</v>
      </c>
      <c r="RNN3" s="854"/>
      <c r="RNO3" s="854"/>
      <c r="RNP3" s="854"/>
      <c r="RNQ3" s="854"/>
      <c r="RNR3" s="854"/>
      <c r="RNS3" s="854"/>
      <c r="RNT3" s="854"/>
      <c r="RNU3" s="854"/>
      <c r="RNV3" s="854"/>
      <c r="RNW3" s="854"/>
      <c r="RNX3" s="854"/>
      <c r="RNY3" s="854"/>
      <c r="RNZ3" s="854"/>
      <c r="ROA3" s="854"/>
      <c r="ROB3" s="854"/>
      <c r="ROC3" s="854" t="s">
        <v>157</v>
      </c>
      <c r="ROD3" s="854"/>
      <c r="ROE3" s="854"/>
      <c r="ROF3" s="854"/>
      <c r="ROG3" s="854"/>
      <c r="ROH3" s="854"/>
      <c r="ROI3" s="854"/>
      <c r="ROJ3" s="854"/>
      <c r="ROK3" s="854"/>
      <c r="ROL3" s="854"/>
      <c r="ROM3" s="854"/>
      <c r="RON3" s="854"/>
      <c r="ROO3" s="854"/>
      <c r="ROP3" s="854"/>
      <c r="ROQ3" s="854"/>
      <c r="ROR3" s="854"/>
      <c r="ROS3" s="854" t="s">
        <v>157</v>
      </c>
      <c r="ROT3" s="854"/>
      <c r="ROU3" s="854"/>
      <c r="ROV3" s="854"/>
      <c r="ROW3" s="854"/>
      <c r="ROX3" s="854"/>
      <c r="ROY3" s="854"/>
      <c r="ROZ3" s="854"/>
      <c r="RPA3" s="854"/>
      <c r="RPB3" s="854"/>
      <c r="RPC3" s="854"/>
      <c r="RPD3" s="854"/>
      <c r="RPE3" s="854"/>
      <c r="RPF3" s="854"/>
      <c r="RPG3" s="854"/>
      <c r="RPH3" s="854"/>
      <c r="RPI3" s="854" t="s">
        <v>157</v>
      </c>
      <c r="RPJ3" s="854"/>
      <c r="RPK3" s="854"/>
      <c r="RPL3" s="854"/>
      <c r="RPM3" s="854"/>
      <c r="RPN3" s="854"/>
      <c r="RPO3" s="854"/>
      <c r="RPP3" s="854"/>
      <c r="RPQ3" s="854"/>
      <c r="RPR3" s="854"/>
      <c r="RPS3" s="854"/>
      <c r="RPT3" s="854"/>
      <c r="RPU3" s="854"/>
      <c r="RPV3" s="854"/>
      <c r="RPW3" s="854"/>
      <c r="RPX3" s="854"/>
      <c r="RPY3" s="854" t="s">
        <v>157</v>
      </c>
      <c r="RPZ3" s="854"/>
      <c r="RQA3" s="854"/>
      <c r="RQB3" s="854"/>
      <c r="RQC3" s="854"/>
      <c r="RQD3" s="854"/>
      <c r="RQE3" s="854"/>
      <c r="RQF3" s="854"/>
      <c r="RQG3" s="854"/>
      <c r="RQH3" s="854"/>
      <c r="RQI3" s="854"/>
      <c r="RQJ3" s="854"/>
      <c r="RQK3" s="854"/>
      <c r="RQL3" s="854"/>
      <c r="RQM3" s="854"/>
      <c r="RQN3" s="854"/>
      <c r="RQO3" s="854" t="s">
        <v>157</v>
      </c>
      <c r="RQP3" s="854"/>
      <c r="RQQ3" s="854"/>
      <c r="RQR3" s="854"/>
      <c r="RQS3" s="854"/>
      <c r="RQT3" s="854"/>
      <c r="RQU3" s="854"/>
      <c r="RQV3" s="854"/>
      <c r="RQW3" s="854"/>
      <c r="RQX3" s="854"/>
      <c r="RQY3" s="854"/>
      <c r="RQZ3" s="854"/>
      <c r="RRA3" s="854"/>
      <c r="RRB3" s="854"/>
      <c r="RRC3" s="854"/>
      <c r="RRD3" s="854"/>
      <c r="RRE3" s="854" t="s">
        <v>157</v>
      </c>
      <c r="RRF3" s="854"/>
      <c r="RRG3" s="854"/>
      <c r="RRH3" s="854"/>
      <c r="RRI3" s="854"/>
      <c r="RRJ3" s="854"/>
      <c r="RRK3" s="854"/>
      <c r="RRL3" s="854"/>
      <c r="RRM3" s="854"/>
      <c r="RRN3" s="854"/>
      <c r="RRO3" s="854"/>
      <c r="RRP3" s="854"/>
      <c r="RRQ3" s="854"/>
      <c r="RRR3" s="854"/>
      <c r="RRS3" s="854"/>
      <c r="RRT3" s="854"/>
      <c r="RRU3" s="854" t="s">
        <v>157</v>
      </c>
      <c r="RRV3" s="854"/>
      <c r="RRW3" s="854"/>
      <c r="RRX3" s="854"/>
      <c r="RRY3" s="854"/>
      <c r="RRZ3" s="854"/>
      <c r="RSA3" s="854"/>
      <c r="RSB3" s="854"/>
      <c r="RSC3" s="854"/>
      <c r="RSD3" s="854"/>
      <c r="RSE3" s="854"/>
      <c r="RSF3" s="854"/>
      <c r="RSG3" s="854"/>
      <c r="RSH3" s="854"/>
      <c r="RSI3" s="854"/>
      <c r="RSJ3" s="854"/>
      <c r="RSK3" s="854" t="s">
        <v>157</v>
      </c>
      <c r="RSL3" s="854"/>
      <c r="RSM3" s="854"/>
      <c r="RSN3" s="854"/>
      <c r="RSO3" s="854"/>
      <c r="RSP3" s="854"/>
      <c r="RSQ3" s="854"/>
      <c r="RSR3" s="854"/>
      <c r="RSS3" s="854"/>
      <c r="RST3" s="854"/>
      <c r="RSU3" s="854"/>
      <c r="RSV3" s="854"/>
      <c r="RSW3" s="854"/>
      <c r="RSX3" s="854"/>
      <c r="RSY3" s="854"/>
      <c r="RSZ3" s="854"/>
      <c r="RTA3" s="854" t="s">
        <v>157</v>
      </c>
      <c r="RTB3" s="854"/>
      <c r="RTC3" s="854"/>
      <c r="RTD3" s="854"/>
      <c r="RTE3" s="854"/>
      <c r="RTF3" s="854"/>
      <c r="RTG3" s="854"/>
      <c r="RTH3" s="854"/>
      <c r="RTI3" s="854"/>
      <c r="RTJ3" s="854"/>
      <c r="RTK3" s="854"/>
      <c r="RTL3" s="854"/>
      <c r="RTM3" s="854"/>
      <c r="RTN3" s="854"/>
      <c r="RTO3" s="854"/>
      <c r="RTP3" s="854"/>
      <c r="RTQ3" s="854" t="s">
        <v>157</v>
      </c>
      <c r="RTR3" s="854"/>
      <c r="RTS3" s="854"/>
      <c r="RTT3" s="854"/>
      <c r="RTU3" s="854"/>
      <c r="RTV3" s="854"/>
      <c r="RTW3" s="854"/>
      <c r="RTX3" s="854"/>
      <c r="RTY3" s="854"/>
      <c r="RTZ3" s="854"/>
      <c r="RUA3" s="854"/>
      <c r="RUB3" s="854"/>
      <c r="RUC3" s="854"/>
      <c r="RUD3" s="854"/>
      <c r="RUE3" s="854"/>
      <c r="RUF3" s="854"/>
      <c r="RUG3" s="854" t="s">
        <v>157</v>
      </c>
      <c r="RUH3" s="854"/>
      <c r="RUI3" s="854"/>
      <c r="RUJ3" s="854"/>
      <c r="RUK3" s="854"/>
      <c r="RUL3" s="854"/>
      <c r="RUM3" s="854"/>
      <c r="RUN3" s="854"/>
      <c r="RUO3" s="854"/>
      <c r="RUP3" s="854"/>
      <c r="RUQ3" s="854"/>
      <c r="RUR3" s="854"/>
      <c r="RUS3" s="854"/>
      <c r="RUT3" s="854"/>
      <c r="RUU3" s="854"/>
      <c r="RUV3" s="854"/>
      <c r="RUW3" s="854" t="s">
        <v>157</v>
      </c>
      <c r="RUX3" s="854"/>
      <c r="RUY3" s="854"/>
      <c r="RUZ3" s="854"/>
      <c r="RVA3" s="854"/>
      <c r="RVB3" s="854"/>
      <c r="RVC3" s="854"/>
      <c r="RVD3" s="854"/>
      <c r="RVE3" s="854"/>
      <c r="RVF3" s="854"/>
      <c r="RVG3" s="854"/>
      <c r="RVH3" s="854"/>
      <c r="RVI3" s="854"/>
      <c r="RVJ3" s="854"/>
      <c r="RVK3" s="854"/>
      <c r="RVL3" s="854"/>
      <c r="RVM3" s="854" t="s">
        <v>157</v>
      </c>
      <c r="RVN3" s="854"/>
      <c r="RVO3" s="854"/>
      <c r="RVP3" s="854"/>
      <c r="RVQ3" s="854"/>
      <c r="RVR3" s="854"/>
      <c r="RVS3" s="854"/>
      <c r="RVT3" s="854"/>
      <c r="RVU3" s="854"/>
      <c r="RVV3" s="854"/>
      <c r="RVW3" s="854"/>
      <c r="RVX3" s="854"/>
      <c r="RVY3" s="854"/>
      <c r="RVZ3" s="854"/>
      <c r="RWA3" s="854"/>
      <c r="RWB3" s="854"/>
      <c r="RWC3" s="854" t="s">
        <v>157</v>
      </c>
      <c r="RWD3" s="854"/>
      <c r="RWE3" s="854"/>
      <c r="RWF3" s="854"/>
      <c r="RWG3" s="854"/>
      <c r="RWH3" s="854"/>
      <c r="RWI3" s="854"/>
      <c r="RWJ3" s="854"/>
      <c r="RWK3" s="854"/>
      <c r="RWL3" s="854"/>
      <c r="RWM3" s="854"/>
      <c r="RWN3" s="854"/>
      <c r="RWO3" s="854"/>
      <c r="RWP3" s="854"/>
      <c r="RWQ3" s="854"/>
      <c r="RWR3" s="854"/>
      <c r="RWS3" s="854" t="s">
        <v>157</v>
      </c>
      <c r="RWT3" s="854"/>
      <c r="RWU3" s="854"/>
      <c r="RWV3" s="854"/>
      <c r="RWW3" s="854"/>
      <c r="RWX3" s="854"/>
      <c r="RWY3" s="854"/>
      <c r="RWZ3" s="854"/>
      <c r="RXA3" s="854"/>
      <c r="RXB3" s="854"/>
      <c r="RXC3" s="854"/>
      <c r="RXD3" s="854"/>
      <c r="RXE3" s="854"/>
      <c r="RXF3" s="854"/>
      <c r="RXG3" s="854"/>
      <c r="RXH3" s="854"/>
      <c r="RXI3" s="854" t="s">
        <v>157</v>
      </c>
      <c r="RXJ3" s="854"/>
      <c r="RXK3" s="854"/>
      <c r="RXL3" s="854"/>
      <c r="RXM3" s="854"/>
      <c r="RXN3" s="854"/>
      <c r="RXO3" s="854"/>
      <c r="RXP3" s="854"/>
      <c r="RXQ3" s="854"/>
      <c r="RXR3" s="854"/>
      <c r="RXS3" s="854"/>
      <c r="RXT3" s="854"/>
      <c r="RXU3" s="854"/>
      <c r="RXV3" s="854"/>
      <c r="RXW3" s="854"/>
      <c r="RXX3" s="854"/>
      <c r="RXY3" s="854" t="s">
        <v>157</v>
      </c>
      <c r="RXZ3" s="854"/>
      <c r="RYA3" s="854"/>
      <c r="RYB3" s="854"/>
      <c r="RYC3" s="854"/>
      <c r="RYD3" s="854"/>
      <c r="RYE3" s="854"/>
      <c r="RYF3" s="854"/>
      <c r="RYG3" s="854"/>
      <c r="RYH3" s="854"/>
      <c r="RYI3" s="854"/>
      <c r="RYJ3" s="854"/>
      <c r="RYK3" s="854"/>
      <c r="RYL3" s="854"/>
      <c r="RYM3" s="854"/>
      <c r="RYN3" s="854"/>
      <c r="RYO3" s="854" t="s">
        <v>157</v>
      </c>
      <c r="RYP3" s="854"/>
      <c r="RYQ3" s="854"/>
      <c r="RYR3" s="854"/>
      <c r="RYS3" s="854"/>
      <c r="RYT3" s="854"/>
      <c r="RYU3" s="854"/>
      <c r="RYV3" s="854"/>
      <c r="RYW3" s="854"/>
      <c r="RYX3" s="854"/>
      <c r="RYY3" s="854"/>
      <c r="RYZ3" s="854"/>
      <c r="RZA3" s="854"/>
      <c r="RZB3" s="854"/>
      <c r="RZC3" s="854"/>
      <c r="RZD3" s="854"/>
      <c r="RZE3" s="854" t="s">
        <v>157</v>
      </c>
      <c r="RZF3" s="854"/>
      <c r="RZG3" s="854"/>
      <c r="RZH3" s="854"/>
      <c r="RZI3" s="854"/>
      <c r="RZJ3" s="854"/>
      <c r="RZK3" s="854"/>
      <c r="RZL3" s="854"/>
      <c r="RZM3" s="854"/>
      <c r="RZN3" s="854"/>
      <c r="RZO3" s="854"/>
      <c r="RZP3" s="854"/>
      <c r="RZQ3" s="854"/>
      <c r="RZR3" s="854"/>
      <c r="RZS3" s="854"/>
      <c r="RZT3" s="854"/>
      <c r="RZU3" s="854" t="s">
        <v>157</v>
      </c>
      <c r="RZV3" s="854"/>
      <c r="RZW3" s="854"/>
      <c r="RZX3" s="854"/>
      <c r="RZY3" s="854"/>
      <c r="RZZ3" s="854"/>
      <c r="SAA3" s="854"/>
      <c r="SAB3" s="854"/>
      <c r="SAC3" s="854"/>
      <c r="SAD3" s="854"/>
      <c r="SAE3" s="854"/>
      <c r="SAF3" s="854"/>
      <c r="SAG3" s="854"/>
      <c r="SAH3" s="854"/>
      <c r="SAI3" s="854"/>
      <c r="SAJ3" s="854"/>
      <c r="SAK3" s="854" t="s">
        <v>157</v>
      </c>
      <c r="SAL3" s="854"/>
      <c r="SAM3" s="854"/>
      <c r="SAN3" s="854"/>
      <c r="SAO3" s="854"/>
      <c r="SAP3" s="854"/>
      <c r="SAQ3" s="854"/>
      <c r="SAR3" s="854"/>
      <c r="SAS3" s="854"/>
      <c r="SAT3" s="854"/>
      <c r="SAU3" s="854"/>
      <c r="SAV3" s="854"/>
      <c r="SAW3" s="854"/>
      <c r="SAX3" s="854"/>
      <c r="SAY3" s="854"/>
      <c r="SAZ3" s="854"/>
      <c r="SBA3" s="854" t="s">
        <v>157</v>
      </c>
      <c r="SBB3" s="854"/>
      <c r="SBC3" s="854"/>
      <c r="SBD3" s="854"/>
      <c r="SBE3" s="854"/>
      <c r="SBF3" s="854"/>
      <c r="SBG3" s="854"/>
      <c r="SBH3" s="854"/>
      <c r="SBI3" s="854"/>
      <c r="SBJ3" s="854"/>
      <c r="SBK3" s="854"/>
      <c r="SBL3" s="854"/>
      <c r="SBM3" s="854"/>
      <c r="SBN3" s="854"/>
      <c r="SBO3" s="854"/>
      <c r="SBP3" s="854"/>
      <c r="SBQ3" s="854" t="s">
        <v>157</v>
      </c>
      <c r="SBR3" s="854"/>
      <c r="SBS3" s="854"/>
      <c r="SBT3" s="854"/>
      <c r="SBU3" s="854"/>
      <c r="SBV3" s="854"/>
      <c r="SBW3" s="854"/>
      <c r="SBX3" s="854"/>
      <c r="SBY3" s="854"/>
      <c r="SBZ3" s="854"/>
      <c r="SCA3" s="854"/>
      <c r="SCB3" s="854"/>
      <c r="SCC3" s="854"/>
      <c r="SCD3" s="854"/>
      <c r="SCE3" s="854"/>
      <c r="SCF3" s="854"/>
      <c r="SCG3" s="854" t="s">
        <v>157</v>
      </c>
      <c r="SCH3" s="854"/>
      <c r="SCI3" s="854"/>
      <c r="SCJ3" s="854"/>
      <c r="SCK3" s="854"/>
      <c r="SCL3" s="854"/>
      <c r="SCM3" s="854"/>
      <c r="SCN3" s="854"/>
      <c r="SCO3" s="854"/>
      <c r="SCP3" s="854"/>
      <c r="SCQ3" s="854"/>
      <c r="SCR3" s="854"/>
      <c r="SCS3" s="854"/>
      <c r="SCT3" s="854"/>
      <c r="SCU3" s="854"/>
      <c r="SCV3" s="854"/>
      <c r="SCW3" s="854" t="s">
        <v>157</v>
      </c>
      <c r="SCX3" s="854"/>
      <c r="SCY3" s="854"/>
      <c r="SCZ3" s="854"/>
      <c r="SDA3" s="854"/>
      <c r="SDB3" s="854"/>
      <c r="SDC3" s="854"/>
      <c r="SDD3" s="854"/>
      <c r="SDE3" s="854"/>
      <c r="SDF3" s="854"/>
      <c r="SDG3" s="854"/>
      <c r="SDH3" s="854"/>
      <c r="SDI3" s="854"/>
      <c r="SDJ3" s="854"/>
      <c r="SDK3" s="854"/>
      <c r="SDL3" s="854"/>
      <c r="SDM3" s="854" t="s">
        <v>157</v>
      </c>
      <c r="SDN3" s="854"/>
      <c r="SDO3" s="854"/>
      <c r="SDP3" s="854"/>
      <c r="SDQ3" s="854"/>
      <c r="SDR3" s="854"/>
      <c r="SDS3" s="854"/>
      <c r="SDT3" s="854"/>
      <c r="SDU3" s="854"/>
      <c r="SDV3" s="854"/>
      <c r="SDW3" s="854"/>
      <c r="SDX3" s="854"/>
      <c r="SDY3" s="854"/>
      <c r="SDZ3" s="854"/>
      <c r="SEA3" s="854"/>
      <c r="SEB3" s="854"/>
      <c r="SEC3" s="854" t="s">
        <v>157</v>
      </c>
      <c r="SED3" s="854"/>
      <c r="SEE3" s="854"/>
      <c r="SEF3" s="854"/>
      <c r="SEG3" s="854"/>
      <c r="SEH3" s="854"/>
      <c r="SEI3" s="854"/>
      <c r="SEJ3" s="854"/>
      <c r="SEK3" s="854"/>
      <c r="SEL3" s="854"/>
      <c r="SEM3" s="854"/>
      <c r="SEN3" s="854"/>
      <c r="SEO3" s="854"/>
      <c r="SEP3" s="854"/>
      <c r="SEQ3" s="854"/>
      <c r="SER3" s="854"/>
      <c r="SES3" s="854" t="s">
        <v>157</v>
      </c>
      <c r="SET3" s="854"/>
      <c r="SEU3" s="854"/>
      <c r="SEV3" s="854"/>
      <c r="SEW3" s="854"/>
      <c r="SEX3" s="854"/>
      <c r="SEY3" s="854"/>
      <c r="SEZ3" s="854"/>
      <c r="SFA3" s="854"/>
      <c r="SFB3" s="854"/>
      <c r="SFC3" s="854"/>
      <c r="SFD3" s="854"/>
      <c r="SFE3" s="854"/>
      <c r="SFF3" s="854"/>
      <c r="SFG3" s="854"/>
      <c r="SFH3" s="854"/>
      <c r="SFI3" s="854" t="s">
        <v>157</v>
      </c>
      <c r="SFJ3" s="854"/>
      <c r="SFK3" s="854"/>
      <c r="SFL3" s="854"/>
      <c r="SFM3" s="854"/>
      <c r="SFN3" s="854"/>
      <c r="SFO3" s="854"/>
      <c r="SFP3" s="854"/>
      <c r="SFQ3" s="854"/>
      <c r="SFR3" s="854"/>
      <c r="SFS3" s="854"/>
      <c r="SFT3" s="854"/>
      <c r="SFU3" s="854"/>
      <c r="SFV3" s="854"/>
      <c r="SFW3" s="854"/>
      <c r="SFX3" s="854"/>
      <c r="SFY3" s="854" t="s">
        <v>157</v>
      </c>
      <c r="SFZ3" s="854"/>
      <c r="SGA3" s="854"/>
      <c r="SGB3" s="854"/>
      <c r="SGC3" s="854"/>
      <c r="SGD3" s="854"/>
      <c r="SGE3" s="854"/>
      <c r="SGF3" s="854"/>
      <c r="SGG3" s="854"/>
      <c r="SGH3" s="854"/>
      <c r="SGI3" s="854"/>
      <c r="SGJ3" s="854"/>
      <c r="SGK3" s="854"/>
      <c r="SGL3" s="854"/>
      <c r="SGM3" s="854"/>
      <c r="SGN3" s="854"/>
      <c r="SGO3" s="854" t="s">
        <v>157</v>
      </c>
      <c r="SGP3" s="854"/>
      <c r="SGQ3" s="854"/>
      <c r="SGR3" s="854"/>
      <c r="SGS3" s="854"/>
      <c r="SGT3" s="854"/>
      <c r="SGU3" s="854"/>
      <c r="SGV3" s="854"/>
      <c r="SGW3" s="854"/>
      <c r="SGX3" s="854"/>
      <c r="SGY3" s="854"/>
      <c r="SGZ3" s="854"/>
      <c r="SHA3" s="854"/>
      <c r="SHB3" s="854"/>
      <c r="SHC3" s="854"/>
      <c r="SHD3" s="854"/>
      <c r="SHE3" s="854" t="s">
        <v>157</v>
      </c>
      <c r="SHF3" s="854"/>
      <c r="SHG3" s="854"/>
      <c r="SHH3" s="854"/>
      <c r="SHI3" s="854"/>
      <c r="SHJ3" s="854"/>
      <c r="SHK3" s="854"/>
      <c r="SHL3" s="854"/>
      <c r="SHM3" s="854"/>
      <c r="SHN3" s="854"/>
      <c r="SHO3" s="854"/>
      <c r="SHP3" s="854"/>
      <c r="SHQ3" s="854"/>
      <c r="SHR3" s="854"/>
      <c r="SHS3" s="854"/>
      <c r="SHT3" s="854"/>
      <c r="SHU3" s="854" t="s">
        <v>157</v>
      </c>
      <c r="SHV3" s="854"/>
      <c r="SHW3" s="854"/>
      <c r="SHX3" s="854"/>
      <c r="SHY3" s="854"/>
      <c r="SHZ3" s="854"/>
      <c r="SIA3" s="854"/>
      <c r="SIB3" s="854"/>
      <c r="SIC3" s="854"/>
      <c r="SID3" s="854"/>
      <c r="SIE3" s="854"/>
      <c r="SIF3" s="854"/>
      <c r="SIG3" s="854"/>
      <c r="SIH3" s="854"/>
      <c r="SII3" s="854"/>
      <c r="SIJ3" s="854"/>
      <c r="SIK3" s="854" t="s">
        <v>157</v>
      </c>
      <c r="SIL3" s="854"/>
      <c r="SIM3" s="854"/>
      <c r="SIN3" s="854"/>
      <c r="SIO3" s="854"/>
      <c r="SIP3" s="854"/>
      <c r="SIQ3" s="854"/>
      <c r="SIR3" s="854"/>
      <c r="SIS3" s="854"/>
      <c r="SIT3" s="854"/>
      <c r="SIU3" s="854"/>
      <c r="SIV3" s="854"/>
      <c r="SIW3" s="854"/>
      <c r="SIX3" s="854"/>
      <c r="SIY3" s="854"/>
      <c r="SIZ3" s="854"/>
      <c r="SJA3" s="854" t="s">
        <v>157</v>
      </c>
      <c r="SJB3" s="854"/>
      <c r="SJC3" s="854"/>
      <c r="SJD3" s="854"/>
      <c r="SJE3" s="854"/>
      <c r="SJF3" s="854"/>
      <c r="SJG3" s="854"/>
      <c r="SJH3" s="854"/>
      <c r="SJI3" s="854"/>
      <c r="SJJ3" s="854"/>
      <c r="SJK3" s="854"/>
      <c r="SJL3" s="854"/>
      <c r="SJM3" s="854"/>
      <c r="SJN3" s="854"/>
      <c r="SJO3" s="854"/>
      <c r="SJP3" s="854"/>
      <c r="SJQ3" s="854" t="s">
        <v>157</v>
      </c>
      <c r="SJR3" s="854"/>
      <c r="SJS3" s="854"/>
      <c r="SJT3" s="854"/>
      <c r="SJU3" s="854"/>
      <c r="SJV3" s="854"/>
      <c r="SJW3" s="854"/>
      <c r="SJX3" s="854"/>
      <c r="SJY3" s="854"/>
      <c r="SJZ3" s="854"/>
      <c r="SKA3" s="854"/>
      <c r="SKB3" s="854"/>
      <c r="SKC3" s="854"/>
      <c r="SKD3" s="854"/>
      <c r="SKE3" s="854"/>
      <c r="SKF3" s="854"/>
      <c r="SKG3" s="854" t="s">
        <v>157</v>
      </c>
      <c r="SKH3" s="854"/>
      <c r="SKI3" s="854"/>
      <c r="SKJ3" s="854"/>
      <c r="SKK3" s="854"/>
      <c r="SKL3" s="854"/>
      <c r="SKM3" s="854"/>
      <c r="SKN3" s="854"/>
      <c r="SKO3" s="854"/>
      <c r="SKP3" s="854"/>
      <c r="SKQ3" s="854"/>
      <c r="SKR3" s="854"/>
      <c r="SKS3" s="854"/>
      <c r="SKT3" s="854"/>
      <c r="SKU3" s="854"/>
      <c r="SKV3" s="854"/>
      <c r="SKW3" s="854" t="s">
        <v>157</v>
      </c>
      <c r="SKX3" s="854"/>
      <c r="SKY3" s="854"/>
      <c r="SKZ3" s="854"/>
      <c r="SLA3" s="854"/>
      <c r="SLB3" s="854"/>
      <c r="SLC3" s="854"/>
      <c r="SLD3" s="854"/>
      <c r="SLE3" s="854"/>
      <c r="SLF3" s="854"/>
      <c r="SLG3" s="854"/>
      <c r="SLH3" s="854"/>
      <c r="SLI3" s="854"/>
      <c r="SLJ3" s="854"/>
      <c r="SLK3" s="854"/>
      <c r="SLL3" s="854"/>
      <c r="SLM3" s="854" t="s">
        <v>157</v>
      </c>
      <c r="SLN3" s="854"/>
      <c r="SLO3" s="854"/>
      <c r="SLP3" s="854"/>
      <c r="SLQ3" s="854"/>
      <c r="SLR3" s="854"/>
      <c r="SLS3" s="854"/>
      <c r="SLT3" s="854"/>
      <c r="SLU3" s="854"/>
      <c r="SLV3" s="854"/>
      <c r="SLW3" s="854"/>
      <c r="SLX3" s="854"/>
      <c r="SLY3" s="854"/>
      <c r="SLZ3" s="854"/>
      <c r="SMA3" s="854"/>
      <c r="SMB3" s="854"/>
      <c r="SMC3" s="854" t="s">
        <v>157</v>
      </c>
      <c r="SMD3" s="854"/>
      <c r="SME3" s="854"/>
      <c r="SMF3" s="854"/>
      <c r="SMG3" s="854"/>
      <c r="SMH3" s="854"/>
      <c r="SMI3" s="854"/>
      <c r="SMJ3" s="854"/>
      <c r="SMK3" s="854"/>
      <c r="SML3" s="854"/>
      <c r="SMM3" s="854"/>
      <c r="SMN3" s="854"/>
      <c r="SMO3" s="854"/>
      <c r="SMP3" s="854"/>
      <c r="SMQ3" s="854"/>
      <c r="SMR3" s="854"/>
      <c r="SMS3" s="854" t="s">
        <v>157</v>
      </c>
      <c r="SMT3" s="854"/>
      <c r="SMU3" s="854"/>
      <c r="SMV3" s="854"/>
      <c r="SMW3" s="854"/>
      <c r="SMX3" s="854"/>
      <c r="SMY3" s="854"/>
      <c r="SMZ3" s="854"/>
      <c r="SNA3" s="854"/>
      <c r="SNB3" s="854"/>
      <c r="SNC3" s="854"/>
      <c r="SND3" s="854"/>
      <c r="SNE3" s="854"/>
      <c r="SNF3" s="854"/>
      <c r="SNG3" s="854"/>
      <c r="SNH3" s="854"/>
      <c r="SNI3" s="854" t="s">
        <v>157</v>
      </c>
      <c r="SNJ3" s="854"/>
      <c r="SNK3" s="854"/>
      <c r="SNL3" s="854"/>
      <c r="SNM3" s="854"/>
      <c r="SNN3" s="854"/>
      <c r="SNO3" s="854"/>
      <c r="SNP3" s="854"/>
      <c r="SNQ3" s="854"/>
      <c r="SNR3" s="854"/>
      <c r="SNS3" s="854"/>
      <c r="SNT3" s="854"/>
      <c r="SNU3" s="854"/>
      <c r="SNV3" s="854"/>
      <c r="SNW3" s="854"/>
      <c r="SNX3" s="854"/>
      <c r="SNY3" s="854" t="s">
        <v>157</v>
      </c>
      <c r="SNZ3" s="854"/>
      <c r="SOA3" s="854"/>
      <c r="SOB3" s="854"/>
      <c r="SOC3" s="854"/>
      <c r="SOD3" s="854"/>
      <c r="SOE3" s="854"/>
      <c r="SOF3" s="854"/>
      <c r="SOG3" s="854"/>
      <c r="SOH3" s="854"/>
      <c r="SOI3" s="854"/>
      <c r="SOJ3" s="854"/>
      <c r="SOK3" s="854"/>
      <c r="SOL3" s="854"/>
      <c r="SOM3" s="854"/>
      <c r="SON3" s="854"/>
      <c r="SOO3" s="854" t="s">
        <v>157</v>
      </c>
      <c r="SOP3" s="854"/>
      <c r="SOQ3" s="854"/>
      <c r="SOR3" s="854"/>
      <c r="SOS3" s="854"/>
      <c r="SOT3" s="854"/>
      <c r="SOU3" s="854"/>
      <c r="SOV3" s="854"/>
      <c r="SOW3" s="854"/>
      <c r="SOX3" s="854"/>
      <c r="SOY3" s="854"/>
      <c r="SOZ3" s="854"/>
      <c r="SPA3" s="854"/>
      <c r="SPB3" s="854"/>
      <c r="SPC3" s="854"/>
      <c r="SPD3" s="854"/>
      <c r="SPE3" s="854" t="s">
        <v>157</v>
      </c>
      <c r="SPF3" s="854"/>
      <c r="SPG3" s="854"/>
      <c r="SPH3" s="854"/>
      <c r="SPI3" s="854"/>
      <c r="SPJ3" s="854"/>
      <c r="SPK3" s="854"/>
      <c r="SPL3" s="854"/>
      <c r="SPM3" s="854"/>
      <c r="SPN3" s="854"/>
      <c r="SPO3" s="854"/>
      <c r="SPP3" s="854"/>
      <c r="SPQ3" s="854"/>
      <c r="SPR3" s="854"/>
      <c r="SPS3" s="854"/>
      <c r="SPT3" s="854"/>
      <c r="SPU3" s="854" t="s">
        <v>157</v>
      </c>
      <c r="SPV3" s="854"/>
      <c r="SPW3" s="854"/>
      <c r="SPX3" s="854"/>
      <c r="SPY3" s="854"/>
      <c r="SPZ3" s="854"/>
      <c r="SQA3" s="854"/>
      <c r="SQB3" s="854"/>
      <c r="SQC3" s="854"/>
      <c r="SQD3" s="854"/>
      <c r="SQE3" s="854"/>
      <c r="SQF3" s="854"/>
      <c r="SQG3" s="854"/>
      <c r="SQH3" s="854"/>
      <c r="SQI3" s="854"/>
      <c r="SQJ3" s="854"/>
      <c r="SQK3" s="854" t="s">
        <v>157</v>
      </c>
      <c r="SQL3" s="854"/>
      <c r="SQM3" s="854"/>
      <c r="SQN3" s="854"/>
      <c r="SQO3" s="854"/>
      <c r="SQP3" s="854"/>
      <c r="SQQ3" s="854"/>
      <c r="SQR3" s="854"/>
      <c r="SQS3" s="854"/>
      <c r="SQT3" s="854"/>
      <c r="SQU3" s="854"/>
      <c r="SQV3" s="854"/>
      <c r="SQW3" s="854"/>
      <c r="SQX3" s="854"/>
      <c r="SQY3" s="854"/>
      <c r="SQZ3" s="854"/>
      <c r="SRA3" s="854" t="s">
        <v>157</v>
      </c>
      <c r="SRB3" s="854"/>
      <c r="SRC3" s="854"/>
      <c r="SRD3" s="854"/>
      <c r="SRE3" s="854"/>
      <c r="SRF3" s="854"/>
      <c r="SRG3" s="854"/>
      <c r="SRH3" s="854"/>
      <c r="SRI3" s="854"/>
      <c r="SRJ3" s="854"/>
      <c r="SRK3" s="854"/>
      <c r="SRL3" s="854"/>
      <c r="SRM3" s="854"/>
      <c r="SRN3" s="854"/>
      <c r="SRO3" s="854"/>
      <c r="SRP3" s="854"/>
      <c r="SRQ3" s="854" t="s">
        <v>157</v>
      </c>
      <c r="SRR3" s="854"/>
      <c r="SRS3" s="854"/>
      <c r="SRT3" s="854"/>
      <c r="SRU3" s="854"/>
      <c r="SRV3" s="854"/>
      <c r="SRW3" s="854"/>
      <c r="SRX3" s="854"/>
      <c r="SRY3" s="854"/>
      <c r="SRZ3" s="854"/>
      <c r="SSA3" s="854"/>
      <c r="SSB3" s="854"/>
      <c r="SSC3" s="854"/>
      <c r="SSD3" s="854"/>
      <c r="SSE3" s="854"/>
      <c r="SSF3" s="854"/>
      <c r="SSG3" s="854" t="s">
        <v>157</v>
      </c>
      <c r="SSH3" s="854"/>
      <c r="SSI3" s="854"/>
      <c r="SSJ3" s="854"/>
      <c r="SSK3" s="854"/>
      <c r="SSL3" s="854"/>
      <c r="SSM3" s="854"/>
      <c r="SSN3" s="854"/>
      <c r="SSO3" s="854"/>
      <c r="SSP3" s="854"/>
      <c r="SSQ3" s="854"/>
      <c r="SSR3" s="854"/>
      <c r="SSS3" s="854"/>
      <c r="SST3" s="854"/>
      <c r="SSU3" s="854"/>
      <c r="SSV3" s="854"/>
      <c r="SSW3" s="854" t="s">
        <v>157</v>
      </c>
      <c r="SSX3" s="854"/>
      <c r="SSY3" s="854"/>
      <c r="SSZ3" s="854"/>
      <c r="STA3" s="854"/>
      <c r="STB3" s="854"/>
      <c r="STC3" s="854"/>
      <c r="STD3" s="854"/>
      <c r="STE3" s="854"/>
      <c r="STF3" s="854"/>
      <c r="STG3" s="854"/>
      <c r="STH3" s="854"/>
      <c r="STI3" s="854"/>
      <c r="STJ3" s="854"/>
      <c r="STK3" s="854"/>
      <c r="STL3" s="854"/>
      <c r="STM3" s="854" t="s">
        <v>157</v>
      </c>
      <c r="STN3" s="854"/>
      <c r="STO3" s="854"/>
      <c r="STP3" s="854"/>
      <c r="STQ3" s="854"/>
      <c r="STR3" s="854"/>
      <c r="STS3" s="854"/>
      <c r="STT3" s="854"/>
      <c r="STU3" s="854"/>
      <c r="STV3" s="854"/>
      <c r="STW3" s="854"/>
      <c r="STX3" s="854"/>
      <c r="STY3" s="854"/>
      <c r="STZ3" s="854"/>
      <c r="SUA3" s="854"/>
      <c r="SUB3" s="854"/>
      <c r="SUC3" s="854" t="s">
        <v>157</v>
      </c>
      <c r="SUD3" s="854"/>
      <c r="SUE3" s="854"/>
      <c r="SUF3" s="854"/>
      <c r="SUG3" s="854"/>
      <c r="SUH3" s="854"/>
      <c r="SUI3" s="854"/>
      <c r="SUJ3" s="854"/>
      <c r="SUK3" s="854"/>
      <c r="SUL3" s="854"/>
      <c r="SUM3" s="854"/>
      <c r="SUN3" s="854"/>
      <c r="SUO3" s="854"/>
      <c r="SUP3" s="854"/>
      <c r="SUQ3" s="854"/>
      <c r="SUR3" s="854"/>
      <c r="SUS3" s="854" t="s">
        <v>157</v>
      </c>
      <c r="SUT3" s="854"/>
      <c r="SUU3" s="854"/>
      <c r="SUV3" s="854"/>
      <c r="SUW3" s="854"/>
      <c r="SUX3" s="854"/>
      <c r="SUY3" s="854"/>
      <c r="SUZ3" s="854"/>
      <c r="SVA3" s="854"/>
      <c r="SVB3" s="854"/>
      <c r="SVC3" s="854"/>
      <c r="SVD3" s="854"/>
      <c r="SVE3" s="854"/>
      <c r="SVF3" s="854"/>
      <c r="SVG3" s="854"/>
      <c r="SVH3" s="854"/>
      <c r="SVI3" s="854" t="s">
        <v>157</v>
      </c>
      <c r="SVJ3" s="854"/>
      <c r="SVK3" s="854"/>
      <c r="SVL3" s="854"/>
      <c r="SVM3" s="854"/>
      <c r="SVN3" s="854"/>
      <c r="SVO3" s="854"/>
      <c r="SVP3" s="854"/>
      <c r="SVQ3" s="854"/>
      <c r="SVR3" s="854"/>
      <c r="SVS3" s="854"/>
      <c r="SVT3" s="854"/>
      <c r="SVU3" s="854"/>
      <c r="SVV3" s="854"/>
      <c r="SVW3" s="854"/>
      <c r="SVX3" s="854"/>
      <c r="SVY3" s="854" t="s">
        <v>157</v>
      </c>
      <c r="SVZ3" s="854"/>
      <c r="SWA3" s="854"/>
      <c r="SWB3" s="854"/>
      <c r="SWC3" s="854"/>
      <c r="SWD3" s="854"/>
      <c r="SWE3" s="854"/>
      <c r="SWF3" s="854"/>
      <c r="SWG3" s="854"/>
      <c r="SWH3" s="854"/>
      <c r="SWI3" s="854"/>
      <c r="SWJ3" s="854"/>
      <c r="SWK3" s="854"/>
      <c r="SWL3" s="854"/>
      <c r="SWM3" s="854"/>
      <c r="SWN3" s="854"/>
      <c r="SWO3" s="854" t="s">
        <v>157</v>
      </c>
      <c r="SWP3" s="854"/>
      <c r="SWQ3" s="854"/>
      <c r="SWR3" s="854"/>
      <c r="SWS3" s="854"/>
      <c r="SWT3" s="854"/>
      <c r="SWU3" s="854"/>
      <c r="SWV3" s="854"/>
      <c r="SWW3" s="854"/>
      <c r="SWX3" s="854"/>
      <c r="SWY3" s="854"/>
      <c r="SWZ3" s="854"/>
      <c r="SXA3" s="854"/>
      <c r="SXB3" s="854"/>
      <c r="SXC3" s="854"/>
      <c r="SXD3" s="854"/>
      <c r="SXE3" s="854" t="s">
        <v>157</v>
      </c>
      <c r="SXF3" s="854"/>
      <c r="SXG3" s="854"/>
      <c r="SXH3" s="854"/>
      <c r="SXI3" s="854"/>
      <c r="SXJ3" s="854"/>
      <c r="SXK3" s="854"/>
      <c r="SXL3" s="854"/>
      <c r="SXM3" s="854"/>
      <c r="SXN3" s="854"/>
      <c r="SXO3" s="854"/>
      <c r="SXP3" s="854"/>
      <c r="SXQ3" s="854"/>
      <c r="SXR3" s="854"/>
      <c r="SXS3" s="854"/>
      <c r="SXT3" s="854"/>
      <c r="SXU3" s="854" t="s">
        <v>157</v>
      </c>
      <c r="SXV3" s="854"/>
      <c r="SXW3" s="854"/>
      <c r="SXX3" s="854"/>
      <c r="SXY3" s="854"/>
      <c r="SXZ3" s="854"/>
      <c r="SYA3" s="854"/>
      <c r="SYB3" s="854"/>
      <c r="SYC3" s="854"/>
      <c r="SYD3" s="854"/>
      <c r="SYE3" s="854"/>
      <c r="SYF3" s="854"/>
      <c r="SYG3" s="854"/>
      <c r="SYH3" s="854"/>
      <c r="SYI3" s="854"/>
      <c r="SYJ3" s="854"/>
      <c r="SYK3" s="854" t="s">
        <v>157</v>
      </c>
      <c r="SYL3" s="854"/>
      <c r="SYM3" s="854"/>
      <c r="SYN3" s="854"/>
      <c r="SYO3" s="854"/>
      <c r="SYP3" s="854"/>
      <c r="SYQ3" s="854"/>
      <c r="SYR3" s="854"/>
      <c r="SYS3" s="854"/>
      <c r="SYT3" s="854"/>
      <c r="SYU3" s="854"/>
      <c r="SYV3" s="854"/>
      <c r="SYW3" s="854"/>
      <c r="SYX3" s="854"/>
      <c r="SYY3" s="854"/>
      <c r="SYZ3" s="854"/>
      <c r="SZA3" s="854" t="s">
        <v>157</v>
      </c>
      <c r="SZB3" s="854"/>
      <c r="SZC3" s="854"/>
      <c r="SZD3" s="854"/>
      <c r="SZE3" s="854"/>
      <c r="SZF3" s="854"/>
      <c r="SZG3" s="854"/>
      <c r="SZH3" s="854"/>
      <c r="SZI3" s="854"/>
      <c r="SZJ3" s="854"/>
      <c r="SZK3" s="854"/>
      <c r="SZL3" s="854"/>
      <c r="SZM3" s="854"/>
      <c r="SZN3" s="854"/>
      <c r="SZO3" s="854"/>
      <c r="SZP3" s="854"/>
      <c r="SZQ3" s="854" t="s">
        <v>157</v>
      </c>
      <c r="SZR3" s="854"/>
      <c r="SZS3" s="854"/>
      <c r="SZT3" s="854"/>
      <c r="SZU3" s="854"/>
      <c r="SZV3" s="854"/>
      <c r="SZW3" s="854"/>
      <c r="SZX3" s="854"/>
      <c r="SZY3" s="854"/>
      <c r="SZZ3" s="854"/>
      <c r="TAA3" s="854"/>
      <c r="TAB3" s="854"/>
      <c r="TAC3" s="854"/>
      <c r="TAD3" s="854"/>
      <c r="TAE3" s="854"/>
      <c r="TAF3" s="854"/>
      <c r="TAG3" s="854" t="s">
        <v>157</v>
      </c>
      <c r="TAH3" s="854"/>
      <c r="TAI3" s="854"/>
      <c r="TAJ3" s="854"/>
      <c r="TAK3" s="854"/>
      <c r="TAL3" s="854"/>
      <c r="TAM3" s="854"/>
      <c r="TAN3" s="854"/>
      <c r="TAO3" s="854"/>
      <c r="TAP3" s="854"/>
      <c r="TAQ3" s="854"/>
      <c r="TAR3" s="854"/>
      <c r="TAS3" s="854"/>
      <c r="TAT3" s="854"/>
      <c r="TAU3" s="854"/>
      <c r="TAV3" s="854"/>
      <c r="TAW3" s="854" t="s">
        <v>157</v>
      </c>
      <c r="TAX3" s="854"/>
      <c r="TAY3" s="854"/>
      <c r="TAZ3" s="854"/>
      <c r="TBA3" s="854"/>
      <c r="TBB3" s="854"/>
      <c r="TBC3" s="854"/>
      <c r="TBD3" s="854"/>
      <c r="TBE3" s="854"/>
      <c r="TBF3" s="854"/>
      <c r="TBG3" s="854"/>
      <c r="TBH3" s="854"/>
      <c r="TBI3" s="854"/>
      <c r="TBJ3" s="854"/>
      <c r="TBK3" s="854"/>
      <c r="TBL3" s="854"/>
      <c r="TBM3" s="854" t="s">
        <v>157</v>
      </c>
      <c r="TBN3" s="854"/>
      <c r="TBO3" s="854"/>
      <c r="TBP3" s="854"/>
      <c r="TBQ3" s="854"/>
      <c r="TBR3" s="854"/>
      <c r="TBS3" s="854"/>
      <c r="TBT3" s="854"/>
      <c r="TBU3" s="854"/>
      <c r="TBV3" s="854"/>
      <c r="TBW3" s="854"/>
      <c r="TBX3" s="854"/>
      <c r="TBY3" s="854"/>
      <c r="TBZ3" s="854"/>
      <c r="TCA3" s="854"/>
      <c r="TCB3" s="854"/>
      <c r="TCC3" s="854" t="s">
        <v>157</v>
      </c>
      <c r="TCD3" s="854"/>
      <c r="TCE3" s="854"/>
      <c r="TCF3" s="854"/>
      <c r="TCG3" s="854"/>
      <c r="TCH3" s="854"/>
      <c r="TCI3" s="854"/>
      <c r="TCJ3" s="854"/>
      <c r="TCK3" s="854"/>
      <c r="TCL3" s="854"/>
      <c r="TCM3" s="854"/>
      <c r="TCN3" s="854"/>
      <c r="TCO3" s="854"/>
      <c r="TCP3" s="854"/>
      <c r="TCQ3" s="854"/>
      <c r="TCR3" s="854"/>
      <c r="TCS3" s="854" t="s">
        <v>157</v>
      </c>
      <c r="TCT3" s="854"/>
      <c r="TCU3" s="854"/>
      <c r="TCV3" s="854"/>
      <c r="TCW3" s="854"/>
      <c r="TCX3" s="854"/>
      <c r="TCY3" s="854"/>
      <c r="TCZ3" s="854"/>
      <c r="TDA3" s="854"/>
      <c r="TDB3" s="854"/>
      <c r="TDC3" s="854"/>
      <c r="TDD3" s="854"/>
      <c r="TDE3" s="854"/>
      <c r="TDF3" s="854"/>
      <c r="TDG3" s="854"/>
      <c r="TDH3" s="854"/>
      <c r="TDI3" s="854" t="s">
        <v>157</v>
      </c>
      <c r="TDJ3" s="854"/>
      <c r="TDK3" s="854"/>
      <c r="TDL3" s="854"/>
      <c r="TDM3" s="854"/>
      <c r="TDN3" s="854"/>
      <c r="TDO3" s="854"/>
      <c r="TDP3" s="854"/>
      <c r="TDQ3" s="854"/>
      <c r="TDR3" s="854"/>
      <c r="TDS3" s="854"/>
      <c r="TDT3" s="854"/>
      <c r="TDU3" s="854"/>
      <c r="TDV3" s="854"/>
      <c r="TDW3" s="854"/>
      <c r="TDX3" s="854"/>
      <c r="TDY3" s="854" t="s">
        <v>157</v>
      </c>
      <c r="TDZ3" s="854"/>
      <c r="TEA3" s="854"/>
      <c r="TEB3" s="854"/>
      <c r="TEC3" s="854"/>
      <c r="TED3" s="854"/>
      <c r="TEE3" s="854"/>
      <c r="TEF3" s="854"/>
      <c r="TEG3" s="854"/>
      <c r="TEH3" s="854"/>
      <c r="TEI3" s="854"/>
      <c r="TEJ3" s="854"/>
      <c r="TEK3" s="854"/>
      <c r="TEL3" s="854"/>
      <c r="TEM3" s="854"/>
      <c r="TEN3" s="854"/>
      <c r="TEO3" s="854" t="s">
        <v>157</v>
      </c>
      <c r="TEP3" s="854"/>
      <c r="TEQ3" s="854"/>
      <c r="TER3" s="854"/>
      <c r="TES3" s="854"/>
      <c r="TET3" s="854"/>
      <c r="TEU3" s="854"/>
      <c r="TEV3" s="854"/>
      <c r="TEW3" s="854"/>
      <c r="TEX3" s="854"/>
      <c r="TEY3" s="854"/>
      <c r="TEZ3" s="854"/>
      <c r="TFA3" s="854"/>
      <c r="TFB3" s="854"/>
      <c r="TFC3" s="854"/>
      <c r="TFD3" s="854"/>
      <c r="TFE3" s="854" t="s">
        <v>157</v>
      </c>
      <c r="TFF3" s="854"/>
      <c r="TFG3" s="854"/>
      <c r="TFH3" s="854"/>
      <c r="TFI3" s="854"/>
      <c r="TFJ3" s="854"/>
      <c r="TFK3" s="854"/>
      <c r="TFL3" s="854"/>
      <c r="TFM3" s="854"/>
      <c r="TFN3" s="854"/>
      <c r="TFO3" s="854"/>
      <c r="TFP3" s="854"/>
      <c r="TFQ3" s="854"/>
      <c r="TFR3" s="854"/>
      <c r="TFS3" s="854"/>
      <c r="TFT3" s="854"/>
      <c r="TFU3" s="854" t="s">
        <v>157</v>
      </c>
      <c r="TFV3" s="854"/>
      <c r="TFW3" s="854"/>
      <c r="TFX3" s="854"/>
      <c r="TFY3" s="854"/>
      <c r="TFZ3" s="854"/>
      <c r="TGA3" s="854"/>
      <c r="TGB3" s="854"/>
      <c r="TGC3" s="854"/>
      <c r="TGD3" s="854"/>
      <c r="TGE3" s="854"/>
      <c r="TGF3" s="854"/>
      <c r="TGG3" s="854"/>
      <c r="TGH3" s="854"/>
      <c r="TGI3" s="854"/>
      <c r="TGJ3" s="854"/>
      <c r="TGK3" s="854" t="s">
        <v>157</v>
      </c>
      <c r="TGL3" s="854"/>
      <c r="TGM3" s="854"/>
      <c r="TGN3" s="854"/>
      <c r="TGO3" s="854"/>
      <c r="TGP3" s="854"/>
      <c r="TGQ3" s="854"/>
      <c r="TGR3" s="854"/>
      <c r="TGS3" s="854"/>
      <c r="TGT3" s="854"/>
      <c r="TGU3" s="854"/>
      <c r="TGV3" s="854"/>
      <c r="TGW3" s="854"/>
      <c r="TGX3" s="854"/>
      <c r="TGY3" s="854"/>
      <c r="TGZ3" s="854"/>
      <c r="THA3" s="854" t="s">
        <v>157</v>
      </c>
      <c r="THB3" s="854"/>
      <c r="THC3" s="854"/>
      <c r="THD3" s="854"/>
      <c r="THE3" s="854"/>
      <c r="THF3" s="854"/>
      <c r="THG3" s="854"/>
      <c r="THH3" s="854"/>
      <c r="THI3" s="854"/>
      <c r="THJ3" s="854"/>
      <c r="THK3" s="854"/>
      <c r="THL3" s="854"/>
      <c r="THM3" s="854"/>
      <c r="THN3" s="854"/>
      <c r="THO3" s="854"/>
      <c r="THP3" s="854"/>
      <c r="THQ3" s="854" t="s">
        <v>157</v>
      </c>
      <c r="THR3" s="854"/>
      <c r="THS3" s="854"/>
      <c r="THT3" s="854"/>
      <c r="THU3" s="854"/>
      <c r="THV3" s="854"/>
      <c r="THW3" s="854"/>
      <c r="THX3" s="854"/>
      <c r="THY3" s="854"/>
      <c r="THZ3" s="854"/>
      <c r="TIA3" s="854"/>
      <c r="TIB3" s="854"/>
      <c r="TIC3" s="854"/>
      <c r="TID3" s="854"/>
      <c r="TIE3" s="854"/>
      <c r="TIF3" s="854"/>
      <c r="TIG3" s="854" t="s">
        <v>157</v>
      </c>
      <c r="TIH3" s="854"/>
      <c r="TII3" s="854"/>
      <c r="TIJ3" s="854"/>
      <c r="TIK3" s="854"/>
      <c r="TIL3" s="854"/>
      <c r="TIM3" s="854"/>
      <c r="TIN3" s="854"/>
      <c r="TIO3" s="854"/>
      <c r="TIP3" s="854"/>
      <c r="TIQ3" s="854"/>
      <c r="TIR3" s="854"/>
      <c r="TIS3" s="854"/>
      <c r="TIT3" s="854"/>
      <c r="TIU3" s="854"/>
      <c r="TIV3" s="854"/>
      <c r="TIW3" s="854" t="s">
        <v>157</v>
      </c>
      <c r="TIX3" s="854"/>
      <c r="TIY3" s="854"/>
      <c r="TIZ3" s="854"/>
      <c r="TJA3" s="854"/>
      <c r="TJB3" s="854"/>
      <c r="TJC3" s="854"/>
      <c r="TJD3" s="854"/>
      <c r="TJE3" s="854"/>
      <c r="TJF3" s="854"/>
      <c r="TJG3" s="854"/>
      <c r="TJH3" s="854"/>
      <c r="TJI3" s="854"/>
      <c r="TJJ3" s="854"/>
      <c r="TJK3" s="854"/>
      <c r="TJL3" s="854"/>
      <c r="TJM3" s="854" t="s">
        <v>157</v>
      </c>
      <c r="TJN3" s="854"/>
      <c r="TJO3" s="854"/>
      <c r="TJP3" s="854"/>
      <c r="TJQ3" s="854"/>
      <c r="TJR3" s="854"/>
      <c r="TJS3" s="854"/>
      <c r="TJT3" s="854"/>
      <c r="TJU3" s="854"/>
      <c r="TJV3" s="854"/>
      <c r="TJW3" s="854"/>
      <c r="TJX3" s="854"/>
      <c r="TJY3" s="854"/>
      <c r="TJZ3" s="854"/>
      <c r="TKA3" s="854"/>
      <c r="TKB3" s="854"/>
      <c r="TKC3" s="854" t="s">
        <v>157</v>
      </c>
      <c r="TKD3" s="854"/>
      <c r="TKE3" s="854"/>
      <c r="TKF3" s="854"/>
      <c r="TKG3" s="854"/>
      <c r="TKH3" s="854"/>
      <c r="TKI3" s="854"/>
      <c r="TKJ3" s="854"/>
      <c r="TKK3" s="854"/>
      <c r="TKL3" s="854"/>
      <c r="TKM3" s="854"/>
      <c r="TKN3" s="854"/>
      <c r="TKO3" s="854"/>
      <c r="TKP3" s="854"/>
      <c r="TKQ3" s="854"/>
      <c r="TKR3" s="854"/>
      <c r="TKS3" s="854" t="s">
        <v>157</v>
      </c>
      <c r="TKT3" s="854"/>
      <c r="TKU3" s="854"/>
      <c r="TKV3" s="854"/>
      <c r="TKW3" s="854"/>
      <c r="TKX3" s="854"/>
      <c r="TKY3" s="854"/>
      <c r="TKZ3" s="854"/>
      <c r="TLA3" s="854"/>
      <c r="TLB3" s="854"/>
      <c r="TLC3" s="854"/>
      <c r="TLD3" s="854"/>
      <c r="TLE3" s="854"/>
      <c r="TLF3" s="854"/>
      <c r="TLG3" s="854"/>
      <c r="TLH3" s="854"/>
      <c r="TLI3" s="854" t="s">
        <v>157</v>
      </c>
      <c r="TLJ3" s="854"/>
      <c r="TLK3" s="854"/>
      <c r="TLL3" s="854"/>
      <c r="TLM3" s="854"/>
      <c r="TLN3" s="854"/>
      <c r="TLO3" s="854"/>
      <c r="TLP3" s="854"/>
      <c r="TLQ3" s="854"/>
      <c r="TLR3" s="854"/>
      <c r="TLS3" s="854"/>
      <c r="TLT3" s="854"/>
      <c r="TLU3" s="854"/>
      <c r="TLV3" s="854"/>
      <c r="TLW3" s="854"/>
      <c r="TLX3" s="854"/>
      <c r="TLY3" s="854" t="s">
        <v>157</v>
      </c>
      <c r="TLZ3" s="854"/>
      <c r="TMA3" s="854"/>
      <c r="TMB3" s="854"/>
      <c r="TMC3" s="854"/>
      <c r="TMD3" s="854"/>
      <c r="TME3" s="854"/>
      <c r="TMF3" s="854"/>
      <c r="TMG3" s="854"/>
      <c r="TMH3" s="854"/>
      <c r="TMI3" s="854"/>
      <c r="TMJ3" s="854"/>
      <c r="TMK3" s="854"/>
      <c r="TML3" s="854"/>
      <c r="TMM3" s="854"/>
      <c r="TMN3" s="854"/>
      <c r="TMO3" s="854" t="s">
        <v>157</v>
      </c>
      <c r="TMP3" s="854"/>
      <c r="TMQ3" s="854"/>
      <c r="TMR3" s="854"/>
      <c r="TMS3" s="854"/>
      <c r="TMT3" s="854"/>
      <c r="TMU3" s="854"/>
      <c r="TMV3" s="854"/>
      <c r="TMW3" s="854"/>
      <c r="TMX3" s="854"/>
      <c r="TMY3" s="854"/>
      <c r="TMZ3" s="854"/>
      <c r="TNA3" s="854"/>
      <c r="TNB3" s="854"/>
      <c r="TNC3" s="854"/>
      <c r="TND3" s="854"/>
      <c r="TNE3" s="854" t="s">
        <v>157</v>
      </c>
      <c r="TNF3" s="854"/>
      <c r="TNG3" s="854"/>
      <c r="TNH3" s="854"/>
      <c r="TNI3" s="854"/>
      <c r="TNJ3" s="854"/>
      <c r="TNK3" s="854"/>
      <c r="TNL3" s="854"/>
      <c r="TNM3" s="854"/>
      <c r="TNN3" s="854"/>
      <c r="TNO3" s="854"/>
      <c r="TNP3" s="854"/>
      <c r="TNQ3" s="854"/>
      <c r="TNR3" s="854"/>
      <c r="TNS3" s="854"/>
      <c r="TNT3" s="854"/>
      <c r="TNU3" s="854" t="s">
        <v>157</v>
      </c>
      <c r="TNV3" s="854"/>
      <c r="TNW3" s="854"/>
      <c r="TNX3" s="854"/>
      <c r="TNY3" s="854"/>
      <c r="TNZ3" s="854"/>
      <c r="TOA3" s="854"/>
      <c r="TOB3" s="854"/>
      <c r="TOC3" s="854"/>
      <c r="TOD3" s="854"/>
      <c r="TOE3" s="854"/>
      <c r="TOF3" s="854"/>
      <c r="TOG3" s="854"/>
      <c r="TOH3" s="854"/>
      <c r="TOI3" s="854"/>
      <c r="TOJ3" s="854"/>
      <c r="TOK3" s="854" t="s">
        <v>157</v>
      </c>
      <c r="TOL3" s="854"/>
      <c r="TOM3" s="854"/>
      <c r="TON3" s="854"/>
      <c r="TOO3" s="854"/>
      <c r="TOP3" s="854"/>
      <c r="TOQ3" s="854"/>
      <c r="TOR3" s="854"/>
      <c r="TOS3" s="854"/>
      <c r="TOT3" s="854"/>
      <c r="TOU3" s="854"/>
      <c r="TOV3" s="854"/>
      <c r="TOW3" s="854"/>
      <c r="TOX3" s="854"/>
      <c r="TOY3" s="854"/>
      <c r="TOZ3" s="854"/>
      <c r="TPA3" s="854" t="s">
        <v>157</v>
      </c>
      <c r="TPB3" s="854"/>
      <c r="TPC3" s="854"/>
      <c r="TPD3" s="854"/>
      <c r="TPE3" s="854"/>
      <c r="TPF3" s="854"/>
      <c r="TPG3" s="854"/>
      <c r="TPH3" s="854"/>
      <c r="TPI3" s="854"/>
      <c r="TPJ3" s="854"/>
      <c r="TPK3" s="854"/>
      <c r="TPL3" s="854"/>
      <c r="TPM3" s="854"/>
      <c r="TPN3" s="854"/>
      <c r="TPO3" s="854"/>
      <c r="TPP3" s="854"/>
      <c r="TPQ3" s="854" t="s">
        <v>157</v>
      </c>
      <c r="TPR3" s="854"/>
      <c r="TPS3" s="854"/>
      <c r="TPT3" s="854"/>
      <c r="TPU3" s="854"/>
      <c r="TPV3" s="854"/>
      <c r="TPW3" s="854"/>
      <c r="TPX3" s="854"/>
      <c r="TPY3" s="854"/>
      <c r="TPZ3" s="854"/>
      <c r="TQA3" s="854"/>
      <c r="TQB3" s="854"/>
      <c r="TQC3" s="854"/>
      <c r="TQD3" s="854"/>
      <c r="TQE3" s="854"/>
      <c r="TQF3" s="854"/>
      <c r="TQG3" s="854" t="s">
        <v>157</v>
      </c>
      <c r="TQH3" s="854"/>
      <c r="TQI3" s="854"/>
      <c r="TQJ3" s="854"/>
      <c r="TQK3" s="854"/>
      <c r="TQL3" s="854"/>
      <c r="TQM3" s="854"/>
      <c r="TQN3" s="854"/>
      <c r="TQO3" s="854"/>
      <c r="TQP3" s="854"/>
      <c r="TQQ3" s="854"/>
      <c r="TQR3" s="854"/>
      <c r="TQS3" s="854"/>
      <c r="TQT3" s="854"/>
      <c r="TQU3" s="854"/>
      <c r="TQV3" s="854"/>
      <c r="TQW3" s="854" t="s">
        <v>157</v>
      </c>
      <c r="TQX3" s="854"/>
      <c r="TQY3" s="854"/>
      <c r="TQZ3" s="854"/>
      <c r="TRA3" s="854"/>
      <c r="TRB3" s="854"/>
      <c r="TRC3" s="854"/>
      <c r="TRD3" s="854"/>
      <c r="TRE3" s="854"/>
      <c r="TRF3" s="854"/>
      <c r="TRG3" s="854"/>
      <c r="TRH3" s="854"/>
      <c r="TRI3" s="854"/>
      <c r="TRJ3" s="854"/>
      <c r="TRK3" s="854"/>
      <c r="TRL3" s="854"/>
      <c r="TRM3" s="854" t="s">
        <v>157</v>
      </c>
      <c r="TRN3" s="854"/>
      <c r="TRO3" s="854"/>
      <c r="TRP3" s="854"/>
      <c r="TRQ3" s="854"/>
      <c r="TRR3" s="854"/>
      <c r="TRS3" s="854"/>
      <c r="TRT3" s="854"/>
      <c r="TRU3" s="854"/>
      <c r="TRV3" s="854"/>
      <c r="TRW3" s="854"/>
      <c r="TRX3" s="854"/>
      <c r="TRY3" s="854"/>
      <c r="TRZ3" s="854"/>
      <c r="TSA3" s="854"/>
      <c r="TSB3" s="854"/>
      <c r="TSC3" s="854" t="s">
        <v>157</v>
      </c>
      <c r="TSD3" s="854"/>
      <c r="TSE3" s="854"/>
      <c r="TSF3" s="854"/>
      <c r="TSG3" s="854"/>
      <c r="TSH3" s="854"/>
      <c r="TSI3" s="854"/>
      <c r="TSJ3" s="854"/>
      <c r="TSK3" s="854"/>
      <c r="TSL3" s="854"/>
      <c r="TSM3" s="854"/>
      <c r="TSN3" s="854"/>
      <c r="TSO3" s="854"/>
      <c r="TSP3" s="854"/>
      <c r="TSQ3" s="854"/>
      <c r="TSR3" s="854"/>
      <c r="TSS3" s="854" t="s">
        <v>157</v>
      </c>
      <c r="TST3" s="854"/>
      <c r="TSU3" s="854"/>
      <c r="TSV3" s="854"/>
      <c r="TSW3" s="854"/>
      <c r="TSX3" s="854"/>
      <c r="TSY3" s="854"/>
      <c r="TSZ3" s="854"/>
      <c r="TTA3" s="854"/>
      <c r="TTB3" s="854"/>
      <c r="TTC3" s="854"/>
      <c r="TTD3" s="854"/>
      <c r="TTE3" s="854"/>
      <c r="TTF3" s="854"/>
      <c r="TTG3" s="854"/>
      <c r="TTH3" s="854"/>
      <c r="TTI3" s="854" t="s">
        <v>157</v>
      </c>
      <c r="TTJ3" s="854"/>
      <c r="TTK3" s="854"/>
      <c r="TTL3" s="854"/>
      <c r="TTM3" s="854"/>
      <c r="TTN3" s="854"/>
      <c r="TTO3" s="854"/>
      <c r="TTP3" s="854"/>
      <c r="TTQ3" s="854"/>
      <c r="TTR3" s="854"/>
      <c r="TTS3" s="854"/>
      <c r="TTT3" s="854"/>
      <c r="TTU3" s="854"/>
      <c r="TTV3" s="854"/>
      <c r="TTW3" s="854"/>
      <c r="TTX3" s="854"/>
      <c r="TTY3" s="854" t="s">
        <v>157</v>
      </c>
      <c r="TTZ3" s="854"/>
      <c r="TUA3" s="854"/>
      <c r="TUB3" s="854"/>
      <c r="TUC3" s="854"/>
      <c r="TUD3" s="854"/>
      <c r="TUE3" s="854"/>
      <c r="TUF3" s="854"/>
      <c r="TUG3" s="854"/>
      <c r="TUH3" s="854"/>
      <c r="TUI3" s="854"/>
      <c r="TUJ3" s="854"/>
      <c r="TUK3" s="854"/>
      <c r="TUL3" s="854"/>
      <c r="TUM3" s="854"/>
      <c r="TUN3" s="854"/>
      <c r="TUO3" s="854" t="s">
        <v>157</v>
      </c>
      <c r="TUP3" s="854"/>
      <c r="TUQ3" s="854"/>
      <c r="TUR3" s="854"/>
      <c r="TUS3" s="854"/>
      <c r="TUT3" s="854"/>
      <c r="TUU3" s="854"/>
      <c r="TUV3" s="854"/>
      <c r="TUW3" s="854"/>
      <c r="TUX3" s="854"/>
      <c r="TUY3" s="854"/>
      <c r="TUZ3" s="854"/>
      <c r="TVA3" s="854"/>
      <c r="TVB3" s="854"/>
      <c r="TVC3" s="854"/>
      <c r="TVD3" s="854"/>
      <c r="TVE3" s="854" t="s">
        <v>157</v>
      </c>
      <c r="TVF3" s="854"/>
      <c r="TVG3" s="854"/>
      <c r="TVH3" s="854"/>
      <c r="TVI3" s="854"/>
      <c r="TVJ3" s="854"/>
      <c r="TVK3" s="854"/>
      <c r="TVL3" s="854"/>
      <c r="TVM3" s="854"/>
      <c r="TVN3" s="854"/>
      <c r="TVO3" s="854"/>
      <c r="TVP3" s="854"/>
      <c r="TVQ3" s="854"/>
      <c r="TVR3" s="854"/>
      <c r="TVS3" s="854"/>
      <c r="TVT3" s="854"/>
      <c r="TVU3" s="854" t="s">
        <v>157</v>
      </c>
      <c r="TVV3" s="854"/>
      <c r="TVW3" s="854"/>
      <c r="TVX3" s="854"/>
      <c r="TVY3" s="854"/>
      <c r="TVZ3" s="854"/>
      <c r="TWA3" s="854"/>
      <c r="TWB3" s="854"/>
      <c r="TWC3" s="854"/>
      <c r="TWD3" s="854"/>
      <c r="TWE3" s="854"/>
      <c r="TWF3" s="854"/>
      <c r="TWG3" s="854"/>
      <c r="TWH3" s="854"/>
      <c r="TWI3" s="854"/>
      <c r="TWJ3" s="854"/>
      <c r="TWK3" s="854" t="s">
        <v>157</v>
      </c>
      <c r="TWL3" s="854"/>
      <c r="TWM3" s="854"/>
      <c r="TWN3" s="854"/>
      <c r="TWO3" s="854"/>
      <c r="TWP3" s="854"/>
      <c r="TWQ3" s="854"/>
      <c r="TWR3" s="854"/>
      <c r="TWS3" s="854"/>
      <c r="TWT3" s="854"/>
      <c r="TWU3" s="854"/>
      <c r="TWV3" s="854"/>
      <c r="TWW3" s="854"/>
      <c r="TWX3" s="854"/>
      <c r="TWY3" s="854"/>
      <c r="TWZ3" s="854"/>
      <c r="TXA3" s="854" t="s">
        <v>157</v>
      </c>
      <c r="TXB3" s="854"/>
      <c r="TXC3" s="854"/>
      <c r="TXD3" s="854"/>
      <c r="TXE3" s="854"/>
      <c r="TXF3" s="854"/>
      <c r="TXG3" s="854"/>
      <c r="TXH3" s="854"/>
      <c r="TXI3" s="854"/>
      <c r="TXJ3" s="854"/>
      <c r="TXK3" s="854"/>
      <c r="TXL3" s="854"/>
      <c r="TXM3" s="854"/>
      <c r="TXN3" s="854"/>
      <c r="TXO3" s="854"/>
      <c r="TXP3" s="854"/>
      <c r="TXQ3" s="854" t="s">
        <v>157</v>
      </c>
      <c r="TXR3" s="854"/>
      <c r="TXS3" s="854"/>
      <c r="TXT3" s="854"/>
      <c r="TXU3" s="854"/>
      <c r="TXV3" s="854"/>
      <c r="TXW3" s="854"/>
      <c r="TXX3" s="854"/>
      <c r="TXY3" s="854"/>
      <c r="TXZ3" s="854"/>
      <c r="TYA3" s="854"/>
      <c r="TYB3" s="854"/>
      <c r="TYC3" s="854"/>
      <c r="TYD3" s="854"/>
      <c r="TYE3" s="854"/>
      <c r="TYF3" s="854"/>
      <c r="TYG3" s="854" t="s">
        <v>157</v>
      </c>
      <c r="TYH3" s="854"/>
      <c r="TYI3" s="854"/>
      <c r="TYJ3" s="854"/>
      <c r="TYK3" s="854"/>
      <c r="TYL3" s="854"/>
      <c r="TYM3" s="854"/>
      <c r="TYN3" s="854"/>
      <c r="TYO3" s="854"/>
      <c r="TYP3" s="854"/>
      <c r="TYQ3" s="854"/>
      <c r="TYR3" s="854"/>
      <c r="TYS3" s="854"/>
      <c r="TYT3" s="854"/>
      <c r="TYU3" s="854"/>
      <c r="TYV3" s="854"/>
      <c r="TYW3" s="854" t="s">
        <v>157</v>
      </c>
      <c r="TYX3" s="854"/>
      <c r="TYY3" s="854"/>
      <c r="TYZ3" s="854"/>
      <c r="TZA3" s="854"/>
      <c r="TZB3" s="854"/>
      <c r="TZC3" s="854"/>
      <c r="TZD3" s="854"/>
      <c r="TZE3" s="854"/>
      <c r="TZF3" s="854"/>
      <c r="TZG3" s="854"/>
      <c r="TZH3" s="854"/>
      <c r="TZI3" s="854"/>
      <c r="TZJ3" s="854"/>
      <c r="TZK3" s="854"/>
      <c r="TZL3" s="854"/>
      <c r="TZM3" s="854" t="s">
        <v>157</v>
      </c>
      <c r="TZN3" s="854"/>
      <c r="TZO3" s="854"/>
      <c r="TZP3" s="854"/>
      <c r="TZQ3" s="854"/>
      <c r="TZR3" s="854"/>
      <c r="TZS3" s="854"/>
      <c r="TZT3" s="854"/>
      <c r="TZU3" s="854"/>
      <c r="TZV3" s="854"/>
      <c r="TZW3" s="854"/>
      <c r="TZX3" s="854"/>
      <c r="TZY3" s="854"/>
      <c r="TZZ3" s="854"/>
      <c r="UAA3" s="854"/>
      <c r="UAB3" s="854"/>
      <c r="UAC3" s="854" t="s">
        <v>157</v>
      </c>
      <c r="UAD3" s="854"/>
      <c r="UAE3" s="854"/>
      <c r="UAF3" s="854"/>
      <c r="UAG3" s="854"/>
      <c r="UAH3" s="854"/>
      <c r="UAI3" s="854"/>
      <c r="UAJ3" s="854"/>
      <c r="UAK3" s="854"/>
      <c r="UAL3" s="854"/>
      <c r="UAM3" s="854"/>
      <c r="UAN3" s="854"/>
      <c r="UAO3" s="854"/>
      <c r="UAP3" s="854"/>
      <c r="UAQ3" s="854"/>
      <c r="UAR3" s="854"/>
      <c r="UAS3" s="854" t="s">
        <v>157</v>
      </c>
      <c r="UAT3" s="854"/>
      <c r="UAU3" s="854"/>
      <c r="UAV3" s="854"/>
      <c r="UAW3" s="854"/>
      <c r="UAX3" s="854"/>
      <c r="UAY3" s="854"/>
      <c r="UAZ3" s="854"/>
      <c r="UBA3" s="854"/>
      <c r="UBB3" s="854"/>
      <c r="UBC3" s="854"/>
      <c r="UBD3" s="854"/>
      <c r="UBE3" s="854"/>
      <c r="UBF3" s="854"/>
      <c r="UBG3" s="854"/>
      <c r="UBH3" s="854"/>
      <c r="UBI3" s="854" t="s">
        <v>157</v>
      </c>
      <c r="UBJ3" s="854"/>
      <c r="UBK3" s="854"/>
      <c r="UBL3" s="854"/>
      <c r="UBM3" s="854"/>
      <c r="UBN3" s="854"/>
      <c r="UBO3" s="854"/>
      <c r="UBP3" s="854"/>
      <c r="UBQ3" s="854"/>
      <c r="UBR3" s="854"/>
      <c r="UBS3" s="854"/>
      <c r="UBT3" s="854"/>
      <c r="UBU3" s="854"/>
      <c r="UBV3" s="854"/>
      <c r="UBW3" s="854"/>
      <c r="UBX3" s="854"/>
      <c r="UBY3" s="854" t="s">
        <v>157</v>
      </c>
      <c r="UBZ3" s="854"/>
      <c r="UCA3" s="854"/>
      <c r="UCB3" s="854"/>
      <c r="UCC3" s="854"/>
      <c r="UCD3" s="854"/>
      <c r="UCE3" s="854"/>
      <c r="UCF3" s="854"/>
      <c r="UCG3" s="854"/>
      <c r="UCH3" s="854"/>
      <c r="UCI3" s="854"/>
      <c r="UCJ3" s="854"/>
      <c r="UCK3" s="854"/>
      <c r="UCL3" s="854"/>
      <c r="UCM3" s="854"/>
      <c r="UCN3" s="854"/>
      <c r="UCO3" s="854" t="s">
        <v>157</v>
      </c>
      <c r="UCP3" s="854"/>
      <c r="UCQ3" s="854"/>
      <c r="UCR3" s="854"/>
      <c r="UCS3" s="854"/>
      <c r="UCT3" s="854"/>
      <c r="UCU3" s="854"/>
      <c r="UCV3" s="854"/>
      <c r="UCW3" s="854"/>
      <c r="UCX3" s="854"/>
      <c r="UCY3" s="854"/>
      <c r="UCZ3" s="854"/>
      <c r="UDA3" s="854"/>
      <c r="UDB3" s="854"/>
      <c r="UDC3" s="854"/>
      <c r="UDD3" s="854"/>
      <c r="UDE3" s="854" t="s">
        <v>157</v>
      </c>
      <c r="UDF3" s="854"/>
      <c r="UDG3" s="854"/>
      <c r="UDH3" s="854"/>
      <c r="UDI3" s="854"/>
      <c r="UDJ3" s="854"/>
      <c r="UDK3" s="854"/>
      <c r="UDL3" s="854"/>
      <c r="UDM3" s="854"/>
      <c r="UDN3" s="854"/>
      <c r="UDO3" s="854"/>
      <c r="UDP3" s="854"/>
      <c r="UDQ3" s="854"/>
      <c r="UDR3" s="854"/>
      <c r="UDS3" s="854"/>
      <c r="UDT3" s="854"/>
      <c r="UDU3" s="854" t="s">
        <v>157</v>
      </c>
      <c r="UDV3" s="854"/>
      <c r="UDW3" s="854"/>
      <c r="UDX3" s="854"/>
      <c r="UDY3" s="854"/>
      <c r="UDZ3" s="854"/>
      <c r="UEA3" s="854"/>
      <c r="UEB3" s="854"/>
      <c r="UEC3" s="854"/>
      <c r="UED3" s="854"/>
      <c r="UEE3" s="854"/>
      <c r="UEF3" s="854"/>
      <c r="UEG3" s="854"/>
      <c r="UEH3" s="854"/>
      <c r="UEI3" s="854"/>
      <c r="UEJ3" s="854"/>
      <c r="UEK3" s="854" t="s">
        <v>157</v>
      </c>
      <c r="UEL3" s="854"/>
      <c r="UEM3" s="854"/>
      <c r="UEN3" s="854"/>
      <c r="UEO3" s="854"/>
      <c r="UEP3" s="854"/>
      <c r="UEQ3" s="854"/>
      <c r="UER3" s="854"/>
      <c r="UES3" s="854"/>
      <c r="UET3" s="854"/>
      <c r="UEU3" s="854"/>
      <c r="UEV3" s="854"/>
      <c r="UEW3" s="854"/>
      <c r="UEX3" s="854"/>
      <c r="UEY3" s="854"/>
      <c r="UEZ3" s="854"/>
      <c r="UFA3" s="854" t="s">
        <v>157</v>
      </c>
      <c r="UFB3" s="854"/>
      <c r="UFC3" s="854"/>
      <c r="UFD3" s="854"/>
      <c r="UFE3" s="854"/>
      <c r="UFF3" s="854"/>
      <c r="UFG3" s="854"/>
      <c r="UFH3" s="854"/>
      <c r="UFI3" s="854"/>
      <c r="UFJ3" s="854"/>
      <c r="UFK3" s="854"/>
      <c r="UFL3" s="854"/>
      <c r="UFM3" s="854"/>
      <c r="UFN3" s="854"/>
      <c r="UFO3" s="854"/>
      <c r="UFP3" s="854"/>
      <c r="UFQ3" s="854" t="s">
        <v>157</v>
      </c>
      <c r="UFR3" s="854"/>
      <c r="UFS3" s="854"/>
      <c r="UFT3" s="854"/>
      <c r="UFU3" s="854"/>
      <c r="UFV3" s="854"/>
      <c r="UFW3" s="854"/>
      <c r="UFX3" s="854"/>
      <c r="UFY3" s="854"/>
      <c r="UFZ3" s="854"/>
      <c r="UGA3" s="854"/>
      <c r="UGB3" s="854"/>
      <c r="UGC3" s="854"/>
      <c r="UGD3" s="854"/>
      <c r="UGE3" s="854"/>
      <c r="UGF3" s="854"/>
      <c r="UGG3" s="854" t="s">
        <v>157</v>
      </c>
      <c r="UGH3" s="854"/>
      <c r="UGI3" s="854"/>
      <c r="UGJ3" s="854"/>
      <c r="UGK3" s="854"/>
      <c r="UGL3" s="854"/>
      <c r="UGM3" s="854"/>
      <c r="UGN3" s="854"/>
      <c r="UGO3" s="854"/>
      <c r="UGP3" s="854"/>
      <c r="UGQ3" s="854"/>
      <c r="UGR3" s="854"/>
      <c r="UGS3" s="854"/>
      <c r="UGT3" s="854"/>
      <c r="UGU3" s="854"/>
      <c r="UGV3" s="854"/>
      <c r="UGW3" s="854" t="s">
        <v>157</v>
      </c>
      <c r="UGX3" s="854"/>
      <c r="UGY3" s="854"/>
      <c r="UGZ3" s="854"/>
      <c r="UHA3" s="854"/>
      <c r="UHB3" s="854"/>
      <c r="UHC3" s="854"/>
      <c r="UHD3" s="854"/>
      <c r="UHE3" s="854"/>
      <c r="UHF3" s="854"/>
      <c r="UHG3" s="854"/>
      <c r="UHH3" s="854"/>
      <c r="UHI3" s="854"/>
      <c r="UHJ3" s="854"/>
      <c r="UHK3" s="854"/>
      <c r="UHL3" s="854"/>
      <c r="UHM3" s="854" t="s">
        <v>157</v>
      </c>
      <c r="UHN3" s="854"/>
      <c r="UHO3" s="854"/>
      <c r="UHP3" s="854"/>
      <c r="UHQ3" s="854"/>
      <c r="UHR3" s="854"/>
      <c r="UHS3" s="854"/>
      <c r="UHT3" s="854"/>
      <c r="UHU3" s="854"/>
      <c r="UHV3" s="854"/>
      <c r="UHW3" s="854"/>
      <c r="UHX3" s="854"/>
      <c r="UHY3" s="854"/>
      <c r="UHZ3" s="854"/>
      <c r="UIA3" s="854"/>
      <c r="UIB3" s="854"/>
      <c r="UIC3" s="854" t="s">
        <v>157</v>
      </c>
      <c r="UID3" s="854"/>
      <c r="UIE3" s="854"/>
      <c r="UIF3" s="854"/>
      <c r="UIG3" s="854"/>
      <c r="UIH3" s="854"/>
      <c r="UII3" s="854"/>
      <c r="UIJ3" s="854"/>
      <c r="UIK3" s="854"/>
      <c r="UIL3" s="854"/>
      <c r="UIM3" s="854"/>
      <c r="UIN3" s="854"/>
      <c r="UIO3" s="854"/>
      <c r="UIP3" s="854"/>
      <c r="UIQ3" s="854"/>
      <c r="UIR3" s="854"/>
      <c r="UIS3" s="854" t="s">
        <v>157</v>
      </c>
      <c r="UIT3" s="854"/>
      <c r="UIU3" s="854"/>
      <c r="UIV3" s="854"/>
      <c r="UIW3" s="854"/>
      <c r="UIX3" s="854"/>
      <c r="UIY3" s="854"/>
      <c r="UIZ3" s="854"/>
      <c r="UJA3" s="854"/>
      <c r="UJB3" s="854"/>
      <c r="UJC3" s="854"/>
      <c r="UJD3" s="854"/>
      <c r="UJE3" s="854"/>
      <c r="UJF3" s="854"/>
      <c r="UJG3" s="854"/>
      <c r="UJH3" s="854"/>
      <c r="UJI3" s="854" t="s">
        <v>157</v>
      </c>
      <c r="UJJ3" s="854"/>
      <c r="UJK3" s="854"/>
      <c r="UJL3" s="854"/>
      <c r="UJM3" s="854"/>
      <c r="UJN3" s="854"/>
      <c r="UJO3" s="854"/>
      <c r="UJP3" s="854"/>
      <c r="UJQ3" s="854"/>
      <c r="UJR3" s="854"/>
      <c r="UJS3" s="854"/>
      <c r="UJT3" s="854"/>
      <c r="UJU3" s="854"/>
      <c r="UJV3" s="854"/>
      <c r="UJW3" s="854"/>
      <c r="UJX3" s="854"/>
      <c r="UJY3" s="854" t="s">
        <v>157</v>
      </c>
      <c r="UJZ3" s="854"/>
      <c r="UKA3" s="854"/>
      <c r="UKB3" s="854"/>
      <c r="UKC3" s="854"/>
      <c r="UKD3" s="854"/>
      <c r="UKE3" s="854"/>
      <c r="UKF3" s="854"/>
      <c r="UKG3" s="854"/>
      <c r="UKH3" s="854"/>
      <c r="UKI3" s="854"/>
      <c r="UKJ3" s="854"/>
      <c r="UKK3" s="854"/>
      <c r="UKL3" s="854"/>
      <c r="UKM3" s="854"/>
      <c r="UKN3" s="854"/>
      <c r="UKO3" s="854" t="s">
        <v>157</v>
      </c>
      <c r="UKP3" s="854"/>
      <c r="UKQ3" s="854"/>
      <c r="UKR3" s="854"/>
      <c r="UKS3" s="854"/>
      <c r="UKT3" s="854"/>
      <c r="UKU3" s="854"/>
      <c r="UKV3" s="854"/>
      <c r="UKW3" s="854"/>
      <c r="UKX3" s="854"/>
      <c r="UKY3" s="854"/>
      <c r="UKZ3" s="854"/>
      <c r="ULA3" s="854"/>
      <c r="ULB3" s="854"/>
      <c r="ULC3" s="854"/>
      <c r="ULD3" s="854"/>
      <c r="ULE3" s="854" t="s">
        <v>157</v>
      </c>
      <c r="ULF3" s="854"/>
      <c r="ULG3" s="854"/>
      <c r="ULH3" s="854"/>
      <c r="ULI3" s="854"/>
      <c r="ULJ3" s="854"/>
      <c r="ULK3" s="854"/>
      <c r="ULL3" s="854"/>
      <c r="ULM3" s="854"/>
      <c r="ULN3" s="854"/>
      <c r="ULO3" s="854"/>
      <c r="ULP3" s="854"/>
      <c r="ULQ3" s="854"/>
      <c r="ULR3" s="854"/>
      <c r="ULS3" s="854"/>
      <c r="ULT3" s="854"/>
      <c r="ULU3" s="854" t="s">
        <v>157</v>
      </c>
      <c r="ULV3" s="854"/>
      <c r="ULW3" s="854"/>
      <c r="ULX3" s="854"/>
      <c r="ULY3" s="854"/>
      <c r="ULZ3" s="854"/>
      <c r="UMA3" s="854"/>
      <c r="UMB3" s="854"/>
      <c r="UMC3" s="854"/>
      <c r="UMD3" s="854"/>
      <c r="UME3" s="854"/>
      <c r="UMF3" s="854"/>
      <c r="UMG3" s="854"/>
      <c r="UMH3" s="854"/>
      <c r="UMI3" s="854"/>
      <c r="UMJ3" s="854"/>
      <c r="UMK3" s="854" t="s">
        <v>157</v>
      </c>
      <c r="UML3" s="854"/>
      <c r="UMM3" s="854"/>
      <c r="UMN3" s="854"/>
      <c r="UMO3" s="854"/>
      <c r="UMP3" s="854"/>
      <c r="UMQ3" s="854"/>
      <c r="UMR3" s="854"/>
      <c r="UMS3" s="854"/>
      <c r="UMT3" s="854"/>
      <c r="UMU3" s="854"/>
      <c r="UMV3" s="854"/>
      <c r="UMW3" s="854"/>
      <c r="UMX3" s="854"/>
      <c r="UMY3" s="854"/>
      <c r="UMZ3" s="854"/>
      <c r="UNA3" s="854" t="s">
        <v>157</v>
      </c>
      <c r="UNB3" s="854"/>
      <c r="UNC3" s="854"/>
      <c r="UND3" s="854"/>
      <c r="UNE3" s="854"/>
      <c r="UNF3" s="854"/>
      <c r="UNG3" s="854"/>
      <c r="UNH3" s="854"/>
      <c r="UNI3" s="854"/>
      <c r="UNJ3" s="854"/>
      <c r="UNK3" s="854"/>
      <c r="UNL3" s="854"/>
      <c r="UNM3" s="854"/>
      <c r="UNN3" s="854"/>
      <c r="UNO3" s="854"/>
      <c r="UNP3" s="854"/>
      <c r="UNQ3" s="854" t="s">
        <v>157</v>
      </c>
      <c r="UNR3" s="854"/>
      <c r="UNS3" s="854"/>
      <c r="UNT3" s="854"/>
      <c r="UNU3" s="854"/>
      <c r="UNV3" s="854"/>
      <c r="UNW3" s="854"/>
      <c r="UNX3" s="854"/>
      <c r="UNY3" s="854"/>
      <c r="UNZ3" s="854"/>
      <c r="UOA3" s="854"/>
      <c r="UOB3" s="854"/>
      <c r="UOC3" s="854"/>
      <c r="UOD3" s="854"/>
      <c r="UOE3" s="854"/>
      <c r="UOF3" s="854"/>
      <c r="UOG3" s="854" t="s">
        <v>157</v>
      </c>
      <c r="UOH3" s="854"/>
      <c r="UOI3" s="854"/>
      <c r="UOJ3" s="854"/>
      <c r="UOK3" s="854"/>
      <c r="UOL3" s="854"/>
      <c r="UOM3" s="854"/>
      <c r="UON3" s="854"/>
      <c r="UOO3" s="854"/>
      <c r="UOP3" s="854"/>
      <c r="UOQ3" s="854"/>
      <c r="UOR3" s="854"/>
      <c r="UOS3" s="854"/>
      <c r="UOT3" s="854"/>
      <c r="UOU3" s="854"/>
      <c r="UOV3" s="854"/>
      <c r="UOW3" s="854" t="s">
        <v>157</v>
      </c>
      <c r="UOX3" s="854"/>
      <c r="UOY3" s="854"/>
      <c r="UOZ3" s="854"/>
      <c r="UPA3" s="854"/>
      <c r="UPB3" s="854"/>
      <c r="UPC3" s="854"/>
      <c r="UPD3" s="854"/>
      <c r="UPE3" s="854"/>
      <c r="UPF3" s="854"/>
      <c r="UPG3" s="854"/>
      <c r="UPH3" s="854"/>
      <c r="UPI3" s="854"/>
      <c r="UPJ3" s="854"/>
      <c r="UPK3" s="854"/>
      <c r="UPL3" s="854"/>
      <c r="UPM3" s="854" t="s">
        <v>157</v>
      </c>
      <c r="UPN3" s="854"/>
      <c r="UPO3" s="854"/>
      <c r="UPP3" s="854"/>
      <c r="UPQ3" s="854"/>
      <c r="UPR3" s="854"/>
      <c r="UPS3" s="854"/>
      <c r="UPT3" s="854"/>
      <c r="UPU3" s="854"/>
      <c r="UPV3" s="854"/>
      <c r="UPW3" s="854"/>
      <c r="UPX3" s="854"/>
      <c r="UPY3" s="854"/>
      <c r="UPZ3" s="854"/>
      <c r="UQA3" s="854"/>
      <c r="UQB3" s="854"/>
      <c r="UQC3" s="854" t="s">
        <v>157</v>
      </c>
      <c r="UQD3" s="854"/>
      <c r="UQE3" s="854"/>
      <c r="UQF3" s="854"/>
      <c r="UQG3" s="854"/>
      <c r="UQH3" s="854"/>
      <c r="UQI3" s="854"/>
      <c r="UQJ3" s="854"/>
      <c r="UQK3" s="854"/>
      <c r="UQL3" s="854"/>
      <c r="UQM3" s="854"/>
      <c r="UQN3" s="854"/>
      <c r="UQO3" s="854"/>
      <c r="UQP3" s="854"/>
      <c r="UQQ3" s="854"/>
      <c r="UQR3" s="854"/>
      <c r="UQS3" s="854" t="s">
        <v>157</v>
      </c>
      <c r="UQT3" s="854"/>
      <c r="UQU3" s="854"/>
      <c r="UQV3" s="854"/>
      <c r="UQW3" s="854"/>
      <c r="UQX3" s="854"/>
      <c r="UQY3" s="854"/>
      <c r="UQZ3" s="854"/>
      <c r="URA3" s="854"/>
      <c r="URB3" s="854"/>
      <c r="URC3" s="854"/>
      <c r="URD3" s="854"/>
      <c r="URE3" s="854"/>
      <c r="URF3" s="854"/>
      <c r="URG3" s="854"/>
      <c r="URH3" s="854"/>
      <c r="URI3" s="854" t="s">
        <v>157</v>
      </c>
      <c r="URJ3" s="854"/>
      <c r="URK3" s="854"/>
      <c r="URL3" s="854"/>
      <c r="URM3" s="854"/>
      <c r="URN3" s="854"/>
      <c r="URO3" s="854"/>
      <c r="URP3" s="854"/>
      <c r="URQ3" s="854"/>
      <c r="URR3" s="854"/>
      <c r="URS3" s="854"/>
      <c r="URT3" s="854"/>
      <c r="URU3" s="854"/>
      <c r="URV3" s="854"/>
      <c r="URW3" s="854"/>
      <c r="URX3" s="854"/>
      <c r="URY3" s="854" t="s">
        <v>157</v>
      </c>
      <c r="URZ3" s="854"/>
      <c r="USA3" s="854"/>
      <c r="USB3" s="854"/>
      <c r="USC3" s="854"/>
      <c r="USD3" s="854"/>
      <c r="USE3" s="854"/>
      <c r="USF3" s="854"/>
      <c r="USG3" s="854"/>
      <c r="USH3" s="854"/>
      <c r="USI3" s="854"/>
      <c r="USJ3" s="854"/>
      <c r="USK3" s="854"/>
      <c r="USL3" s="854"/>
      <c r="USM3" s="854"/>
      <c r="USN3" s="854"/>
      <c r="USO3" s="854" t="s">
        <v>157</v>
      </c>
      <c r="USP3" s="854"/>
      <c r="USQ3" s="854"/>
      <c r="USR3" s="854"/>
      <c r="USS3" s="854"/>
      <c r="UST3" s="854"/>
      <c r="USU3" s="854"/>
      <c r="USV3" s="854"/>
      <c r="USW3" s="854"/>
      <c r="USX3" s="854"/>
      <c r="USY3" s="854"/>
      <c r="USZ3" s="854"/>
      <c r="UTA3" s="854"/>
      <c r="UTB3" s="854"/>
      <c r="UTC3" s="854"/>
      <c r="UTD3" s="854"/>
      <c r="UTE3" s="854" t="s">
        <v>157</v>
      </c>
      <c r="UTF3" s="854"/>
      <c r="UTG3" s="854"/>
      <c r="UTH3" s="854"/>
      <c r="UTI3" s="854"/>
      <c r="UTJ3" s="854"/>
      <c r="UTK3" s="854"/>
      <c r="UTL3" s="854"/>
      <c r="UTM3" s="854"/>
      <c r="UTN3" s="854"/>
      <c r="UTO3" s="854"/>
      <c r="UTP3" s="854"/>
      <c r="UTQ3" s="854"/>
      <c r="UTR3" s="854"/>
      <c r="UTS3" s="854"/>
      <c r="UTT3" s="854"/>
      <c r="UTU3" s="854" t="s">
        <v>157</v>
      </c>
      <c r="UTV3" s="854"/>
      <c r="UTW3" s="854"/>
      <c r="UTX3" s="854"/>
      <c r="UTY3" s="854"/>
      <c r="UTZ3" s="854"/>
      <c r="UUA3" s="854"/>
      <c r="UUB3" s="854"/>
      <c r="UUC3" s="854"/>
      <c r="UUD3" s="854"/>
      <c r="UUE3" s="854"/>
      <c r="UUF3" s="854"/>
      <c r="UUG3" s="854"/>
      <c r="UUH3" s="854"/>
      <c r="UUI3" s="854"/>
      <c r="UUJ3" s="854"/>
      <c r="UUK3" s="854" t="s">
        <v>157</v>
      </c>
      <c r="UUL3" s="854"/>
      <c r="UUM3" s="854"/>
      <c r="UUN3" s="854"/>
      <c r="UUO3" s="854"/>
      <c r="UUP3" s="854"/>
      <c r="UUQ3" s="854"/>
      <c r="UUR3" s="854"/>
      <c r="UUS3" s="854"/>
      <c r="UUT3" s="854"/>
      <c r="UUU3" s="854"/>
      <c r="UUV3" s="854"/>
      <c r="UUW3" s="854"/>
      <c r="UUX3" s="854"/>
      <c r="UUY3" s="854"/>
      <c r="UUZ3" s="854"/>
      <c r="UVA3" s="854" t="s">
        <v>157</v>
      </c>
      <c r="UVB3" s="854"/>
      <c r="UVC3" s="854"/>
      <c r="UVD3" s="854"/>
      <c r="UVE3" s="854"/>
      <c r="UVF3" s="854"/>
      <c r="UVG3" s="854"/>
      <c r="UVH3" s="854"/>
      <c r="UVI3" s="854"/>
      <c r="UVJ3" s="854"/>
      <c r="UVK3" s="854"/>
      <c r="UVL3" s="854"/>
      <c r="UVM3" s="854"/>
      <c r="UVN3" s="854"/>
      <c r="UVO3" s="854"/>
      <c r="UVP3" s="854"/>
      <c r="UVQ3" s="854" t="s">
        <v>157</v>
      </c>
      <c r="UVR3" s="854"/>
      <c r="UVS3" s="854"/>
      <c r="UVT3" s="854"/>
      <c r="UVU3" s="854"/>
      <c r="UVV3" s="854"/>
      <c r="UVW3" s="854"/>
      <c r="UVX3" s="854"/>
      <c r="UVY3" s="854"/>
      <c r="UVZ3" s="854"/>
      <c r="UWA3" s="854"/>
      <c r="UWB3" s="854"/>
      <c r="UWC3" s="854"/>
      <c r="UWD3" s="854"/>
      <c r="UWE3" s="854"/>
      <c r="UWF3" s="854"/>
      <c r="UWG3" s="854" t="s">
        <v>157</v>
      </c>
      <c r="UWH3" s="854"/>
      <c r="UWI3" s="854"/>
      <c r="UWJ3" s="854"/>
      <c r="UWK3" s="854"/>
      <c r="UWL3" s="854"/>
      <c r="UWM3" s="854"/>
      <c r="UWN3" s="854"/>
      <c r="UWO3" s="854"/>
      <c r="UWP3" s="854"/>
      <c r="UWQ3" s="854"/>
      <c r="UWR3" s="854"/>
      <c r="UWS3" s="854"/>
      <c r="UWT3" s="854"/>
      <c r="UWU3" s="854"/>
      <c r="UWV3" s="854"/>
      <c r="UWW3" s="854" t="s">
        <v>157</v>
      </c>
      <c r="UWX3" s="854"/>
      <c r="UWY3" s="854"/>
      <c r="UWZ3" s="854"/>
      <c r="UXA3" s="854"/>
      <c r="UXB3" s="854"/>
      <c r="UXC3" s="854"/>
      <c r="UXD3" s="854"/>
      <c r="UXE3" s="854"/>
      <c r="UXF3" s="854"/>
      <c r="UXG3" s="854"/>
      <c r="UXH3" s="854"/>
      <c r="UXI3" s="854"/>
      <c r="UXJ3" s="854"/>
      <c r="UXK3" s="854"/>
      <c r="UXL3" s="854"/>
      <c r="UXM3" s="854" t="s">
        <v>157</v>
      </c>
      <c r="UXN3" s="854"/>
      <c r="UXO3" s="854"/>
      <c r="UXP3" s="854"/>
      <c r="UXQ3" s="854"/>
      <c r="UXR3" s="854"/>
      <c r="UXS3" s="854"/>
      <c r="UXT3" s="854"/>
      <c r="UXU3" s="854"/>
      <c r="UXV3" s="854"/>
      <c r="UXW3" s="854"/>
      <c r="UXX3" s="854"/>
      <c r="UXY3" s="854"/>
      <c r="UXZ3" s="854"/>
      <c r="UYA3" s="854"/>
      <c r="UYB3" s="854"/>
      <c r="UYC3" s="854" t="s">
        <v>157</v>
      </c>
      <c r="UYD3" s="854"/>
      <c r="UYE3" s="854"/>
      <c r="UYF3" s="854"/>
      <c r="UYG3" s="854"/>
      <c r="UYH3" s="854"/>
      <c r="UYI3" s="854"/>
      <c r="UYJ3" s="854"/>
      <c r="UYK3" s="854"/>
      <c r="UYL3" s="854"/>
      <c r="UYM3" s="854"/>
      <c r="UYN3" s="854"/>
      <c r="UYO3" s="854"/>
      <c r="UYP3" s="854"/>
      <c r="UYQ3" s="854"/>
      <c r="UYR3" s="854"/>
      <c r="UYS3" s="854" t="s">
        <v>157</v>
      </c>
      <c r="UYT3" s="854"/>
      <c r="UYU3" s="854"/>
      <c r="UYV3" s="854"/>
      <c r="UYW3" s="854"/>
      <c r="UYX3" s="854"/>
      <c r="UYY3" s="854"/>
      <c r="UYZ3" s="854"/>
      <c r="UZA3" s="854"/>
      <c r="UZB3" s="854"/>
      <c r="UZC3" s="854"/>
      <c r="UZD3" s="854"/>
      <c r="UZE3" s="854"/>
      <c r="UZF3" s="854"/>
      <c r="UZG3" s="854"/>
      <c r="UZH3" s="854"/>
      <c r="UZI3" s="854" t="s">
        <v>157</v>
      </c>
      <c r="UZJ3" s="854"/>
      <c r="UZK3" s="854"/>
      <c r="UZL3" s="854"/>
      <c r="UZM3" s="854"/>
      <c r="UZN3" s="854"/>
      <c r="UZO3" s="854"/>
      <c r="UZP3" s="854"/>
      <c r="UZQ3" s="854"/>
      <c r="UZR3" s="854"/>
      <c r="UZS3" s="854"/>
      <c r="UZT3" s="854"/>
      <c r="UZU3" s="854"/>
      <c r="UZV3" s="854"/>
      <c r="UZW3" s="854"/>
      <c r="UZX3" s="854"/>
      <c r="UZY3" s="854" t="s">
        <v>157</v>
      </c>
      <c r="UZZ3" s="854"/>
      <c r="VAA3" s="854"/>
      <c r="VAB3" s="854"/>
      <c r="VAC3" s="854"/>
      <c r="VAD3" s="854"/>
      <c r="VAE3" s="854"/>
      <c r="VAF3" s="854"/>
      <c r="VAG3" s="854"/>
      <c r="VAH3" s="854"/>
      <c r="VAI3" s="854"/>
      <c r="VAJ3" s="854"/>
      <c r="VAK3" s="854"/>
      <c r="VAL3" s="854"/>
      <c r="VAM3" s="854"/>
      <c r="VAN3" s="854"/>
      <c r="VAO3" s="854" t="s">
        <v>157</v>
      </c>
      <c r="VAP3" s="854"/>
      <c r="VAQ3" s="854"/>
      <c r="VAR3" s="854"/>
      <c r="VAS3" s="854"/>
      <c r="VAT3" s="854"/>
      <c r="VAU3" s="854"/>
      <c r="VAV3" s="854"/>
      <c r="VAW3" s="854"/>
      <c r="VAX3" s="854"/>
      <c r="VAY3" s="854"/>
      <c r="VAZ3" s="854"/>
      <c r="VBA3" s="854"/>
      <c r="VBB3" s="854"/>
      <c r="VBC3" s="854"/>
      <c r="VBD3" s="854"/>
      <c r="VBE3" s="854" t="s">
        <v>157</v>
      </c>
      <c r="VBF3" s="854"/>
      <c r="VBG3" s="854"/>
      <c r="VBH3" s="854"/>
      <c r="VBI3" s="854"/>
      <c r="VBJ3" s="854"/>
      <c r="VBK3" s="854"/>
      <c r="VBL3" s="854"/>
      <c r="VBM3" s="854"/>
      <c r="VBN3" s="854"/>
      <c r="VBO3" s="854"/>
      <c r="VBP3" s="854"/>
      <c r="VBQ3" s="854"/>
      <c r="VBR3" s="854"/>
      <c r="VBS3" s="854"/>
      <c r="VBT3" s="854"/>
      <c r="VBU3" s="854" t="s">
        <v>157</v>
      </c>
      <c r="VBV3" s="854"/>
      <c r="VBW3" s="854"/>
      <c r="VBX3" s="854"/>
      <c r="VBY3" s="854"/>
      <c r="VBZ3" s="854"/>
      <c r="VCA3" s="854"/>
      <c r="VCB3" s="854"/>
      <c r="VCC3" s="854"/>
      <c r="VCD3" s="854"/>
      <c r="VCE3" s="854"/>
      <c r="VCF3" s="854"/>
      <c r="VCG3" s="854"/>
      <c r="VCH3" s="854"/>
      <c r="VCI3" s="854"/>
      <c r="VCJ3" s="854"/>
      <c r="VCK3" s="854" t="s">
        <v>157</v>
      </c>
      <c r="VCL3" s="854"/>
      <c r="VCM3" s="854"/>
      <c r="VCN3" s="854"/>
      <c r="VCO3" s="854"/>
      <c r="VCP3" s="854"/>
      <c r="VCQ3" s="854"/>
      <c r="VCR3" s="854"/>
      <c r="VCS3" s="854"/>
      <c r="VCT3" s="854"/>
      <c r="VCU3" s="854"/>
      <c r="VCV3" s="854"/>
      <c r="VCW3" s="854"/>
      <c r="VCX3" s="854"/>
      <c r="VCY3" s="854"/>
      <c r="VCZ3" s="854"/>
      <c r="VDA3" s="854" t="s">
        <v>157</v>
      </c>
      <c r="VDB3" s="854"/>
      <c r="VDC3" s="854"/>
      <c r="VDD3" s="854"/>
      <c r="VDE3" s="854"/>
      <c r="VDF3" s="854"/>
      <c r="VDG3" s="854"/>
      <c r="VDH3" s="854"/>
      <c r="VDI3" s="854"/>
      <c r="VDJ3" s="854"/>
      <c r="VDK3" s="854"/>
      <c r="VDL3" s="854"/>
      <c r="VDM3" s="854"/>
      <c r="VDN3" s="854"/>
      <c r="VDO3" s="854"/>
      <c r="VDP3" s="854"/>
      <c r="VDQ3" s="854" t="s">
        <v>157</v>
      </c>
      <c r="VDR3" s="854"/>
      <c r="VDS3" s="854"/>
      <c r="VDT3" s="854"/>
      <c r="VDU3" s="854"/>
      <c r="VDV3" s="854"/>
      <c r="VDW3" s="854"/>
      <c r="VDX3" s="854"/>
      <c r="VDY3" s="854"/>
      <c r="VDZ3" s="854"/>
      <c r="VEA3" s="854"/>
      <c r="VEB3" s="854"/>
      <c r="VEC3" s="854"/>
      <c r="VED3" s="854"/>
      <c r="VEE3" s="854"/>
      <c r="VEF3" s="854"/>
      <c r="VEG3" s="854" t="s">
        <v>157</v>
      </c>
      <c r="VEH3" s="854"/>
      <c r="VEI3" s="854"/>
      <c r="VEJ3" s="854"/>
      <c r="VEK3" s="854"/>
      <c r="VEL3" s="854"/>
      <c r="VEM3" s="854"/>
      <c r="VEN3" s="854"/>
      <c r="VEO3" s="854"/>
      <c r="VEP3" s="854"/>
      <c r="VEQ3" s="854"/>
      <c r="VER3" s="854"/>
      <c r="VES3" s="854"/>
      <c r="VET3" s="854"/>
      <c r="VEU3" s="854"/>
      <c r="VEV3" s="854"/>
      <c r="VEW3" s="854" t="s">
        <v>157</v>
      </c>
      <c r="VEX3" s="854"/>
      <c r="VEY3" s="854"/>
      <c r="VEZ3" s="854"/>
      <c r="VFA3" s="854"/>
      <c r="VFB3" s="854"/>
      <c r="VFC3" s="854"/>
      <c r="VFD3" s="854"/>
      <c r="VFE3" s="854"/>
      <c r="VFF3" s="854"/>
      <c r="VFG3" s="854"/>
      <c r="VFH3" s="854"/>
      <c r="VFI3" s="854"/>
      <c r="VFJ3" s="854"/>
      <c r="VFK3" s="854"/>
      <c r="VFL3" s="854"/>
      <c r="VFM3" s="854" t="s">
        <v>157</v>
      </c>
      <c r="VFN3" s="854"/>
      <c r="VFO3" s="854"/>
      <c r="VFP3" s="854"/>
      <c r="VFQ3" s="854"/>
      <c r="VFR3" s="854"/>
      <c r="VFS3" s="854"/>
      <c r="VFT3" s="854"/>
      <c r="VFU3" s="854"/>
      <c r="VFV3" s="854"/>
      <c r="VFW3" s="854"/>
      <c r="VFX3" s="854"/>
      <c r="VFY3" s="854"/>
      <c r="VFZ3" s="854"/>
      <c r="VGA3" s="854"/>
      <c r="VGB3" s="854"/>
      <c r="VGC3" s="854" t="s">
        <v>157</v>
      </c>
      <c r="VGD3" s="854"/>
      <c r="VGE3" s="854"/>
      <c r="VGF3" s="854"/>
      <c r="VGG3" s="854"/>
      <c r="VGH3" s="854"/>
      <c r="VGI3" s="854"/>
      <c r="VGJ3" s="854"/>
      <c r="VGK3" s="854"/>
      <c r="VGL3" s="854"/>
      <c r="VGM3" s="854"/>
      <c r="VGN3" s="854"/>
      <c r="VGO3" s="854"/>
      <c r="VGP3" s="854"/>
      <c r="VGQ3" s="854"/>
      <c r="VGR3" s="854"/>
      <c r="VGS3" s="854" t="s">
        <v>157</v>
      </c>
      <c r="VGT3" s="854"/>
      <c r="VGU3" s="854"/>
      <c r="VGV3" s="854"/>
      <c r="VGW3" s="854"/>
      <c r="VGX3" s="854"/>
      <c r="VGY3" s="854"/>
      <c r="VGZ3" s="854"/>
      <c r="VHA3" s="854"/>
      <c r="VHB3" s="854"/>
      <c r="VHC3" s="854"/>
      <c r="VHD3" s="854"/>
      <c r="VHE3" s="854"/>
      <c r="VHF3" s="854"/>
      <c r="VHG3" s="854"/>
      <c r="VHH3" s="854"/>
      <c r="VHI3" s="854" t="s">
        <v>157</v>
      </c>
      <c r="VHJ3" s="854"/>
      <c r="VHK3" s="854"/>
      <c r="VHL3" s="854"/>
      <c r="VHM3" s="854"/>
      <c r="VHN3" s="854"/>
      <c r="VHO3" s="854"/>
      <c r="VHP3" s="854"/>
      <c r="VHQ3" s="854"/>
      <c r="VHR3" s="854"/>
      <c r="VHS3" s="854"/>
      <c r="VHT3" s="854"/>
      <c r="VHU3" s="854"/>
      <c r="VHV3" s="854"/>
      <c r="VHW3" s="854"/>
      <c r="VHX3" s="854"/>
      <c r="VHY3" s="854" t="s">
        <v>157</v>
      </c>
      <c r="VHZ3" s="854"/>
      <c r="VIA3" s="854"/>
      <c r="VIB3" s="854"/>
      <c r="VIC3" s="854"/>
      <c r="VID3" s="854"/>
      <c r="VIE3" s="854"/>
      <c r="VIF3" s="854"/>
      <c r="VIG3" s="854"/>
      <c r="VIH3" s="854"/>
      <c r="VII3" s="854"/>
      <c r="VIJ3" s="854"/>
      <c r="VIK3" s="854"/>
      <c r="VIL3" s="854"/>
      <c r="VIM3" s="854"/>
      <c r="VIN3" s="854"/>
      <c r="VIO3" s="854" t="s">
        <v>157</v>
      </c>
      <c r="VIP3" s="854"/>
      <c r="VIQ3" s="854"/>
      <c r="VIR3" s="854"/>
      <c r="VIS3" s="854"/>
      <c r="VIT3" s="854"/>
      <c r="VIU3" s="854"/>
      <c r="VIV3" s="854"/>
      <c r="VIW3" s="854"/>
      <c r="VIX3" s="854"/>
      <c r="VIY3" s="854"/>
      <c r="VIZ3" s="854"/>
      <c r="VJA3" s="854"/>
      <c r="VJB3" s="854"/>
      <c r="VJC3" s="854"/>
      <c r="VJD3" s="854"/>
      <c r="VJE3" s="854" t="s">
        <v>157</v>
      </c>
      <c r="VJF3" s="854"/>
      <c r="VJG3" s="854"/>
      <c r="VJH3" s="854"/>
      <c r="VJI3" s="854"/>
      <c r="VJJ3" s="854"/>
      <c r="VJK3" s="854"/>
      <c r="VJL3" s="854"/>
      <c r="VJM3" s="854"/>
      <c r="VJN3" s="854"/>
      <c r="VJO3" s="854"/>
      <c r="VJP3" s="854"/>
      <c r="VJQ3" s="854"/>
      <c r="VJR3" s="854"/>
      <c r="VJS3" s="854"/>
      <c r="VJT3" s="854"/>
      <c r="VJU3" s="854" t="s">
        <v>157</v>
      </c>
      <c r="VJV3" s="854"/>
      <c r="VJW3" s="854"/>
      <c r="VJX3" s="854"/>
      <c r="VJY3" s="854"/>
      <c r="VJZ3" s="854"/>
      <c r="VKA3" s="854"/>
      <c r="VKB3" s="854"/>
      <c r="VKC3" s="854"/>
      <c r="VKD3" s="854"/>
      <c r="VKE3" s="854"/>
      <c r="VKF3" s="854"/>
      <c r="VKG3" s="854"/>
      <c r="VKH3" s="854"/>
      <c r="VKI3" s="854"/>
      <c r="VKJ3" s="854"/>
      <c r="VKK3" s="854" t="s">
        <v>157</v>
      </c>
      <c r="VKL3" s="854"/>
      <c r="VKM3" s="854"/>
      <c r="VKN3" s="854"/>
      <c r="VKO3" s="854"/>
      <c r="VKP3" s="854"/>
      <c r="VKQ3" s="854"/>
      <c r="VKR3" s="854"/>
      <c r="VKS3" s="854"/>
      <c r="VKT3" s="854"/>
      <c r="VKU3" s="854"/>
      <c r="VKV3" s="854"/>
      <c r="VKW3" s="854"/>
      <c r="VKX3" s="854"/>
      <c r="VKY3" s="854"/>
      <c r="VKZ3" s="854"/>
      <c r="VLA3" s="854" t="s">
        <v>157</v>
      </c>
      <c r="VLB3" s="854"/>
      <c r="VLC3" s="854"/>
      <c r="VLD3" s="854"/>
      <c r="VLE3" s="854"/>
      <c r="VLF3" s="854"/>
      <c r="VLG3" s="854"/>
      <c r="VLH3" s="854"/>
      <c r="VLI3" s="854"/>
      <c r="VLJ3" s="854"/>
      <c r="VLK3" s="854"/>
      <c r="VLL3" s="854"/>
      <c r="VLM3" s="854"/>
      <c r="VLN3" s="854"/>
      <c r="VLO3" s="854"/>
      <c r="VLP3" s="854"/>
      <c r="VLQ3" s="854" t="s">
        <v>157</v>
      </c>
      <c r="VLR3" s="854"/>
      <c r="VLS3" s="854"/>
      <c r="VLT3" s="854"/>
      <c r="VLU3" s="854"/>
      <c r="VLV3" s="854"/>
      <c r="VLW3" s="854"/>
      <c r="VLX3" s="854"/>
      <c r="VLY3" s="854"/>
      <c r="VLZ3" s="854"/>
      <c r="VMA3" s="854"/>
      <c r="VMB3" s="854"/>
      <c r="VMC3" s="854"/>
      <c r="VMD3" s="854"/>
      <c r="VME3" s="854"/>
      <c r="VMF3" s="854"/>
      <c r="VMG3" s="854" t="s">
        <v>157</v>
      </c>
      <c r="VMH3" s="854"/>
      <c r="VMI3" s="854"/>
      <c r="VMJ3" s="854"/>
      <c r="VMK3" s="854"/>
      <c r="VML3" s="854"/>
      <c r="VMM3" s="854"/>
      <c r="VMN3" s="854"/>
      <c r="VMO3" s="854"/>
      <c r="VMP3" s="854"/>
      <c r="VMQ3" s="854"/>
      <c r="VMR3" s="854"/>
      <c r="VMS3" s="854"/>
      <c r="VMT3" s="854"/>
      <c r="VMU3" s="854"/>
      <c r="VMV3" s="854"/>
      <c r="VMW3" s="854" t="s">
        <v>157</v>
      </c>
      <c r="VMX3" s="854"/>
      <c r="VMY3" s="854"/>
      <c r="VMZ3" s="854"/>
      <c r="VNA3" s="854"/>
      <c r="VNB3" s="854"/>
      <c r="VNC3" s="854"/>
      <c r="VND3" s="854"/>
      <c r="VNE3" s="854"/>
      <c r="VNF3" s="854"/>
      <c r="VNG3" s="854"/>
      <c r="VNH3" s="854"/>
      <c r="VNI3" s="854"/>
      <c r="VNJ3" s="854"/>
      <c r="VNK3" s="854"/>
      <c r="VNL3" s="854"/>
      <c r="VNM3" s="854" t="s">
        <v>157</v>
      </c>
      <c r="VNN3" s="854"/>
      <c r="VNO3" s="854"/>
      <c r="VNP3" s="854"/>
      <c r="VNQ3" s="854"/>
      <c r="VNR3" s="854"/>
      <c r="VNS3" s="854"/>
      <c r="VNT3" s="854"/>
      <c r="VNU3" s="854"/>
      <c r="VNV3" s="854"/>
      <c r="VNW3" s="854"/>
      <c r="VNX3" s="854"/>
      <c r="VNY3" s="854"/>
      <c r="VNZ3" s="854"/>
      <c r="VOA3" s="854"/>
      <c r="VOB3" s="854"/>
      <c r="VOC3" s="854" t="s">
        <v>157</v>
      </c>
      <c r="VOD3" s="854"/>
      <c r="VOE3" s="854"/>
      <c r="VOF3" s="854"/>
      <c r="VOG3" s="854"/>
      <c r="VOH3" s="854"/>
      <c r="VOI3" s="854"/>
      <c r="VOJ3" s="854"/>
      <c r="VOK3" s="854"/>
      <c r="VOL3" s="854"/>
      <c r="VOM3" s="854"/>
      <c r="VON3" s="854"/>
      <c r="VOO3" s="854"/>
      <c r="VOP3" s="854"/>
      <c r="VOQ3" s="854"/>
      <c r="VOR3" s="854"/>
      <c r="VOS3" s="854" t="s">
        <v>157</v>
      </c>
      <c r="VOT3" s="854"/>
      <c r="VOU3" s="854"/>
      <c r="VOV3" s="854"/>
      <c r="VOW3" s="854"/>
      <c r="VOX3" s="854"/>
      <c r="VOY3" s="854"/>
      <c r="VOZ3" s="854"/>
      <c r="VPA3" s="854"/>
      <c r="VPB3" s="854"/>
      <c r="VPC3" s="854"/>
      <c r="VPD3" s="854"/>
      <c r="VPE3" s="854"/>
      <c r="VPF3" s="854"/>
      <c r="VPG3" s="854"/>
      <c r="VPH3" s="854"/>
      <c r="VPI3" s="854" t="s">
        <v>157</v>
      </c>
      <c r="VPJ3" s="854"/>
      <c r="VPK3" s="854"/>
      <c r="VPL3" s="854"/>
      <c r="VPM3" s="854"/>
      <c r="VPN3" s="854"/>
      <c r="VPO3" s="854"/>
      <c r="VPP3" s="854"/>
      <c r="VPQ3" s="854"/>
      <c r="VPR3" s="854"/>
      <c r="VPS3" s="854"/>
      <c r="VPT3" s="854"/>
      <c r="VPU3" s="854"/>
      <c r="VPV3" s="854"/>
      <c r="VPW3" s="854"/>
      <c r="VPX3" s="854"/>
      <c r="VPY3" s="854" t="s">
        <v>157</v>
      </c>
      <c r="VPZ3" s="854"/>
      <c r="VQA3" s="854"/>
      <c r="VQB3" s="854"/>
      <c r="VQC3" s="854"/>
      <c r="VQD3" s="854"/>
      <c r="VQE3" s="854"/>
      <c r="VQF3" s="854"/>
      <c r="VQG3" s="854"/>
      <c r="VQH3" s="854"/>
      <c r="VQI3" s="854"/>
      <c r="VQJ3" s="854"/>
      <c r="VQK3" s="854"/>
      <c r="VQL3" s="854"/>
      <c r="VQM3" s="854"/>
      <c r="VQN3" s="854"/>
      <c r="VQO3" s="854" t="s">
        <v>157</v>
      </c>
      <c r="VQP3" s="854"/>
      <c r="VQQ3" s="854"/>
      <c r="VQR3" s="854"/>
      <c r="VQS3" s="854"/>
      <c r="VQT3" s="854"/>
      <c r="VQU3" s="854"/>
      <c r="VQV3" s="854"/>
      <c r="VQW3" s="854"/>
      <c r="VQX3" s="854"/>
      <c r="VQY3" s="854"/>
      <c r="VQZ3" s="854"/>
      <c r="VRA3" s="854"/>
      <c r="VRB3" s="854"/>
      <c r="VRC3" s="854"/>
      <c r="VRD3" s="854"/>
      <c r="VRE3" s="854" t="s">
        <v>157</v>
      </c>
      <c r="VRF3" s="854"/>
      <c r="VRG3" s="854"/>
      <c r="VRH3" s="854"/>
      <c r="VRI3" s="854"/>
      <c r="VRJ3" s="854"/>
      <c r="VRK3" s="854"/>
      <c r="VRL3" s="854"/>
      <c r="VRM3" s="854"/>
      <c r="VRN3" s="854"/>
      <c r="VRO3" s="854"/>
      <c r="VRP3" s="854"/>
      <c r="VRQ3" s="854"/>
      <c r="VRR3" s="854"/>
      <c r="VRS3" s="854"/>
      <c r="VRT3" s="854"/>
      <c r="VRU3" s="854" t="s">
        <v>157</v>
      </c>
      <c r="VRV3" s="854"/>
      <c r="VRW3" s="854"/>
      <c r="VRX3" s="854"/>
      <c r="VRY3" s="854"/>
      <c r="VRZ3" s="854"/>
      <c r="VSA3" s="854"/>
      <c r="VSB3" s="854"/>
      <c r="VSC3" s="854"/>
      <c r="VSD3" s="854"/>
      <c r="VSE3" s="854"/>
      <c r="VSF3" s="854"/>
      <c r="VSG3" s="854"/>
      <c r="VSH3" s="854"/>
      <c r="VSI3" s="854"/>
      <c r="VSJ3" s="854"/>
      <c r="VSK3" s="854" t="s">
        <v>157</v>
      </c>
      <c r="VSL3" s="854"/>
      <c r="VSM3" s="854"/>
      <c r="VSN3" s="854"/>
      <c r="VSO3" s="854"/>
      <c r="VSP3" s="854"/>
      <c r="VSQ3" s="854"/>
      <c r="VSR3" s="854"/>
      <c r="VSS3" s="854"/>
      <c r="VST3" s="854"/>
      <c r="VSU3" s="854"/>
      <c r="VSV3" s="854"/>
      <c r="VSW3" s="854"/>
      <c r="VSX3" s="854"/>
      <c r="VSY3" s="854"/>
      <c r="VSZ3" s="854"/>
      <c r="VTA3" s="854" t="s">
        <v>157</v>
      </c>
      <c r="VTB3" s="854"/>
      <c r="VTC3" s="854"/>
      <c r="VTD3" s="854"/>
      <c r="VTE3" s="854"/>
      <c r="VTF3" s="854"/>
      <c r="VTG3" s="854"/>
      <c r="VTH3" s="854"/>
      <c r="VTI3" s="854"/>
      <c r="VTJ3" s="854"/>
      <c r="VTK3" s="854"/>
      <c r="VTL3" s="854"/>
      <c r="VTM3" s="854"/>
      <c r="VTN3" s="854"/>
      <c r="VTO3" s="854"/>
      <c r="VTP3" s="854"/>
      <c r="VTQ3" s="854" t="s">
        <v>157</v>
      </c>
      <c r="VTR3" s="854"/>
      <c r="VTS3" s="854"/>
      <c r="VTT3" s="854"/>
      <c r="VTU3" s="854"/>
      <c r="VTV3" s="854"/>
      <c r="VTW3" s="854"/>
      <c r="VTX3" s="854"/>
      <c r="VTY3" s="854"/>
      <c r="VTZ3" s="854"/>
      <c r="VUA3" s="854"/>
      <c r="VUB3" s="854"/>
      <c r="VUC3" s="854"/>
      <c r="VUD3" s="854"/>
      <c r="VUE3" s="854"/>
      <c r="VUF3" s="854"/>
      <c r="VUG3" s="854" t="s">
        <v>157</v>
      </c>
      <c r="VUH3" s="854"/>
      <c r="VUI3" s="854"/>
      <c r="VUJ3" s="854"/>
      <c r="VUK3" s="854"/>
      <c r="VUL3" s="854"/>
      <c r="VUM3" s="854"/>
      <c r="VUN3" s="854"/>
      <c r="VUO3" s="854"/>
      <c r="VUP3" s="854"/>
      <c r="VUQ3" s="854"/>
      <c r="VUR3" s="854"/>
      <c r="VUS3" s="854"/>
      <c r="VUT3" s="854"/>
      <c r="VUU3" s="854"/>
      <c r="VUV3" s="854"/>
      <c r="VUW3" s="854" t="s">
        <v>157</v>
      </c>
      <c r="VUX3" s="854"/>
      <c r="VUY3" s="854"/>
      <c r="VUZ3" s="854"/>
      <c r="VVA3" s="854"/>
      <c r="VVB3" s="854"/>
      <c r="VVC3" s="854"/>
      <c r="VVD3" s="854"/>
      <c r="VVE3" s="854"/>
      <c r="VVF3" s="854"/>
      <c r="VVG3" s="854"/>
      <c r="VVH3" s="854"/>
      <c r="VVI3" s="854"/>
      <c r="VVJ3" s="854"/>
      <c r="VVK3" s="854"/>
      <c r="VVL3" s="854"/>
      <c r="VVM3" s="854" t="s">
        <v>157</v>
      </c>
      <c r="VVN3" s="854"/>
      <c r="VVO3" s="854"/>
      <c r="VVP3" s="854"/>
      <c r="VVQ3" s="854"/>
      <c r="VVR3" s="854"/>
      <c r="VVS3" s="854"/>
      <c r="VVT3" s="854"/>
      <c r="VVU3" s="854"/>
      <c r="VVV3" s="854"/>
      <c r="VVW3" s="854"/>
      <c r="VVX3" s="854"/>
      <c r="VVY3" s="854"/>
      <c r="VVZ3" s="854"/>
      <c r="VWA3" s="854"/>
      <c r="VWB3" s="854"/>
      <c r="VWC3" s="854" t="s">
        <v>157</v>
      </c>
      <c r="VWD3" s="854"/>
      <c r="VWE3" s="854"/>
      <c r="VWF3" s="854"/>
      <c r="VWG3" s="854"/>
      <c r="VWH3" s="854"/>
      <c r="VWI3" s="854"/>
      <c r="VWJ3" s="854"/>
      <c r="VWK3" s="854"/>
      <c r="VWL3" s="854"/>
      <c r="VWM3" s="854"/>
      <c r="VWN3" s="854"/>
      <c r="VWO3" s="854"/>
      <c r="VWP3" s="854"/>
      <c r="VWQ3" s="854"/>
      <c r="VWR3" s="854"/>
      <c r="VWS3" s="854" t="s">
        <v>157</v>
      </c>
      <c r="VWT3" s="854"/>
      <c r="VWU3" s="854"/>
      <c r="VWV3" s="854"/>
      <c r="VWW3" s="854"/>
      <c r="VWX3" s="854"/>
      <c r="VWY3" s="854"/>
      <c r="VWZ3" s="854"/>
      <c r="VXA3" s="854"/>
      <c r="VXB3" s="854"/>
      <c r="VXC3" s="854"/>
      <c r="VXD3" s="854"/>
      <c r="VXE3" s="854"/>
      <c r="VXF3" s="854"/>
      <c r="VXG3" s="854"/>
      <c r="VXH3" s="854"/>
      <c r="VXI3" s="854" t="s">
        <v>157</v>
      </c>
      <c r="VXJ3" s="854"/>
      <c r="VXK3" s="854"/>
      <c r="VXL3" s="854"/>
      <c r="VXM3" s="854"/>
      <c r="VXN3" s="854"/>
      <c r="VXO3" s="854"/>
      <c r="VXP3" s="854"/>
      <c r="VXQ3" s="854"/>
      <c r="VXR3" s="854"/>
      <c r="VXS3" s="854"/>
      <c r="VXT3" s="854"/>
      <c r="VXU3" s="854"/>
      <c r="VXV3" s="854"/>
      <c r="VXW3" s="854"/>
      <c r="VXX3" s="854"/>
      <c r="VXY3" s="854" t="s">
        <v>157</v>
      </c>
      <c r="VXZ3" s="854"/>
      <c r="VYA3" s="854"/>
      <c r="VYB3" s="854"/>
      <c r="VYC3" s="854"/>
      <c r="VYD3" s="854"/>
      <c r="VYE3" s="854"/>
      <c r="VYF3" s="854"/>
      <c r="VYG3" s="854"/>
      <c r="VYH3" s="854"/>
      <c r="VYI3" s="854"/>
      <c r="VYJ3" s="854"/>
      <c r="VYK3" s="854"/>
      <c r="VYL3" s="854"/>
      <c r="VYM3" s="854"/>
      <c r="VYN3" s="854"/>
      <c r="VYO3" s="854" t="s">
        <v>157</v>
      </c>
      <c r="VYP3" s="854"/>
      <c r="VYQ3" s="854"/>
      <c r="VYR3" s="854"/>
      <c r="VYS3" s="854"/>
      <c r="VYT3" s="854"/>
      <c r="VYU3" s="854"/>
      <c r="VYV3" s="854"/>
      <c r="VYW3" s="854"/>
      <c r="VYX3" s="854"/>
      <c r="VYY3" s="854"/>
      <c r="VYZ3" s="854"/>
      <c r="VZA3" s="854"/>
      <c r="VZB3" s="854"/>
      <c r="VZC3" s="854"/>
      <c r="VZD3" s="854"/>
      <c r="VZE3" s="854" t="s">
        <v>157</v>
      </c>
      <c r="VZF3" s="854"/>
      <c r="VZG3" s="854"/>
      <c r="VZH3" s="854"/>
      <c r="VZI3" s="854"/>
      <c r="VZJ3" s="854"/>
      <c r="VZK3" s="854"/>
      <c r="VZL3" s="854"/>
      <c r="VZM3" s="854"/>
      <c r="VZN3" s="854"/>
      <c r="VZO3" s="854"/>
      <c r="VZP3" s="854"/>
      <c r="VZQ3" s="854"/>
      <c r="VZR3" s="854"/>
      <c r="VZS3" s="854"/>
      <c r="VZT3" s="854"/>
      <c r="VZU3" s="854" t="s">
        <v>157</v>
      </c>
      <c r="VZV3" s="854"/>
      <c r="VZW3" s="854"/>
      <c r="VZX3" s="854"/>
      <c r="VZY3" s="854"/>
      <c r="VZZ3" s="854"/>
      <c r="WAA3" s="854"/>
      <c r="WAB3" s="854"/>
      <c r="WAC3" s="854"/>
      <c r="WAD3" s="854"/>
      <c r="WAE3" s="854"/>
      <c r="WAF3" s="854"/>
      <c r="WAG3" s="854"/>
      <c r="WAH3" s="854"/>
      <c r="WAI3" s="854"/>
      <c r="WAJ3" s="854"/>
      <c r="WAK3" s="854" t="s">
        <v>157</v>
      </c>
      <c r="WAL3" s="854"/>
      <c r="WAM3" s="854"/>
      <c r="WAN3" s="854"/>
      <c r="WAO3" s="854"/>
      <c r="WAP3" s="854"/>
      <c r="WAQ3" s="854"/>
      <c r="WAR3" s="854"/>
      <c r="WAS3" s="854"/>
      <c r="WAT3" s="854"/>
      <c r="WAU3" s="854"/>
      <c r="WAV3" s="854"/>
      <c r="WAW3" s="854"/>
      <c r="WAX3" s="854"/>
      <c r="WAY3" s="854"/>
      <c r="WAZ3" s="854"/>
      <c r="WBA3" s="854" t="s">
        <v>157</v>
      </c>
      <c r="WBB3" s="854"/>
      <c r="WBC3" s="854"/>
      <c r="WBD3" s="854"/>
      <c r="WBE3" s="854"/>
      <c r="WBF3" s="854"/>
      <c r="WBG3" s="854"/>
      <c r="WBH3" s="854"/>
      <c r="WBI3" s="854"/>
      <c r="WBJ3" s="854"/>
      <c r="WBK3" s="854"/>
      <c r="WBL3" s="854"/>
      <c r="WBM3" s="854"/>
      <c r="WBN3" s="854"/>
      <c r="WBO3" s="854"/>
      <c r="WBP3" s="854"/>
      <c r="WBQ3" s="854" t="s">
        <v>157</v>
      </c>
      <c r="WBR3" s="854"/>
      <c r="WBS3" s="854"/>
      <c r="WBT3" s="854"/>
      <c r="WBU3" s="854"/>
      <c r="WBV3" s="854"/>
      <c r="WBW3" s="854"/>
      <c r="WBX3" s="854"/>
      <c r="WBY3" s="854"/>
      <c r="WBZ3" s="854"/>
      <c r="WCA3" s="854"/>
      <c r="WCB3" s="854"/>
      <c r="WCC3" s="854"/>
      <c r="WCD3" s="854"/>
      <c r="WCE3" s="854"/>
      <c r="WCF3" s="854"/>
      <c r="WCG3" s="854" t="s">
        <v>157</v>
      </c>
      <c r="WCH3" s="854"/>
      <c r="WCI3" s="854"/>
      <c r="WCJ3" s="854"/>
      <c r="WCK3" s="854"/>
      <c r="WCL3" s="854"/>
      <c r="WCM3" s="854"/>
      <c r="WCN3" s="854"/>
      <c r="WCO3" s="854"/>
      <c r="WCP3" s="854"/>
      <c r="WCQ3" s="854"/>
      <c r="WCR3" s="854"/>
      <c r="WCS3" s="854"/>
      <c r="WCT3" s="854"/>
      <c r="WCU3" s="854"/>
      <c r="WCV3" s="854"/>
      <c r="WCW3" s="854" t="s">
        <v>157</v>
      </c>
      <c r="WCX3" s="854"/>
      <c r="WCY3" s="854"/>
      <c r="WCZ3" s="854"/>
      <c r="WDA3" s="854"/>
      <c r="WDB3" s="854"/>
      <c r="WDC3" s="854"/>
      <c r="WDD3" s="854"/>
      <c r="WDE3" s="854"/>
      <c r="WDF3" s="854"/>
      <c r="WDG3" s="854"/>
      <c r="WDH3" s="854"/>
      <c r="WDI3" s="854"/>
      <c r="WDJ3" s="854"/>
      <c r="WDK3" s="854"/>
      <c r="WDL3" s="854"/>
      <c r="WDM3" s="854" t="s">
        <v>157</v>
      </c>
      <c r="WDN3" s="854"/>
      <c r="WDO3" s="854"/>
      <c r="WDP3" s="854"/>
      <c r="WDQ3" s="854"/>
      <c r="WDR3" s="854"/>
      <c r="WDS3" s="854"/>
      <c r="WDT3" s="854"/>
      <c r="WDU3" s="854"/>
      <c r="WDV3" s="854"/>
      <c r="WDW3" s="854"/>
      <c r="WDX3" s="854"/>
      <c r="WDY3" s="854"/>
      <c r="WDZ3" s="854"/>
      <c r="WEA3" s="854"/>
      <c r="WEB3" s="854"/>
      <c r="WEC3" s="854" t="s">
        <v>157</v>
      </c>
      <c r="WED3" s="854"/>
      <c r="WEE3" s="854"/>
      <c r="WEF3" s="854"/>
      <c r="WEG3" s="854"/>
      <c r="WEH3" s="854"/>
      <c r="WEI3" s="854"/>
      <c r="WEJ3" s="854"/>
      <c r="WEK3" s="854"/>
      <c r="WEL3" s="854"/>
      <c r="WEM3" s="854"/>
      <c r="WEN3" s="854"/>
      <c r="WEO3" s="854"/>
      <c r="WEP3" s="854"/>
      <c r="WEQ3" s="854"/>
      <c r="WER3" s="854"/>
      <c r="WES3" s="854" t="s">
        <v>157</v>
      </c>
      <c r="WET3" s="854"/>
      <c r="WEU3" s="854"/>
      <c r="WEV3" s="854"/>
      <c r="WEW3" s="854"/>
      <c r="WEX3" s="854"/>
      <c r="WEY3" s="854"/>
      <c r="WEZ3" s="854"/>
      <c r="WFA3" s="854"/>
      <c r="WFB3" s="854"/>
      <c r="WFC3" s="854"/>
      <c r="WFD3" s="854"/>
      <c r="WFE3" s="854"/>
      <c r="WFF3" s="854"/>
      <c r="WFG3" s="854"/>
      <c r="WFH3" s="854"/>
      <c r="WFI3" s="854" t="s">
        <v>157</v>
      </c>
      <c r="WFJ3" s="854"/>
      <c r="WFK3" s="854"/>
      <c r="WFL3" s="854"/>
      <c r="WFM3" s="854"/>
      <c r="WFN3" s="854"/>
      <c r="WFO3" s="854"/>
      <c r="WFP3" s="854"/>
      <c r="WFQ3" s="854"/>
      <c r="WFR3" s="854"/>
      <c r="WFS3" s="854"/>
      <c r="WFT3" s="854"/>
      <c r="WFU3" s="854"/>
      <c r="WFV3" s="854"/>
      <c r="WFW3" s="854"/>
      <c r="WFX3" s="854"/>
      <c r="WFY3" s="854" t="s">
        <v>157</v>
      </c>
      <c r="WFZ3" s="854"/>
      <c r="WGA3" s="854"/>
      <c r="WGB3" s="854"/>
      <c r="WGC3" s="854"/>
      <c r="WGD3" s="854"/>
      <c r="WGE3" s="854"/>
      <c r="WGF3" s="854"/>
      <c r="WGG3" s="854"/>
      <c r="WGH3" s="854"/>
      <c r="WGI3" s="854"/>
      <c r="WGJ3" s="854"/>
      <c r="WGK3" s="854"/>
      <c r="WGL3" s="854"/>
      <c r="WGM3" s="854"/>
      <c r="WGN3" s="854"/>
      <c r="WGO3" s="854" t="s">
        <v>157</v>
      </c>
      <c r="WGP3" s="854"/>
      <c r="WGQ3" s="854"/>
      <c r="WGR3" s="854"/>
      <c r="WGS3" s="854"/>
      <c r="WGT3" s="854"/>
      <c r="WGU3" s="854"/>
      <c r="WGV3" s="854"/>
      <c r="WGW3" s="854"/>
      <c r="WGX3" s="854"/>
      <c r="WGY3" s="854"/>
      <c r="WGZ3" s="854"/>
      <c r="WHA3" s="854"/>
      <c r="WHB3" s="854"/>
      <c r="WHC3" s="854"/>
      <c r="WHD3" s="854"/>
      <c r="WHE3" s="854" t="s">
        <v>157</v>
      </c>
      <c r="WHF3" s="854"/>
      <c r="WHG3" s="854"/>
      <c r="WHH3" s="854"/>
      <c r="WHI3" s="854"/>
      <c r="WHJ3" s="854"/>
      <c r="WHK3" s="854"/>
      <c r="WHL3" s="854"/>
      <c r="WHM3" s="854"/>
      <c r="WHN3" s="854"/>
      <c r="WHO3" s="854"/>
      <c r="WHP3" s="854"/>
      <c r="WHQ3" s="854"/>
      <c r="WHR3" s="854"/>
      <c r="WHS3" s="854"/>
      <c r="WHT3" s="854"/>
      <c r="WHU3" s="854" t="s">
        <v>157</v>
      </c>
      <c r="WHV3" s="854"/>
      <c r="WHW3" s="854"/>
      <c r="WHX3" s="854"/>
      <c r="WHY3" s="854"/>
      <c r="WHZ3" s="854"/>
      <c r="WIA3" s="854"/>
      <c r="WIB3" s="854"/>
      <c r="WIC3" s="854"/>
      <c r="WID3" s="854"/>
      <c r="WIE3" s="854"/>
      <c r="WIF3" s="854"/>
      <c r="WIG3" s="854"/>
      <c r="WIH3" s="854"/>
      <c r="WII3" s="854"/>
      <c r="WIJ3" s="854"/>
      <c r="WIK3" s="854" t="s">
        <v>157</v>
      </c>
      <c r="WIL3" s="854"/>
      <c r="WIM3" s="854"/>
      <c r="WIN3" s="854"/>
      <c r="WIO3" s="854"/>
      <c r="WIP3" s="854"/>
      <c r="WIQ3" s="854"/>
      <c r="WIR3" s="854"/>
      <c r="WIS3" s="854"/>
      <c r="WIT3" s="854"/>
      <c r="WIU3" s="854"/>
      <c r="WIV3" s="854"/>
      <c r="WIW3" s="854"/>
      <c r="WIX3" s="854"/>
      <c r="WIY3" s="854"/>
      <c r="WIZ3" s="854"/>
      <c r="WJA3" s="854" t="s">
        <v>157</v>
      </c>
      <c r="WJB3" s="854"/>
      <c r="WJC3" s="854"/>
      <c r="WJD3" s="854"/>
      <c r="WJE3" s="854"/>
      <c r="WJF3" s="854"/>
      <c r="WJG3" s="854"/>
      <c r="WJH3" s="854"/>
      <c r="WJI3" s="854"/>
      <c r="WJJ3" s="854"/>
      <c r="WJK3" s="854"/>
      <c r="WJL3" s="854"/>
      <c r="WJM3" s="854"/>
      <c r="WJN3" s="854"/>
      <c r="WJO3" s="854"/>
      <c r="WJP3" s="854"/>
      <c r="WJQ3" s="854" t="s">
        <v>157</v>
      </c>
      <c r="WJR3" s="854"/>
      <c r="WJS3" s="854"/>
      <c r="WJT3" s="854"/>
      <c r="WJU3" s="854"/>
      <c r="WJV3" s="854"/>
      <c r="WJW3" s="854"/>
      <c r="WJX3" s="854"/>
      <c r="WJY3" s="854"/>
      <c r="WJZ3" s="854"/>
      <c r="WKA3" s="854"/>
      <c r="WKB3" s="854"/>
      <c r="WKC3" s="854"/>
      <c r="WKD3" s="854"/>
      <c r="WKE3" s="854"/>
      <c r="WKF3" s="854"/>
      <c r="WKG3" s="854" t="s">
        <v>157</v>
      </c>
      <c r="WKH3" s="854"/>
      <c r="WKI3" s="854"/>
      <c r="WKJ3" s="854"/>
      <c r="WKK3" s="854"/>
      <c r="WKL3" s="854"/>
      <c r="WKM3" s="854"/>
      <c r="WKN3" s="854"/>
      <c r="WKO3" s="854"/>
      <c r="WKP3" s="854"/>
      <c r="WKQ3" s="854"/>
      <c r="WKR3" s="854"/>
      <c r="WKS3" s="854"/>
      <c r="WKT3" s="854"/>
      <c r="WKU3" s="854"/>
      <c r="WKV3" s="854"/>
      <c r="WKW3" s="854" t="s">
        <v>157</v>
      </c>
      <c r="WKX3" s="854"/>
      <c r="WKY3" s="854"/>
      <c r="WKZ3" s="854"/>
      <c r="WLA3" s="854"/>
      <c r="WLB3" s="854"/>
      <c r="WLC3" s="854"/>
      <c r="WLD3" s="854"/>
      <c r="WLE3" s="854"/>
      <c r="WLF3" s="854"/>
      <c r="WLG3" s="854"/>
      <c r="WLH3" s="854"/>
      <c r="WLI3" s="854"/>
      <c r="WLJ3" s="854"/>
      <c r="WLK3" s="854"/>
      <c r="WLL3" s="854"/>
      <c r="WLM3" s="854" t="s">
        <v>157</v>
      </c>
      <c r="WLN3" s="854"/>
      <c r="WLO3" s="854"/>
      <c r="WLP3" s="854"/>
      <c r="WLQ3" s="854"/>
      <c r="WLR3" s="854"/>
      <c r="WLS3" s="854"/>
      <c r="WLT3" s="854"/>
      <c r="WLU3" s="854"/>
      <c r="WLV3" s="854"/>
      <c r="WLW3" s="854"/>
      <c r="WLX3" s="854"/>
      <c r="WLY3" s="854"/>
      <c r="WLZ3" s="854"/>
      <c r="WMA3" s="854"/>
      <c r="WMB3" s="854"/>
      <c r="WMC3" s="854" t="s">
        <v>157</v>
      </c>
      <c r="WMD3" s="854"/>
      <c r="WME3" s="854"/>
      <c r="WMF3" s="854"/>
      <c r="WMG3" s="854"/>
      <c r="WMH3" s="854"/>
      <c r="WMI3" s="854"/>
      <c r="WMJ3" s="854"/>
      <c r="WMK3" s="854"/>
      <c r="WML3" s="854"/>
      <c r="WMM3" s="854"/>
      <c r="WMN3" s="854"/>
      <c r="WMO3" s="854"/>
      <c r="WMP3" s="854"/>
      <c r="WMQ3" s="854"/>
      <c r="WMR3" s="854"/>
      <c r="WMS3" s="854" t="s">
        <v>157</v>
      </c>
      <c r="WMT3" s="854"/>
      <c r="WMU3" s="854"/>
      <c r="WMV3" s="854"/>
      <c r="WMW3" s="854"/>
      <c r="WMX3" s="854"/>
      <c r="WMY3" s="854"/>
      <c r="WMZ3" s="854"/>
      <c r="WNA3" s="854"/>
      <c r="WNB3" s="854"/>
      <c r="WNC3" s="854"/>
      <c r="WND3" s="854"/>
      <c r="WNE3" s="854"/>
      <c r="WNF3" s="854"/>
      <c r="WNG3" s="854"/>
      <c r="WNH3" s="854"/>
      <c r="WNI3" s="854" t="s">
        <v>157</v>
      </c>
      <c r="WNJ3" s="854"/>
      <c r="WNK3" s="854"/>
      <c r="WNL3" s="854"/>
      <c r="WNM3" s="854"/>
      <c r="WNN3" s="854"/>
      <c r="WNO3" s="854"/>
      <c r="WNP3" s="854"/>
      <c r="WNQ3" s="854"/>
      <c r="WNR3" s="854"/>
      <c r="WNS3" s="854"/>
      <c r="WNT3" s="854"/>
      <c r="WNU3" s="854"/>
      <c r="WNV3" s="854"/>
      <c r="WNW3" s="854"/>
      <c r="WNX3" s="854"/>
      <c r="WNY3" s="854" t="s">
        <v>157</v>
      </c>
      <c r="WNZ3" s="854"/>
      <c r="WOA3" s="854"/>
      <c r="WOB3" s="854"/>
      <c r="WOC3" s="854"/>
      <c r="WOD3" s="854"/>
      <c r="WOE3" s="854"/>
      <c r="WOF3" s="854"/>
      <c r="WOG3" s="854"/>
      <c r="WOH3" s="854"/>
      <c r="WOI3" s="854"/>
      <c r="WOJ3" s="854"/>
      <c r="WOK3" s="854"/>
      <c r="WOL3" s="854"/>
      <c r="WOM3" s="854"/>
      <c r="WON3" s="854"/>
      <c r="WOO3" s="854" t="s">
        <v>157</v>
      </c>
      <c r="WOP3" s="854"/>
      <c r="WOQ3" s="854"/>
      <c r="WOR3" s="854"/>
      <c r="WOS3" s="854"/>
      <c r="WOT3" s="854"/>
      <c r="WOU3" s="854"/>
      <c r="WOV3" s="854"/>
      <c r="WOW3" s="854"/>
      <c r="WOX3" s="854"/>
      <c r="WOY3" s="854"/>
      <c r="WOZ3" s="854"/>
      <c r="WPA3" s="854"/>
      <c r="WPB3" s="854"/>
      <c r="WPC3" s="854"/>
      <c r="WPD3" s="854"/>
      <c r="WPE3" s="854" t="s">
        <v>157</v>
      </c>
      <c r="WPF3" s="854"/>
      <c r="WPG3" s="854"/>
      <c r="WPH3" s="854"/>
      <c r="WPI3" s="854"/>
      <c r="WPJ3" s="854"/>
      <c r="WPK3" s="854"/>
      <c r="WPL3" s="854"/>
      <c r="WPM3" s="854"/>
      <c r="WPN3" s="854"/>
      <c r="WPO3" s="854"/>
      <c r="WPP3" s="854"/>
      <c r="WPQ3" s="854"/>
      <c r="WPR3" s="854"/>
      <c r="WPS3" s="854"/>
      <c r="WPT3" s="854"/>
      <c r="WPU3" s="854" t="s">
        <v>157</v>
      </c>
      <c r="WPV3" s="854"/>
      <c r="WPW3" s="854"/>
      <c r="WPX3" s="854"/>
      <c r="WPY3" s="854"/>
      <c r="WPZ3" s="854"/>
      <c r="WQA3" s="854"/>
      <c r="WQB3" s="854"/>
      <c r="WQC3" s="854"/>
      <c r="WQD3" s="854"/>
      <c r="WQE3" s="854"/>
      <c r="WQF3" s="854"/>
      <c r="WQG3" s="854"/>
      <c r="WQH3" s="854"/>
      <c r="WQI3" s="854"/>
      <c r="WQJ3" s="854"/>
      <c r="WQK3" s="854" t="s">
        <v>157</v>
      </c>
      <c r="WQL3" s="854"/>
      <c r="WQM3" s="854"/>
      <c r="WQN3" s="854"/>
      <c r="WQO3" s="854"/>
      <c r="WQP3" s="854"/>
      <c r="WQQ3" s="854"/>
      <c r="WQR3" s="854"/>
      <c r="WQS3" s="854"/>
      <c r="WQT3" s="854"/>
      <c r="WQU3" s="854"/>
      <c r="WQV3" s="854"/>
      <c r="WQW3" s="854"/>
      <c r="WQX3" s="854"/>
      <c r="WQY3" s="854"/>
      <c r="WQZ3" s="854"/>
      <c r="WRA3" s="854" t="s">
        <v>157</v>
      </c>
      <c r="WRB3" s="854"/>
      <c r="WRC3" s="854"/>
      <c r="WRD3" s="854"/>
      <c r="WRE3" s="854"/>
      <c r="WRF3" s="854"/>
      <c r="WRG3" s="854"/>
      <c r="WRH3" s="854"/>
      <c r="WRI3" s="854"/>
      <c r="WRJ3" s="854"/>
      <c r="WRK3" s="854"/>
      <c r="WRL3" s="854"/>
      <c r="WRM3" s="854"/>
      <c r="WRN3" s="854"/>
      <c r="WRO3" s="854"/>
      <c r="WRP3" s="854"/>
      <c r="WRQ3" s="854" t="s">
        <v>157</v>
      </c>
      <c r="WRR3" s="854"/>
      <c r="WRS3" s="854"/>
      <c r="WRT3" s="854"/>
      <c r="WRU3" s="854"/>
      <c r="WRV3" s="854"/>
      <c r="WRW3" s="854"/>
      <c r="WRX3" s="854"/>
      <c r="WRY3" s="854"/>
      <c r="WRZ3" s="854"/>
      <c r="WSA3" s="854"/>
      <c r="WSB3" s="854"/>
      <c r="WSC3" s="854"/>
      <c r="WSD3" s="854"/>
      <c r="WSE3" s="854"/>
      <c r="WSF3" s="854"/>
      <c r="WSG3" s="854" t="s">
        <v>157</v>
      </c>
      <c r="WSH3" s="854"/>
      <c r="WSI3" s="854"/>
      <c r="WSJ3" s="854"/>
      <c r="WSK3" s="854"/>
      <c r="WSL3" s="854"/>
      <c r="WSM3" s="854"/>
      <c r="WSN3" s="854"/>
      <c r="WSO3" s="854"/>
      <c r="WSP3" s="854"/>
      <c r="WSQ3" s="854"/>
      <c r="WSR3" s="854"/>
      <c r="WSS3" s="854"/>
      <c r="WST3" s="854"/>
      <c r="WSU3" s="854"/>
      <c r="WSV3" s="854"/>
      <c r="WSW3" s="854" t="s">
        <v>157</v>
      </c>
      <c r="WSX3" s="854"/>
      <c r="WSY3" s="854"/>
      <c r="WSZ3" s="854"/>
      <c r="WTA3" s="854"/>
      <c r="WTB3" s="854"/>
      <c r="WTC3" s="854"/>
      <c r="WTD3" s="854"/>
      <c r="WTE3" s="854"/>
      <c r="WTF3" s="854"/>
      <c r="WTG3" s="854"/>
      <c r="WTH3" s="854"/>
      <c r="WTI3" s="854"/>
      <c r="WTJ3" s="854"/>
      <c r="WTK3" s="854"/>
      <c r="WTL3" s="854"/>
      <c r="WTM3" s="854" t="s">
        <v>157</v>
      </c>
      <c r="WTN3" s="854"/>
      <c r="WTO3" s="854"/>
      <c r="WTP3" s="854"/>
      <c r="WTQ3" s="854"/>
      <c r="WTR3" s="854"/>
      <c r="WTS3" s="854"/>
      <c r="WTT3" s="854"/>
      <c r="WTU3" s="854"/>
      <c r="WTV3" s="854"/>
      <c r="WTW3" s="854"/>
      <c r="WTX3" s="854"/>
      <c r="WTY3" s="854"/>
      <c r="WTZ3" s="854"/>
      <c r="WUA3" s="854"/>
      <c r="WUB3" s="854"/>
      <c r="WUC3" s="854" t="s">
        <v>157</v>
      </c>
      <c r="WUD3" s="854"/>
      <c r="WUE3" s="854"/>
      <c r="WUF3" s="854"/>
      <c r="WUG3" s="854"/>
      <c r="WUH3" s="854"/>
      <c r="WUI3" s="854"/>
      <c r="WUJ3" s="854"/>
      <c r="WUK3" s="854"/>
      <c r="WUL3" s="854"/>
      <c r="WUM3" s="854"/>
      <c r="WUN3" s="854"/>
      <c r="WUO3" s="854"/>
      <c r="WUP3" s="854"/>
      <c r="WUQ3" s="854"/>
      <c r="WUR3" s="854"/>
      <c r="WUS3" s="854" t="s">
        <v>157</v>
      </c>
      <c r="WUT3" s="854"/>
      <c r="WUU3" s="854"/>
      <c r="WUV3" s="854"/>
      <c r="WUW3" s="854"/>
      <c r="WUX3" s="854"/>
      <c r="WUY3" s="854"/>
      <c r="WUZ3" s="854"/>
      <c r="WVA3" s="854"/>
      <c r="WVB3" s="854"/>
      <c r="WVC3" s="854"/>
      <c r="WVD3" s="854"/>
      <c r="WVE3" s="854"/>
      <c r="WVF3" s="854"/>
      <c r="WVG3" s="854"/>
      <c r="WVH3" s="854"/>
      <c r="WVI3" s="854" t="s">
        <v>157</v>
      </c>
      <c r="WVJ3" s="854"/>
      <c r="WVK3" s="854"/>
      <c r="WVL3" s="854"/>
      <c r="WVM3" s="854"/>
      <c r="WVN3" s="854"/>
      <c r="WVO3" s="854"/>
      <c r="WVP3" s="854"/>
      <c r="WVQ3" s="854"/>
      <c r="WVR3" s="854"/>
      <c r="WVS3" s="854"/>
      <c r="WVT3" s="854"/>
      <c r="WVU3" s="854"/>
      <c r="WVV3" s="854"/>
      <c r="WVW3" s="854"/>
      <c r="WVX3" s="854"/>
      <c r="WVY3" s="854" t="s">
        <v>157</v>
      </c>
      <c r="WVZ3" s="854"/>
      <c r="WWA3" s="854"/>
      <c r="WWB3" s="854"/>
      <c r="WWC3" s="854"/>
      <c r="WWD3" s="854"/>
      <c r="WWE3" s="854"/>
      <c r="WWF3" s="854"/>
      <c r="WWG3" s="854"/>
      <c r="WWH3" s="854"/>
      <c r="WWI3" s="854"/>
      <c r="WWJ3" s="854"/>
      <c r="WWK3" s="854"/>
      <c r="WWL3" s="854"/>
      <c r="WWM3" s="854"/>
      <c r="WWN3" s="854"/>
      <c r="WWO3" s="854" t="s">
        <v>157</v>
      </c>
      <c r="WWP3" s="854"/>
      <c r="WWQ3" s="854"/>
      <c r="WWR3" s="854"/>
      <c r="WWS3" s="854"/>
      <c r="WWT3" s="854"/>
      <c r="WWU3" s="854"/>
      <c r="WWV3" s="854"/>
      <c r="WWW3" s="854"/>
      <c r="WWX3" s="854"/>
      <c r="WWY3" s="854"/>
      <c r="WWZ3" s="854"/>
      <c r="WXA3" s="854"/>
      <c r="WXB3" s="854"/>
      <c r="WXC3" s="854"/>
      <c r="WXD3" s="854"/>
      <c r="WXE3" s="854" t="s">
        <v>157</v>
      </c>
      <c r="WXF3" s="854"/>
      <c r="WXG3" s="854"/>
      <c r="WXH3" s="854"/>
      <c r="WXI3" s="854"/>
      <c r="WXJ3" s="854"/>
      <c r="WXK3" s="854"/>
      <c r="WXL3" s="854"/>
      <c r="WXM3" s="854"/>
      <c r="WXN3" s="854"/>
      <c r="WXO3" s="854"/>
      <c r="WXP3" s="854"/>
      <c r="WXQ3" s="854"/>
      <c r="WXR3" s="854"/>
      <c r="WXS3" s="854"/>
      <c r="WXT3" s="854"/>
      <c r="WXU3" s="854" t="s">
        <v>157</v>
      </c>
      <c r="WXV3" s="854"/>
      <c r="WXW3" s="854"/>
      <c r="WXX3" s="854"/>
      <c r="WXY3" s="854"/>
      <c r="WXZ3" s="854"/>
      <c r="WYA3" s="854"/>
      <c r="WYB3" s="854"/>
      <c r="WYC3" s="854"/>
      <c r="WYD3" s="854"/>
      <c r="WYE3" s="854"/>
      <c r="WYF3" s="854"/>
      <c r="WYG3" s="854"/>
      <c r="WYH3" s="854"/>
      <c r="WYI3" s="854"/>
      <c r="WYJ3" s="854"/>
      <c r="WYK3" s="854" t="s">
        <v>157</v>
      </c>
      <c r="WYL3" s="854"/>
      <c r="WYM3" s="854"/>
      <c r="WYN3" s="854"/>
      <c r="WYO3" s="854"/>
      <c r="WYP3" s="854"/>
      <c r="WYQ3" s="854"/>
      <c r="WYR3" s="854"/>
      <c r="WYS3" s="854"/>
      <c r="WYT3" s="854"/>
      <c r="WYU3" s="854"/>
      <c r="WYV3" s="854"/>
      <c r="WYW3" s="854"/>
      <c r="WYX3" s="854"/>
      <c r="WYY3" s="854"/>
      <c r="WYZ3" s="854"/>
      <c r="WZA3" s="854" t="s">
        <v>157</v>
      </c>
      <c r="WZB3" s="854"/>
      <c r="WZC3" s="854"/>
      <c r="WZD3" s="854"/>
      <c r="WZE3" s="854"/>
      <c r="WZF3" s="854"/>
      <c r="WZG3" s="854"/>
      <c r="WZH3" s="854"/>
      <c r="WZI3" s="854"/>
      <c r="WZJ3" s="854"/>
      <c r="WZK3" s="854"/>
      <c r="WZL3" s="854"/>
      <c r="WZM3" s="854"/>
      <c r="WZN3" s="854"/>
      <c r="WZO3" s="854"/>
      <c r="WZP3" s="854"/>
      <c r="WZQ3" s="854" t="s">
        <v>157</v>
      </c>
      <c r="WZR3" s="854"/>
      <c r="WZS3" s="854"/>
      <c r="WZT3" s="854"/>
      <c r="WZU3" s="854"/>
      <c r="WZV3" s="854"/>
      <c r="WZW3" s="854"/>
      <c r="WZX3" s="854"/>
      <c r="WZY3" s="854"/>
      <c r="WZZ3" s="854"/>
      <c r="XAA3" s="854"/>
      <c r="XAB3" s="854"/>
      <c r="XAC3" s="854"/>
      <c r="XAD3" s="854"/>
      <c r="XAE3" s="854"/>
      <c r="XAF3" s="854"/>
      <c r="XAG3" s="854" t="s">
        <v>157</v>
      </c>
      <c r="XAH3" s="854"/>
      <c r="XAI3" s="854"/>
      <c r="XAJ3" s="854"/>
      <c r="XAK3" s="854"/>
      <c r="XAL3" s="854"/>
      <c r="XAM3" s="854"/>
      <c r="XAN3" s="854"/>
      <c r="XAO3" s="854"/>
      <c r="XAP3" s="854"/>
      <c r="XAQ3" s="854"/>
      <c r="XAR3" s="854"/>
      <c r="XAS3" s="854"/>
      <c r="XAT3" s="854"/>
      <c r="XAU3" s="854"/>
      <c r="XAV3" s="854"/>
      <c r="XAW3" s="854" t="s">
        <v>157</v>
      </c>
      <c r="XAX3" s="854"/>
      <c r="XAY3" s="854"/>
      <c r="XAZ3" s="854"/>
      <c r="XBA3" s="854"/>
      <c r="XBB3" s="854"/>
      <c r="XBC3" s="854"/>
      <c r="XBD3" s="854"/>
      <c r="XBE3" s="854"/>
      <c r="XBF3" s="854"/>
      <c r="XBG3" s="854"/>
      <c r="XBH3" s="854"/>
      <c r="XBI3" s="854"/>
      <c r="XBJ3" s="854"/>
      <c r="XBK3" s="854"/>
      <c r="XBL3" s="854"/>
      <c r="XBM3" s="854" t="s">
        <v>157</v>
      </c>
      <c r="XBN3" s="854"/>
      <c r="XBO3" s="854"/>
      <c r="XBP3" s="854"/>
      <c r="XBQ3" s="854"/>
      <c r="XBR3" s="854"/>
      <c r="XBS3" s="854"/>
      <c r="XBT3" s="854"/>
      <c r="XBU3" s="854"/>
      <c r="XBV3" s="854"/>
      <c r="XBW3" s="854"/>
      <c r="XBX3" s="854"/>
      <c r="XBY3" s="854"/>
      <c r="XBZ3" s="854"/>
      <c r="XCA3" s="854"/>
      <c r="XCB3" s="854"/>
      <c r="XCC3" s="854" t="s">
        <v>157</v>
      </c>
      <c r="XCD3" s="854"/>
      <c r="XCE3" s="854"/>
      <c r="XCF3" s="854"/>
      <c r="XCG3" s="854"/>
      <c r="XCH3" s="854"/>
      <c r="XCI3" s="854"/>
      <c r="XCJ3" s="854"/>
      <c r="XCK3" s="854"/>
      <c r="XCL3" s="854"/>
      <c r="XCM3" s="854"/>
      <c r="XCN3" s="854"/>
      <c r="XCO3" s="854"/>
      <c r="XCP3" s="854"/>
      <c r="XCQ3" s="854"/>
      <c r="XCR3" s="854"/>
      <c r="XCS3" s="854" t="s">
        <v>157</v>
      </c>
      <c r="XCT3" s="854"/>
      <c r="XCU3" s="854"/>
      <c r="XCV3" s="854"/>
      <c r="XCW3" s="854"/>
      <c r="XCX3" s="854"/>
      <c r="XCY3" s="854"/>
      <c r="XCZ3" s="854"/>
      <c r="XDA3" s="854"/>
      <c r="XDB3" s="854"/>
      <c r="XDC3" s="854"/>
      <c r="XDD3" s="854"/>
      <c r="XDE3" s="854"/>
      <c r="XDF3" s="854"/>
      <c r="XDG3" s="854"/>
      <c r="XDH3" s="854"/>
      <c r="XDI3" s="854" t="s">
        <v>157</v>
      </c>
      <c r="XDJ3" s="854"/>
      <c r="XDK3" s="854"/>
      <c r="XDL3" s="854"/>
      <c r="XDM3" s="854"/>
      <c r="XDN3" s="854"/>
      <c r="XDO3" s="854"/>
      <c r="XDP3" s="854"/>
      <c r="XDQ3" s="854"/>
      <c r="XDR3" s="854"/>
      <c r="XDS3" s="854"/>
      <c r="XDT3" s="854"/>
      <c r="XDU3" s="854"/>
      <c r="XDV3" s="854"/>
      <c r="XDW3" s="854"/>
      <c r="XDX3" s="854"/>
      <c r="XDY3" s="854" t="s">
        <v>157</v>
      </c>
      <c r="XDZ3" s="854"/>
      <c r="XEA3" s="854"/>
      <c r="XEB3" s="854"/>
      <c r="XEC3" s="854"/>
      <c r="XED3" s="854"/>
      <c r="XEE3" s="854"/>
      <c r="XEF3" s="854"/>
      <c r="XEG3" s="854"/>
      <c r="XEH3" s="854"/>
      <c r="XEI3" s="854"/>
      <c r="XEJ3" s="854"/>
      <c r="XEK3" s="854"/>
      <c r="XEL3" s="854"/>
      <c r="XEM3" s="854"/>
      <c r="XEN3" s="854"/>
      <c r="XEO3" s="854" t="s">
        <v>157</v>
      </c>
      <c r="XEP3" s="854"/>
      <c r="XEQ3" s="854"/>
      <c r="XER3" s="854"/>
      <c r="XES3" s="854"/>
      <c r="XET3" s="854"/>
      <c r="XEU3" s="854"/>
      <c r="XEV3" s="854"/>
      <c r="XEW3" s="854"/>
      <c r="XEX3" s="854"/>
      <c r="XEY3" s="854"/>
      <c r="XEZ3" s="854"/>
      <c r="XFA3" s="854"/>
      <c r="XFB3" s="854"/>
      <c r="XFC3" s="854"/>
      <c r="XFD3" s="854"/>
    </row>
    <row r="4" spans="1:16384" s="540" customFormat="1" ht="21" customHeight="1" x14ac:dyDescent="0.3">
      <c r="A4" s="861" t="str">
        <f>'DADOS DA OBRA'!A4:J4</f>
        <v>PREFEITURA MUNICIPAL DE SALVATERRA</v>
      </c>
      <c r="B4" s="862"/>
      <c r="C4" s="862"/>
      <c r="D4" s="862"/>
      <c r="E4" s="862"/>
      <c r="F4" s="862"/>
      <c r="G4" s="862"/>
      <c r="H4" s="862"/>
      <c r="I4" s="862"/>
      <c r="J4" s="862"/>
      <c r="K4" s="862"/>
      <c r="L4" s="862"/>
      <c r="M4" s="862"/>
      <c r="N4" s="862"/>
      <c r="O4" s="862"/>
      <c r="P4" s="863"/>
    </row>
    <row r="5" spans="1:16384" s="371" customFormat="1" ht="25.5" customHeight="1" x14ac:dyDescent="0.3">
      <c r="A5" s="543" t="str">
        <f>'DADOS DA OBRA'!A5:B5</f>
        <v>OBRA:</v>
      </c>
      <c r="B5" s="864" t="s">
        <v>1151</v>
      </c>
      <c r="C5" s="864"/>
      <c r="D5" s="864"/>
      <c r="E5" s="864"/>
      <c r="F5" s="864"/>
      <c r="G5" s="864"/>
      <c r="H5" s="864"/>
      <c r="I5" s="864"/>
      <c r="J5" s="864"/>
      <c r="K5" s="864"/>
      <c r="L5" s="864"/>
      <c r="M5" s="864"/>
      <c r="N5" s="864"/>
      <c r="O5" s="864"/>
      <c r="P5" s="864"/>
      <c r="Q5" s="854"/>
      <c r="R5" s="854"/>
      <c r="S5" s="854"/>
      <c r="T5" s="854"/>
      <c r="U5" s="854"/>
      <c r="V5" s="854"/>
      <c r="W5" s="854"/>
      <c r="X5" s="854"/>
      <c r="Y5" s="854"/>
      <c r="Z5" s="854"/>
      <c r="AA5" s="854"/>
      <c r="AB5" s="854"/>
      <c r="AC5" s="854"/>
      <c r="AD5" s="854"/>
      <c r="AE5" s="854"/>
      <c r="AF5" s="854"/>
      <c r="AG5" s="854"/>
      <c r="AH5" s="854"/>
      <c r="AI5" s="854"/>
      <c r="AJ5" s="854"/>
      <c r="AK5" s="854"/>
      <c r="AL5" s="854"/>
      <c r="AM5" s="854"/>
      <c r="AN5" s="854"/>
      <c r="AO5" s="854"/>
      <c r="AP5" s="854"/>
      <c r="AQ5" s="854"/>
      <c r="AR5" s="854"/>
      <c r="AS5" s="854"/>
      <c r="AT5" s="854"/>
      <c r="AU5" s="854"/>
      <c r="AV5" s="854"/>
      <c r="AW5" s="854"/>
      <c r="AX5" s="854"/>
      <c r="AY5" s="854"/>
      <c r="AZ5" s="854"/>
      <c r="BA5" s="854"/>
      <c r="BB5" s="854"/>
      <c r="BC5" s="854"/>
      <c r="BD5" s="854"/>
      <c r="BE5" s="854"/>
      <c r="BF5" s="854"/>
      <c r="BG5" s="854"/>
      <c r="BH5" s="854"/>
      <c r="BI5" s="854"/>
      <c r="BJ5" s="854"/>
      <c r="BK5" s="854"/>
      <c r="BL5" s="854"/>
      <c r="BM5" s="854"/>
      <c r="BN5" s="854"/>
      <c r="BO5" s="854"/>
      <c r="BP5" s="854"/>
      <c r="BQ5" s="854"/>
      <c r="BR5" s="854"/>
      <c r="BS5" s="854"/>
      <c r="BT5" s="854"/>
      <c r="BU5" s="854"/>
      <c r="BV5" s="854"/>
      <c r="BW5" s="854"/>
      <c r="BX5" s="854"/>
      <c r="BY5" s="854"/>
      <c r="BZ5" s="854"/>
      <c r="CA5" s="854"/>
      <c r="CB5" s="854"/>
      <c r="CC5" s="854"/>
      <c r="CD5" s="854"/>
      <c r="CE5" s="854"/>
      <c r="CF5" s="854"/>
      <c r="CG5" s="854"/>
      <c r="CH5" s="854"/>
      <c r="CI5" s="854"/>
      <c r="CJ5" s="854"/>
      <c r="CK5" s="854"/>
      <c r="CL5" s="854"/>
      <c r="CM5" s="854"/>
      <c r="CN5" s="854"/>
      <c r="CO5" s="854"/>
      <c r="CP5" s="854"/>
      <c r="CQ5" s="854"/>
      <c r="CR5" s="854"/>
      <c r="CS5" s="854"/>
      <c r="CT5" s="854"/>
      <c r="CU5" s="854"/>
      <c r="CV5" s="854"/>
      <c r="CW5" s="854"/>
      <c r="CX5" s="854"/>
      <c r="CY5" s="854"/>
      <c r="CZ5" s="854"/>
      <c r="DA5" s="854"/>
      <c r="DB5" s="854"/>
      <c r="DC5" s="854"/>
      <c r="DD5" s="854"/>
      <c r="DE5" s="854"/>
      <c r="DF5" s="854"/>
      <c r="DG5" s="854"/>
      <c r="DH5" s="854"/>
      <c r="DI5" s="854"/>
      <c r="DJ5" s="854"/>
      <c r="DK5" s="854"/>
      <c r="DL5" s="854"/>
      <c r="DM5" s="854"/>
      <c r="DN5" s="854"/>
      <c r="DO5" s="854"/>
      <c r="DP5" s="854"/>
      <c r="DQ5" s="854"/>
      <c r="DR5" s="854"/>
      <c r="DS5" s="854"/>
      <c r="DT5" s="854"/>
      <c r="DU5" s="854"/>
      <c r="DV5" s="854"/>
      <c r="DW5" s="854"/>
      <c r="DX5" s="854"/>
      <c r="DY5" s="854"/>
      <c r="DZ5" s="854"/>
      <c r="EA5" s="854"/>
      <c r="EB5" s="854"/>
      <c r="EC5" s="854"/>
      <c r="ED5" s="854"/>
      <c r="EE5" s="854"/>
      <c r="EF5" s="854"/>
      <c r="EG5" s="854"/>
      <c r="EH5" s="854"/>
      <c r="EI5" s="854"/>
      <c r="EJ5" s="854"/>
      <c r="EK5" s="854"/>
      <c r="EL5" s="854"/>
      <c r="EM5" s="854"/>
      <c r="EN5" s="854"/>
      <c r="EO5" s="854"/>
      <c r="EP5" s="854"/>
      <c r="EQ5" s="854"/>
      <c r="ER5" s="854"/>
      <c r="ES5" s="854"/>
      <c r="ET5" s="854"/>
      <c r="EU5" s="854"/>
      <c r="EV5" s="854"/>
      <c r="EW5" s="854"/>
      <c r="EX5" s="854"/>
      <c r="EY5" s="854"/>
      <c r="EZ5" s="854"/>
      <c r="FA5" s="854"/>
      <c r="FB5" s="854"/>
      <c r="FC5" s="854"/>
      <c r="FD5" s="854"/>
      <c r="FE5" s="854"/>
      <c r="FF5" s="854"/>
      <c r="FG5" s="854"/>
      <c r="FH5" s="854"/>
      <c r="FI5" s="854"/>
      <c r="FJ5" s="854"/>
      <c r="FK5" s="854"/>
      <c r="FL5" s="854"/>
      <c r="FM5" s="854"/>
      <c r="FN5" s="854"/>
      <c r="FO5" s="854"/>
      <c r="FP5" s="854"/>
      <c r="FQ5" s="854"/>
      <c r="FR5" s="854"/>
      <c r="FS5" s="854"/>
      <c r="FT5" s="854"/>
      <c r="FU5" s="854"/>
      <c r="FV5" s="854"/>
      <c r="FW5" s="854"/>
      <c r="FX5" s="854"/>
      <c r="FY5" s="854"/>
      <c r="FZ5" s="854"/>
      <c r="GA5" s="854"/>
      <c r="GB5" s="854"/>
      <c r="GC5" s="854"/>
      <c r="GD5" s="854"/>
      <c r="GE5" s="854"/>
      <c r="GF5" s="854"/>
      <c r="GG5" s="854"/>
      <c r="GH5" s="854"/>
      <c r="GI5" s="854"/>
      <c r="GJ5" s="854"/>
      <c r="GK5" s="854"/>
      <c r="GL5" s="854"/>
      <c r="GM5" s="854"/>
      <c r="GN5" s="854"/>
      <c r="GO5" s="854"/>
      <c r="GP5" s="854"/>
      <c r="GQ5" s="854"/>
      <c r="GR5" s="854"/>
      <c r="GS5" s="854"/>
      <c r="GT5" s="854"/>
      <c r="GU5" s="854"/>
      <c r="GV5" s="854"/>
      <c r="GW5" s="854"/>
      <c r="GX5" s="854"/>
      <c r="GY5" s="854"/>
      <c r="GZ5" s="854"/>
      <c r="HA5" s="854"/>
      <c r="HB5" s="854"/>
      <c r="HC5" s="854"/>
      <c r="HD5" s="854"/>
      <c r="HE5" s="854"/>
      <c r="HF5" s="854"/>
      <c r="HG5" s="854"/>
      <c r="HH5" s="854"/>
      <c r="HI5" s="854"/>
      <c r="HJ5" s="854"/>
      <c r="HK5" s="854"/>
      <c r="HL5" s="854"/>
      <c r="HM5" s="854"/>
      <c r="HN5" s="854"/>
      <c r="HO5" s="854"/>
      <c r="HP5" s="854"/>
      <c r="HQ5" s="854"/>
      <c r="HR5" s="854"/>
      <c r="HS5" s="854"/>
      <c r="HT5" s="854"/>
      <c r="HU5" s="854"/>
      <c r="HV5" s="854"/>
      <c r="HW5" s="854"/>
      <c r="HX5" s="854"/>
      <c r="HY5" s="854"/>
      <c r="HZ5" s="854"/>
      <c r="IA5" s="854"/>
      <c r="IB5" s="854"/>
      <c r="IC5" s="854"/>
      <c r="ID5" s="854"/>
      <c r="IE5" s="854"/>
      <c r="IF5" s="854"/>
      <c r="IG5" s="854"/>
      <c r="IH5" s="854"/>
      <c r="II5" s="854"/>
      <c r="IJ5" s="854"/>
      <c r="IK5" s="854"/>
      <c r="IL5" s="854"/>
      <c r="IM5" s="854"/>
      <c r="IN5" s="854"/>
      <c r="IO5" s="854"/>
      <c r="IP5" s="854"/>
      <c r="IQ5" s="854"/>
      <c r="IR5" s="854"/>
      <c r="IS5" s="854"/>
      <c r="IT5" s="854"/>
      <c r="IU5" s="854"/>
      <c r="IV5" s="854"/>
      <c r="IW5" s="854"/>
      <c r="IX5" s="854"/>
      <c r="IY5" s="854"/>
      <c r="IZ5" s="854"/>
      <c r="JA5" s="854"/>
      <c r="JB5" s="854"/>
      <c r="JC5" s="854"/>
      <c r="JD5" s="854"/>
      <c r="JE5" s="854"/>
      <c r="JF5" s="854"/>
      <c r="JG5" s="854"/>
      <c r="JH5" s="854"/>
      <c r="JI5" s="854"/>
      <c r="JJ5" s="854"/>
      <c r="JK5" s="854"/>
      <c r="JL5" s="854"/>
      <c r="JM5" s="854"/>
      <c r="JN5" s="854"/>
      <c r="JO5" s="854"/>
      <c r="JP5" s="854"/>
      <c r="JQ5" s="854"/>
      <c r="JR5" s="854"/>
      <c r="JS5" s="854"/>
      <c r="JT5" s="854"/>
      <c r="JU5" s="854"/>
      <c r="JV5" s="854"/>
      <c r="JW5" s="854"/>
      <c r="JX5" s="854"/>
      <c r="JY5" s="854"/>
      <c r="JZ5" s="854"/>
      <c r="KA5" s="854"/>
      <c r="KB5" s="854"/>
      <c r="KC5" s="854"/>
      <c r="KD5" s="854"/>
      <c r="KE5" s="854"/>
      <c r="KF5" s="854"/>
      <c r="KG5" s="854"/>
      <c r="KH5" s="854"/>
      <c r="KI5" s="854"/>
      <c r="KJ5" s="854"/>
      <c r="KK5" s="854"/>
      <c r="KL5" s="854"/>
      <c r="KM5" s="854"/>
      <c r="KN5" s="854"/>
      <c r="KO5" s="854"/>
      <c r="KP5" s="854"/>
      <c r="KQ5" s="854"/>
      <c r="KR5" s="854"/>
      <c r="KS5" s="854"/>
      <c r="KT5" s="854"/>
      <c r="KU5" s="854"/>
      <c r="KV5" s="854"/>
      <c r="KW5" s="854"/>
      <c r="KX5" s="854"/>
      <c r="KY5" s="854"/>
      <c r="KZ5" s="854"/>
      <c r="LA5" s="854"/>
      <c r="LB5" s="854"/>
      <c r="LC5" s="854"/>
      <c r="LD5" s="854"/>
      <c r="LE5" s="854"/>
      <c r="LF5" s="854"/>
      <c r="LG5" s="854"/>
      <c r="LH5" s="854"/>
      <c r="LI5" s="854"/>
      <c r="LJ5" s="854"/>
      <c r="LK5" s="854"/>
      <c r="LL5" s="854"/>
      <c r="LM5" s="854"/>
      <c r="LN5" s="854"/>
      <c r="LO5" s="854"/>
      <c r="LP5" s="854"/>
      <c r="LQ5" s="854"/>
      <c r="LR5" s="854"/>
      <c r="LS5" s="854"/>
      <c r="LT5" s="854"/>
      <c r="LU5" s="854"/>
      <c r="LV5" s="854"/>
      <c r="LW5" s="854"/>
      <c r="LX5" s="854"/>
      <c r="LY5" s="854"/>
      <c r="LZ5" s="854"/>
      <c r="MA5" s="854"/>
      <c r="MB5" s="854"/>
      <c r="MC5" s="854"/>
      <c r="MD5" s="854"/>
      <c r="ME5" s="854"/>
      <c r="MF5" s="854"/>
      <c r="MG5" s="854"/>
      <c r="MH5" s="854"/>
      <c r="MI5" s="854"/>
      <c r="MJ5" s="854"/>
      <c r="MK5" s="854"/>
      <c r="ML5" s="854"/>
      <c r="MM5" s="854"/>
      <c r="MN5" s="854"/>
      <c r="MO5" s="854"/>
      <c r="MP5" s="854"/>
      <c r="MQ5" s="854"/>
      <c r="MR5" s="854"/>
      <c r="MS5" s="854"/>
      <c r="MT5" s="854"/>
      <c r="MU5" s="854"/>
      <c r="MV5" s="854"/>
      <c r="MW5" s="854"/>
      <c r="MX5" s="854"/>
      <c r="MY5" s="854"/>
      <c r="MZ5" s="854"/>
      <c r="NA5" s="854"/>
      <c r="NB5" s="854"/>
      <c r="NC5" s="854"/>
      <c r="ND5" s="854"/>
      <c r="NE5" s="854"/>
      <c r="NF5" s="854"/>
      <c r="NG5" s="854"/>
      <c r="NH5" s="854"/>
      <c r="NI5" s="854"/>
      <c r="NJ5" s="854"/>
      <c r="NK5" s="854"/>
      <c r="NL5" s="854"/>
      <c r="NM5" s="854"/>
      <c r="NN5" s="854"/>
      <c r="NO5" s="854"/>
      <c r="NP5" s="854"/>
      <c r="NQ5" s="854"/>
      <c r="NR5" s="854"/>
      <c r="NS5" s="854"/>
      <c r="NT5" s="854"/>
      <c r="NU5" s="854"/>
      <c r="NV5" s="854"/>
      <c r="NW5" s="854"/>
      <c r="NX5" s="854"/>
      <c r="NY5" s="854"/>
      <c r="NZ5" s="854"/>
      <c r="OA5" s="854"/>
      <c r="OB5" s="854"/>
      <c r="OC5" s="854"/>
      <c r="OD5" s="854"/>
      <c r="OE5" s="854"/>
      <c r="OF5" s="854"/>
      <c r="OG5" s="854"/>
      <c r="OH5" s="854"/>
      <c r="OI5" s="854"/>
      <c r="OJ5" s="854"/>
      <c r="OK5" s="854"/>
      <c r="OL5" s="854"/>
      <c r="OM5" s="854"/>
      <c r="ON5" s="854"/>
      <c r="OO5" s="854"/>
      <c r="OP5" s="854"/>
      <c r="OQ5" s="854"/>
      <c r="OR5" s="854"/>
      <c r="OS5" s="854"/>
      <c r="OT5" s="854"/>
      <c r="OU5" s="854"/>
      <c r="OV5" s="854"/>
      <c r="OW5" s="854"/>
      <c r="OX5" s="854"/>
      <c r="OY5" s="854"/>
      <c r="OZ5" s="854"/>
      <c r="PA5" s="854"/>
      <c r="PB5" s="854"/>
      <c r="PC5" s="854"/>
      <c r="PD5" s="854"/>
      <c r="PE5" s="854"/>
      <c r="PF5" s="854"/>
      <c r="PG5" s="854"/>
      <c r="PH5" s="854"/>
      <c r="PI5" s="854"/>
      <c r="PJ5" s="854"/>
      <c r="PK5" s="854"/>
      <c r="PL5" s="854"/>
      <c r="PM5" s="854"/>
      <c r="PN5" s="854"/>
      <c r="PO5" s="854"/>
      <c r="PP5" s="854"/>
      <c r="PQ5" s="854"/>
      <c r="PR5" s="854"/>
      <c r="PS5" s="854"/>
      <c r="PT5" s="854"/>
      <c r="PU5" s="854"/>
      <c r="PV5" s="854"/>
      <c r="PW5" s="854"/>
      <c r="PX5" s="854"/>
      <c r="PY5" s="854"/>
      <c r="PZ5" s="854"/>
      <c r="QA5" s="854"/>
      <c r="QB5" s="854"/>
      <c r="QC5" s="854"/>
      <c r="QD5" s="854"/>
      <c r="QE5" s="854"/>
      <c r="QF5" s="854"/>
      <c r="QG5" s="854"/>
      <c r="QH5" s="854"/>
      <c r="QI5" s="854"/>
      <c r="QJ5" s="854"/>
      <c r="QK5" s="854"/>
      <c r="QL5" s="854"/>
      <c r="QM5" s="854"/>
      <c r="QN5" s="854"/>
      <c r="QO5" s="854"/>
      <c r="QP5" s="854"/>
      <c r="QQ5" s="854"/>
      <c r="QR5" s="854"/>
      <c r="QS5" s="854"/>
      <c r="QT5" s="854"/>
      <c r="QU5" s="854"/>
      <c r="QV5" s="854"/>
      <c r="QW5" s="854"/>
      <c r="QX5" s="854"/>
      <c r="QY5" s="854"/>
      <c r="QZ5" s="854"/>
      <c r="RA5" s="854"/>
      <c r="RB5" s="854"/>
      <c r="RC5" s="854"/>
      <c r="RD5" s="854"/>
      <c r="RE5" s="854"/>
      <c r="RF5" s="854"/>
      <c r="RG5" s="854"/>
      <c r="RH5" s="854"/>
      <c r="RI5" s="854"/>
      <c r="RJ5" s="854"/>
      <c r="RK5" s="854"/>
      <c r="RL5" s="854"/>
      <c r="RM5" s="854"/>
      <c r="RN5" s="854"/>
      <c r="RO5" s="854"/>
      <c r="RP5" s="854"/>
      <c r="RQ5" s="854"/>
      <c r="RR5" s="854"/>
      <c r="RS5" s="854"/>
      <c r="RT5" s="854"/>
      <c r="RU5" s="854"/>
      <c r="RV5" s="854"/>
      <c r="RW5" s="854"/>
      <c r="RX5" s="854"/>
      <c r="RY5" s="854"/>
      <c r="RZ5" s="854"/>
      <c r="SA5" s="854"/>
      <c r="SB5" s="854"/>
      <c r="SC5" s="854"/>
      <c r="SD5" s="854"/>
      <c r="SE5" s="854"/>
      <c r="SF5" s="854"/>
      <c r="SG5" s="854"/>
      <c r="SH5" s="854"/>
      <c r="SI5" s="854"/>
      <c r="SJ5" s="854"/>
      <c r="SK5" s="854"/>
      <c r="SL5" s="854"/>
      <c r="SM5" s="854"/>
      <c r="SN5" s="854"/>
      <c r="SO5" s="854"/>
      <c r="SP5" s="854"/>
      <c r="SQ5" s="854"/>
      <c r="SR5" s="854"/>
      <c r="SS5" s="854"/>
      <c r="ST5" s="854"/>
      <c r="SU5" s="854"/>
      <c r="SV5" s="854"/>
      <c r="SW5" s="854"/>
      <c r="SX5" s="854"/>
      <c r="SY5" s="854"/>
      <c r="SZ5" s="854"/>
      <c r="TA5" s="854"/>
      <c r="TB5" s="854"/>
      <c r="TC5" s="854"/>
      <c r="TD5" s="854"/>
      <c r="TE5" s="854"/>
      <c r="TF5" s="854"/>
      <c r="TG5" s="854"/>
      <c r="TH5" s="854"/>
      <c r="TI5" s="854"/>
      <c r="TJ5" s="854"/>
      <c r="TK5" s="854"/>
      <c r="TL5" s="854"/>
      <c r="TM5" s="854"/>
      <c r="TN5" s="854"/>
      <c r="TO5" s="854"/>
      <c r="TP5" s="854"/>
      <c r="TQ5" s="854"/>
      <c r="TR5" s="854"/>
      <c r="TS5" s="854"/>
      <c r="TT5" s="854"/>
      <c r="TU5" s="854"/>
      <c r="TV5" s="854"/>
      <c r="TW5" s="854"/>
      <c r="TX5" s="854"/>
      <c r="TY5" s="854"/>
      <c r="TZ5" s="854"/>
      <c r="UA5" s="854"/>
      <c r="UB5" s="854"/>
      <c r="UC5" s="854"/>
      <c r="UD5" s="854"/>
      <c r="UE5" s="854"/>
      <c r="UF5" s="854"/>
      <c r="UG5" s="854"/>
      <c r="UH5" s="854"/>
      <c r="UI5" s="854"/>
      <c r="UJ5" s="854"/>
      <c r="UK5" s="854"/>
      <c r="UL5" s="854"/>
      <c r="UM5" s="854"/>
      <c r="UN5" s="854"/>
      <c r="UO5" s="854"/>
      <c r="UP5" s="854"/>
      <c r="UQ5" s="854"/>
      <c r="UR5" s="854"/>
      <c r="US5" s="854"/>
      <c r="UT5" s="854"/>
      <c r="UU5" s="854"/>
      <c r="UV5" s="854"/>
      <c r="UW5" s="854"/>
      <c r="UX5" s="854"/>
      <c r="UY5" s="854"/>
      <c r="UZ5" s="854"/>
      <c r="VA5" s="854"/>
      <c r="VB5" s="854"/>
      <c r="VC5" s="854"/>
      <c r="VD5" s="854"/>
      <c r="VE5" s="854"/>
      <c r="VF5" s="854"/>
      <c r="VG5" s="854"/>
      <c r="VH5" s="854"/>
      <c r="VI5" s="854"/>
      <c r="VJ5" s="854"/>
      <c r="VK5" s="854"/>
      <c r="VL5" s="854"/>
      <c r="VM5" s="854"/>
      <c r="VN5" s="854"/>
      <c r="VO5" s="854"/>
      <c r="VP5" s="854"/>
      <c r="VQ5" s="854"/>
      <c r="VR5" s="854"/>
      <c r="VS5" s="854"/>
      <c r="VT5" s="854"/>
      <c r="VU5" s="854"/>
      <c r="VV5" s="854"/>
      <c r="VW5" s="854"/>
      <c r="VX5" s="854"/>
      <c r="VY5" s="854"/>
      <c r="VZ5" s="854"/>
      <c r="WA5" s="854"/>
      <c r="WB5" s="854"/>
      <c r="WC5" s="854"/>
      <c r="WD5" s="854"/>
      <c r="WE5" s="854"/>
      <c r="WF5" s="854"/>
      <c r="WG5" s="854"/>
      <c r="WH5" s="854"/>
      <c r="WI5" s="854"/>
      <c r="WJ5" s="854"/>
      <c r="WK5" s="854"/>
      <c r="WL5" s="854"/>
      <c r="WM5" s="854"/>
      <c r="WN5" s="854"/>
      <c r="WO5" s="854"/>
      <c r="WP5" s="854"/>
      <c r="WQ5" s="854"/>
      <c r="WR5" s="854"/>
      <c r="WS5" s="854"/>
      <c r="WT5" s="854"/>
      <c r="WU5" s="854"/>
      <c r="WV5" s="854"/>
      <c r="WW5" s="854"/>
      <c r="WX5" s="854"/>
      <c r="WY5" s="854"/>
      <c r="WZ5" s="854"/>
      <c r="XA5" s="854"/>
      <c r="XB5" s="854"/>
      <c r="XC5" s="854"/>
      <c r="XD5" s="854"/>
      <c r="XE5" s="854"/>
      <c r="XF5" s="854"/>
      <c r="XG5" s="854"/>
      <c r="XH5" s="854"/>
      <c r="XI5" s="854"/>
      <c r="XJ5" s="854"/>
      <c r="XK5" s="854"/>
      <c r="XL5" s="854"/>
      <c r="XM5" s="854"/>
      <c r="XN5" s="854"/>
      <c r="XO5" s="854"/>
      <c r="XP5" s="854"/>
      <c r="XQ5" s="854"/>
      <c r="XR5" s="854"/>
      <c r="XS5" s="854"/>
      <c r="XT5" s="854"/>
      <c r="XU5" s="854"/>
      <c r="XV5" s="854"/>
      <c r="XW5" s="854"/>
      <c r="XX5" s="854"/>
      <c r="XY5" s="854"/>
      <c r="XZ5" s="854"/>
      <c r="YA5" s="854"/>
      <c r="YB5" s="854"/>
      <c r="YC5" s="854"/>
      <c r="YD5" s="854"/>
      <c r="YE5" s="854"/>
      <c r="YF5" s="854"/>
      <c r="YG5" s="854"/>
      <c r="YH5" s="854"/>
      <c r="YI5" s="854"/>
      <c r="YJ5" s="854"/>
      <c r="YK5" s="854"/>
      <c r="YL5" s="854"/>
      <c r="YM5" s="854"/>
      <c r="YN5" s="854"/>
      <c r="YO5" s="854"/>
      <c r="YP5" s="854"/>
      <c r="YQ5" s="854"/>
      <c r="YR5" s="854"/>
      <c r="YS5" s="854"/>
      <c r="YT5" s="854"/>
      <c r="YU5" s="854"/>
      <c r="YV5" s="854"/>
      <c r="YW5" s="854"/>
      <c r="YX5" s="854"/>
      <c r="YY5" s="854"/>
      <c r="YZ5" s="854"/>
      <c r="ZA5" s="854"/>
      <c r="ZB5" s="854"/>
      <c r="ZC5" s="854"/>
      <c r="ZD5" s="854"/>
      <c r="ZE5" s="854"/>
      <c r="ZF5" s="854"/>
      <c r="ZG5" s="854"/>
      <c r="ZH5" s="854"/>
      <c r="ZI5" s="854"/>
      <c r="ZJ5" s="854"/>
      <c r="ZK5" s="854"/>
      <c r="ZL5" s="854"/>
      <c r="ZM5" s="854"/>
      <c r="ZN5" s="854"/>
      <c r="ZO5" s="854"/>
      <c r="ZP5" s="854"/>
      <c r="ZQ5" s="854"/>
      <c r="ZR5" s="854"/>
      <c r="ZS5" s="854"/>
      <c r="ZT5" s="854"/>
      <c r="ZU5" s="854"/>
      <c r="ZV5" s="854"/>
      <c r="ZW5" s="854"/>
      <c r="ZX5" s="854"/>
      <c r="ZY5" s="854"/>
      <c r="ZZ5" s="854"/>
      <c r="AAA5" s="854"/>
      <c r="AAB5" s="854"/>
      <c r="AAC5" s="854"/>
      <c r="AAD5" s="854"/>
      <c r="AAE5" s="854"/>
      <c r="AAF5" s="854"/>
      <c r="AAG5" s="854"/>
      <c r="AAH5" s="854"/>
      <c r="AAI5" s="854"/>
      <c r="AAJ5" s="854"/>
      <c r="AAK5" s="854"/>
      <c r="AAL5" s="854"/>
      <c r="AAM5" s="854"/>
      <c r="AAN5" s="854"/>
      <c r="AAO5" s="854"/>
      <c r="AAP5" s="854"/>
      <c r="AAQ5" s="854"/>
      <c r="AAR5" s="854"/>
      <c r="AAS5" s="854"/>
      <c r="AAT5" s="854"/>
      <c r="AAU5" s="854"/>
      <c r="AAV5" s="854"/>
      <c r="AAW5" s="854"/>
      <c r="AAX5" s="854"/>
      <c r="AAY5" s="854"/>
      <c r="AAZ5" s="854"/>
      <c r="ABA5" s="854"/>
      <c r="ABB5" s="854"/>
      <c r="ABC5" s="854"/>
      <c r="ABD5" s="854"/>
      <c r="ABE5" s="854"/>
      <c r="ABF5" s="854"/>
      <c r="ABG5" s="854"/>
      <c r="ABH5" s="854"/>
      <c r="ABI5" s="854"/>
      <c r="ABJ5" s="854"/>
      <c r="ABK5" s="854"/>
      <c r="ABL5" s="854"/>
      <c r="ABM5" s="854"/>
      <c r="ABN5" s="854"/>
      <c r="ABO5" s="854"/>
      <c r="ABP5" s="854"/>
      <c r="ABQ5" s="854"/>
      <c r="ABR5" s="854"/>
      <c r="ABS5" s="854"/>
      <c r="ABT5" s="854"/>
      <c r="ABU5" s="854"/>
      <c r="ABV5" s="854"/>
      <c r="ABW5" s="854"/>
      <c r="ABX5" s="854"/>
      <c r="ABY5" s="854"/>
      <c r="ABZ5" s="854"/>
      <c r="ACA5" s="854"/>
      <c r="ACB5" s="854"/>
      <c r="ACC5" s="854"/>
      <c r="ACD5" s="854"/>
      <c r="ACE5" s="854"/>
      <c r="ACF5" s="854"/>
      <c r="ACG5" s="854"/>
      <c r="ACH5" s="854"/>
      <c r="ACI5" s="854"/>
      <c r="ACJ5" s="854"/>
      <c r="ACK5" s="854"/>
      <c r="ACL5" s="854"/>
      <c r="ACM5" s="854"/>
      <c r="ACN5" s="854"/>
      <c r="ACO5" s="854"/>
      <c r="ACP5" s="854"/>
      <c r="ACQ5" s="854"/>
      <c r="ACR5" s="854"/>
      <c r="ACS5" s="854"/>
      <c r="ACT5" s="854"/>
      <c r="ACU5" s="854"/>
      <c r="ACV5" s="854"/>
      <c r="ACW5" s="854"/>
      <c r="ACX5" s="854"/>
      <c r="ACY5" s="854"/>
      <c r="ACZ5" s="854"/>
      <c r="ADA5" s="854"/>
      <c r="ADB5" s="854"/>
      <c r="ADC5" s="854"/>
      <c r="ADD5" s="854"/>
      <c r="ADE5" s="854"/>
      <c r="ADF5" s="854"/>
      <c r="ADG5" s="854"/>
      <c r="ADH5" s="854"/>
      <c r="ADI5" s="854"/>
      <c r="ADJ5" s="854"/>
      <c r="ADK5" s="854"/>
      <c r="ADL5" s="854"/>
      <c r="ADM5" s="854"/>
      <c r="ADN5" s="854"/>
      <c r="ADO5" s="854"/>
      <c r="ADP5" s="854"/>
      <c r="ADQ5" s="854"/>
      <c r="ADR5" s="854"/>
      <c r="ADS5" s="854"/>
      <c r="ADT5" s="854"/>
      <c r="ADU5" s="854"/>
      <c r="ADV5" s="854"/>
      <c r="ADW5" s="854"/>
      <c r="ADX5" s="854"/>
      <c r="ADY5" s="854"/>
      <c r="ADZ5" s="854"/>
      <c r="AEA5" s="854"/>
      <c r="AEB5" s="854"/>
      <c r="AEC5" s="854"/>
      <c r="AED5" s="854"/>
      <c r="AEE5" s="854"/>
      <c r="AEF5" s="854"/>
      <c r="AEG5" s="854"/>
      <c r="AEH5" s="854"/>
      <c r="AEI5" s="854"/>
      <c r="AEJ5" s="854"/>
      <c r="AEK5" s="854"/>
      <c r="AEL5" s="854"/>
      <c r="AEM5" s="854"/>
      <c r="AEN5" s="854"/>
      <c r="AEO5" s="854"/>
      <c r="AEP5" s="854"/>
      <c r="AEQ5" s="854"/>
      <c r="AER5" s="854"/>
      <c r="AES5" s="854"/>
      <c r="AET5" s="854"/>
      <c r="AEU5" s="854"/>
      <c r="AEV5" s="854"/>
      <c r="AEW5" s="854"/>
      <c r="AEX5" s="854"/>
      <c r="AEY5" s="854"/>
      <c r="AEZ5" s="854"/>
      <c r="AFA5" s="854" t="s">
        <v>173</v>
      </c>
      <c r="AFB5" s="854"/>
      <c r="AFC5" s="854"/>
      <c r="AFD5" s="854"/>
      <c r="AFE5" s="854"/>
      <c r="AFF5" s="854"/>
      <c r="AFG5" s="854"/>
      <c r="AFH5" s="854"/>
      <c r="AFI5" s="854"/>
      <c r="AFJ5" s="854"/>
      <c r="AFK5" s="854"/>
      <c r="AFL5" s="854"/>
      <c r="AFM5" s="854"/>
      <c r="AFN5" s="854"/>
      <c r="AFO5" s="854"/>
      <c r="AFP5" s="854"/>
      <c r="AFQ5" s="854" t="s">
        <v>173</v>
      </c>
      <c r="AFR5" s="854"/>
      <c r="AFS5" s="854"/>
      <c r="AFT5" s="854"/>
      <c r="AFU5" s="854"/>
      <c r="AFV5" s="854"/>
      <c r="AFW5" s="854"/>
      <c r="AFX5" s="854"/>
      <c r="AFY5" s="854"/>
      <c r="AFZ5" s="854"/>
      <c r="AGA5" s="854"/>
      <c r="AGB5" s="854"/>
      <c r="AGC5" s="854"/>
      <c r="AGD5" s="854"/>
      <c r="AGE5" s="854"/>
      <c r="AGF5" s="854"/>
      <c r="AGG5" s="854" t="s">
        <v>173</v>
      </c>
      <c r="AGH5" s="854"/>
      <c r="AGI5" s="854"/>
      <c r="AGJ5" s="854"/>
      <c r="AGK5" s="854"/>
      <c r="AGL5" s="854"/>
      <c r="AGM5" s="854"/>
      <c r="AGN5" s="854"/>
      <c r="AGO5" s="854"/>
      <c r="AGP5" s="854"/>
      <c r="AGQ5" s="854"/>
      <c r="AGR5" s="854"/>
      <c r="AGS5" s="854"/>
      <c r="AGT5" s="854"/>
      <c r="AGU5" s="854"/>
      <c r="AGV5" s="854"/>
      <c r="AGW5" s="854" t="s">
        <v>173</v>
      </c>
      <c r="AGX5" s="854"/>
      <c r="AGY5" s="854"/>
      <c r="AGZ5" s="854"/>
      <c r="AHA5" s="854"/>
      <c r="AHB5" s="854"/>
      <c r="AHC5" s="854"/>
      <c r="AHD5" s="854"/>
      <c r="AHE5" s="854"/>
      <c r="AHF5" s="854"/>
      <c r="AHG5" s="854"/>
      <c r="AHH5" s="854"/>
      <c r="AHI5" s="854"/>
      <c r="AHJ5" s="854"/>
      <c r="AHK5" s="854"/>
      <c r="AHL5" s="854"/>
      <c r="AHM5" s="854" t="s">
        <v>173</v>
      </c>
      <c r="AHN5" s="854"/>
      <c r="AHO5" s="854"/>
      <c r="AHP5" s="854"/>
      <c r="AHQ5" s="854"/>
      <c r="AHR5" s="854"/>
      <c r="AHS5" s="854"/>
      <c r="AHT5" s="854"/>
      <c r="AHU5" s="854"/>
      <c r="AHV5" s="854"/>
      <c r="AHW5" s="854"/>
      <c r="AHX5" s="854"/>
      <c r="AHY5" s="854"/>
      <c r="AHZ5" s="854"/>
      <c r="AIA5" s="854"/>
      <c r="AIB5" s="854"/>
      <c r="AIC5" s="854" t="s">
        <v>173</v>
      </c>
      <c r="AID5" s="854"/>
      <c r="AIE5" s="854"/>
      <c r="AIF5" s="854"/>
      <c r="AIG5" s="854"/>
      <c r="AIH5" s="854"/>
      <c r="AII5" s="854"/>
      <c r="AIJ5" s="854"/>
      <c r="AIK5" s="854"/>
      <c r="AIL5" s="854"/>
      <c r="AIM5" s="854"/>
      <c r="AIN5" s="854"/>
      <c r="AIO5" s="854"/>
      <c r="AIP5" s="854"/>
      <c r="AIQ5" s="854"/>
      <c r="AIR5" s="854"/>
      <c r="AIS5" s="854" t="s">
        <v>173</v>
      </c>
      <c r="AIT5" s="854"/>
      <c r="AIU5" s="854"/>
      <c r="AIV5" s="854"/>
      <c r="AIW5" s="854"/>
      <c r="AIX5" s="854"/>
      <c r="AIY5" s="854"/>
      <c r="AIZ5" s="854"/>
      <c r="AJA5" s="854"/>
      <c r="AJB5" s="854"/>
      <c r="AJC5" s="854"/>
      <c r="AJD5" s="854"/>
      <c r="AJE5" s="854"/>
      <c r="AJF5" s="854"/>
      <c r="AJG5" s="854"/>
      <c r="AJH5" s="854"/>
      <c r="AJI5" s="854" t="s">
        <v>173</v>
      </c>
      <c r="AJJ5" s="854"/>
      <c r="AJK5" s="854"/>
      <c r="AJL5" s="854"/>
      <c r="AJM5" s="854"/>
      <c r="AJN5" s="854"/>
      <c r="AJO5" s="854"/>
      <c r="AJP5" s="854"/>
      <c r="AJQ5" s="854"/>
      <c r="AJR5" s="854"/>
      <c r="AJS5" s="854"/>
      <c r="AJT5" s="854"/>
      <c r="AJU5" s="854"/>
      <c r="AJV5" s="854"/>
      <c r="AJW5" s="854"/>
      <c r="AJX5" s="854"/>
      <c r="AJY5" s="854" t="s">
        <v>173</v>
      </c>
      <c r="AJZ5" s="854"/>
      <c r="AKA5" s="854"/>
      <c r="AKB5" s="854"/>
      <c r="AKC5" s="854"/>
      <c r="AKD5" s="854"/>
      <c r="AKE5" s="854"/>
      <c r="AKF5" s="854"/>
      <c r="AKG5" s="854"/>
      <c r="AKH5" s="854"/>
      <c r="AKI5" s="854"/>
      <c r="AKJ5" s="854"/>
      <c r="AKK5" s="854"/>
      <c r="AKL5" s="854"/>
      <c r="AKM5" s="854"/>
      <c r="AKN5" s="854"/>
      <c r="AKO5" s="854" t="s">
        <v>173</v>
      </c>
      <c r="AKP5" s="854"/>
      <c r="AKQ5" s="854"/>
      <c r="AKR5" s="854"/>
      <c r="AKS5" s="854"/>
      <c r="AKT5" s="854"/>
      <c r="AKU5" s="854"/>
      <c r="AKV5" s="854"/>
      <c r="AKW5" s="854"/>
      <c r="AKX5" s="854"/>
      <c r="AKY5" s="854"/>
      <c r="AKZ5" s="854"/>
      <c r="ALA5" s="854"/>
      <c r="ALB5" s="854"/>
      <c r="ALC5" s="854"/>
      <c r="ALD5" s="854"/>
      <c r="ALE5" s="854" t="s">
        <v>173</v>
      </c>
      <c r="ALF5" s="854"/>
      <c r="ALG5" s="854"/>
      <c r="ALH5" s="854"/>
      <c r="ALI5" s="854"/>
      <c r="ALJ5" s="854"/>
      <c r="ALK5" s="854"/>
      <c r="ALL5" s="854"/>
      <c r="ALM5" s="854"/>
      <c r="ALN5" s="854"/>
      <c r="ALO5" s="854"/>
      <c r="ALP5" s="854"/>
      <c r="ALQ5" s="854"/>
      <c r="ALR5" s="854"/>
      <c r="ALS5" s="854"/>
      <c r="ALT5" s="854"/>
      <c r="ALU5" s="854" t="s">
        <v>173</v>
      </c>
      <c r="ALV5" s="854"/>
      <c r="ALW5" s="854"/>
      <c r="ALX5" s="854"/>
      <c r="ALY5" s="854"/>
      <c r="ALZ5" s="854"/>
      <c r="AMA5" s="854"/>
      <c r="AMB5" s="854"/>
      <c r="AMC5" s="854"/>
      <c r="AMD5" s="854"/>
      <c r="AME5" s="854"/>
      <c r="AMF5" s="854"/>
      <c r="AMG5" s="854"/>
      <c r="AMH5" s="854"/>
      <c r="AMI5" s="854"/>
      <c r="AMJ5" s="854"/>
      <c r="AMK5" s="854" t="s">
        <v>173</v>
      </c>
      <c r="AML5" s="854"/>
      <c r="AMM5" s="854"/>
      <c r="AMN5" s="854"/>
      <c r="AMO5" s="854"/>
      <c r="AMP5" s="854"/>
      <c r="AMQ5" s="854"/>
      <c r="AMR5" s="854"/>
      <c r="AMS5" s="854"/>
      <c r="AMT5" s="854"/>
      <c r="AMU5" s="854"/>
      <c r="AMV5" s="854"/>
      <c r="AMW5" s="854"/>
      <c r="AMX5" s="854"/>
      <c r="AMY5" s="854"/>
      <c r="AMZ5" s="854"/>
      <c r="ANA5" s="854" t="s">
        <v>173</v>
      </c>
      <c r="ANB5" s="854"/>
      <c r="ANC5" s="854"/>
      <c r="AND5" s="854"/>
      <c r="ANE5" s="854"/>
      <c r="ANF5" s="854"/>
      <c r="ANG5" s="854"/>
      <c r="ANH5" s="854"/>
      <c r="ANI5" s="854"/>
      <c r="ANJ5" s="854"/>
      <c r="ANK5" s="854"/>
      <c r="ANL5" s="854"/>
      <c r="ANM5" s="854"/>
      <c r="ANN5" s="854"/>
      <c r="ANO5" s="854"/>
      <c r="ANP5" s="854"/>
      <c r="ANQ5" s="854" t="s">
        <v>173</v>
      </c>
      <c r="ANR5" s="854"/>
      <c r="ANS5" s="854"/>
      <c r="ANT5" s="854"/>
      <c r="ANU5" s="854"/>
      <c r="ANV5" s="854"/>
      <c r="ANW5" s="854"/>
      <c r="ANX5" s="854"/>
      <c r="ANY5" s="854"/>
      <c r="ANZ5" s="854"/>
      <c r="AOA5" s="854"/>
      <c r="AOB5" s="854"/>
      <c r="AOC5" s="854"/>
      <c r="AOD5" s="854"/>
      <c r="AOE5" s="854"/>
      <c r="AOF5" s="854"/>
      <c r="AOG5" s="854" t="s">
        <v>173</v>
      </c>
      <c r="AOH5" s="854"/>
      <c r="AOI5" s="854"/>
      <c r="AOJ5" s="854"/>
      <c r="AOK5" s="854"/>
      <c r="AOL5" s="854"/>
      <c r="AOM5" s="854"/>
      <c r="AON5" s="854"/>
      <c r="AOO5" s="854"/>
      <c r="AOP5" s="854"/>
      <c r="AOQ5" s="854"/>
      <c r="AOR5" s="854"/>
      <c r="AOS5" s="854"/>
      <c r="AOT5" s="854"/>
      <c r="AOU5" s="854"/>
      <c r="AOV5" s="854"/>
      <c r="AOW5" s="854" t="s">
        <v>173</v>
      </c>
      <c r="AOX5" s="854"/>
      <c r="AOY5" s="854"/>
      <c r="AOZ5" s="854"/>
      <c r="APA5" s="854"/>
      <c r="APB5" s="854"/>
      <c r="APC5" s="854"/>
      <c r="APD5" s="854"/>
      <c r="APE5" s="854"/>
      <c r="APF5" s="854"/>
      <c r="APG5" s="854"/>
      <c r="APH5" s="854"/>
      <c r="API5" s="854"/>
      <c r="APJ5" s="854"/>
      <c r="APK5" s="854"/>
      <c r="APL5" s="854"/>
      <c r="APM5" s="854" t="s">
        <v>173</v>
      </c>
      <c r="APN5" s="854"/>
      <c r="APO5" s="854"/>
      <c r="APP5" s="854"/>
      <c r="APQ5" s="854"/>
      <c r="APR5" s="854"/>
      <c r="APS5" s="854"/>
      <c r="APT5" s="854"/>
      <c r="APU5" s="854"/>
      <c r="APV5" s="854"/>
      <c r="APW5" s="854"/>
      <c r="APX5" s="854"/>
      <c r="APY5" s="854"/>
      <c r="APZ5" s="854"/>
      <c r="AQA5" s="854"/>
      <c r="AQB5" s="854"/>
      <c r="AQC5" s="854" t="s">
        <v>173</v>
      </c>
      <c r="AQD5" s="854"/>
      <c r="AQE5" s="854"/>
      <c r="AQF5" s="854"/>
      <c r="AQG5" s="854"/>
      <c r="AQH5" s="854"/>
      <c r="AQI5" s="854"/>
      <c r="AQJ5" s="854"/>
      <c r="AQK5" s="854"/>
      <c r="AQL5" s="854"/>
      <c r="AQM5" s="854"/>
      <c r="AQN5" s="854"/>
      <c r="AQO5" s="854"/>
      <c r="AQP5" s="854"/>
      <c r="AQQ5" s="854"/>
      <c r="AQR5" s="854"/>
      <c r="AQS5" s="854" t="s">
        <v>173</v>
      </c>
      <c r="AQT5" s="854"/>
      <c r="AQU5" s="854"/>
      <c r="AQV5" s="854"/>
      <c r="AQW5" s="854"/>
      <c r="AQX5" s="854"/>
      <c r="AQY5" s="854"/>
      <c r="AQZ5" s="854"/>
      <c r="ARA5" s="854"/>
      <c r="ARB5" s="854"/>
      <c r="ARC5" s="854"/>
      <c r="ARD5" s="854"/>
      <c r="ARE5" s="854"/>
      <c r="ARF5" s="854"/>
      <c r="ARG5" s="854"/>
      <c r="ARH5" s="854"/>
      <c r="ARI5" s="854" t="s">
        <v>173</v>
      </c>
      <c r="ARJ5" s="854"/>
      <c r="ARK5" s="854"/>
      <c r="ARL5" s="854"/>
      <c r="ARM5" s="854"/>
      <c r="ARN5" s="854"/>
      <c r="ARO5" s="854"/>
      <c r="ARP5" s="854"/>
      <c r="ARQ5" s="854"/>
      <c r="ARR5" s="854"/>
      <c r="ARS5" s="854"/>
      <c r="ART5" s="854"/>
      <c r="ARU5" s="854"/>
      <c r="ARV5" s="854"/>
      <c r="ARW5" s="854"/>
      <c r="ARX5" s="854"/>
      <c r="ARY5" s="854" t="s">
        <v>173</v>
      </c>
      <c r="ARZ5" s="854"/>
      <c r="ASA5" s="854"/>
      <c r="ASB5" s="854"/>
      <c r="ASC5" s="854"/>
      <c r="ASD5" s="854"/>
      <c r="ASE5" s="854"/>
      <c r="ASF5" s="854"/>
      <c r="ASG5" s="854"/>
      <c r="ASH5" s="854"/>
      <c r="ASI5" s="854"/>
      <c r="ASJ5" s="854"/>
      <c r="ASK5" s="854"/>
      <c r="ASL5" s="854"/>
      <c r="ASM5" s="854"/>
      <c r="ASN5" s="854"/>
      <c r="ASO5" s="854" t="s">
        <v>173</v>
      </c>
      <c r="ASP5" s="854"/>
      <c r="ASQ5" s="854"/>
      <c r="ASR5" s="854"/>
      <c r="ASS5" s="854"/>
      <c r="AST5" s="854"/>
      <c r="ASU5" s="854"/>
      <c r="ASV5" s="854"/>
      <c r="ASW5" s="854"/>
      <c r="ASX5" s="854"/>
      <c r="ASY5" s="854"/>
      <c r="ASZ5" s="854"/>
      <c r="ATA5" s="854"/>
      <c r="ATB5" s="854"/>
      <c r="ATC5" s="854"/>
      <c r="ATD5" s="854"/>
      <c r="ATE5" s="854" t="s">
        <v>173</v>
      </c>
      <c r="ATF5" s="854"/>
      <c r="ATG5" s="854"/>
      <c r="ATH5" s="854"/>
      <c r="ATI5" s="854"/>
      <c r="ATJ5" s="854"/>
      <c r="ATK5" s="854"/>
      <c r="ATL5" s="854"/>
      <c r="ATM5" s="854"/>
      <c r="ATN5" s="854"/>
      <c r="ATO5" s="854"/>
      <c r="ATP5" s="854"/>
      <c r="ATQ5" s="854"/>
      <c r="ATR5" s="854"/>
      <c r="ATS5" s="854"/>
      <c r="ATT5" s="854"/>
      <c r="ATU5" s="854" t="s">
        <v>173</v>
      </c>
      <c r="ATV5" s="854"/>
      <c r="ATW5" s="854"/>
      <c r="ATX5" s="854"/>
      <c r="ATY5" s="854"/>
      <c r="ATZ5" s="854"/>
      <c r="AUA5" s="854"/>
      <c r="AUB5" s="854"/>
      <c r="AUC5" s="854"/>
      <c r="AUD5" s="854"/>
      <c r="AUE5" s="854"/>
      <c r="AUF5" s="854"/>
      <c r="AUG5" s="854"/>
      <c r="AUH5" s="854"/>
      <c r="AUI5" s="854"/>
      <c r="AUJ5" s="854"/>
      <c r="AUK5" s="854" t="s">
        <v>173</v>
      </c>
      <c r="AUL5" s="854"/>
      <c r="AUM5" s="854"/>
      <c r="AUN5" s="854"/>
      <c r="AUO5" s="854"/>
      <c r="AUP5" s="854"/>
      <c r="AUQ5" s="854"/>
      <c r="AUR5" s="854"/>
      <c r="AUS5" s="854"/>
      <c r="AUT5" s="854"/>
      <c r="AUU5" s="854"/>
      <c r="AUV5" s="854"/>
      <c r="AUW5" s="854"/>
      <c r="AUX5" s="854"/>
      <c r="AUY5" s="854"/>
      <c r="AUZ5" s="854"/>
      <c r="AVA5" s="854" t="s">
        <v>173</v>
      </c>
      <c r="AVB5" s="854"/>
      <c r="AVC5" s="854"/>
      <c r="AVD5" s="854"/>
      <c r="AVE5" s="854"/>
      <c r="AVF5" s="854"/>
      <c r="AVG5" s="854"/>
      <c r="AVH5" s="854"/>
      <c r="AVI5" s="854"/>
      <c r="AVJ5" s="854"/>
      <c r="AVK5" s="854"/>
      <c r="AVL5" s="854"/>
      <c r="AVM5" s="854"/>
      <c r="AVN5" s="854"/>
      <c r="AVO5" s="854"/>
      <c r="AVP5" s="854"/>
      <c r="AVQ5" s="854" t="s">
        <v>173</v>
      </c>
      <c r="AVR5" s="854"/>
      <c r="AVS5" s="854"/>
      <c r="AVT5" s="854"/>
      <c r="AVU5" s="854"/>
      <c r="AVV5" s="854"/>
      <c r="AVW5" s="854"/>
      <c r="AVX5" s="854"/>
      <c r="AVY5" s="854"/>
      <c r="AVZ5" s="854"/>
      <c r="AWA5" s="854"/>
      <c r="AWB5" s="854"/>
      <c r="AWC5" s="854"/>
      <c r="AWD5" s="854"/>
      <c r="AWE5" s="854"/>
      <c r="AWF5" s="854"/>
      <c r="AWG5" s="854" t="s">
        <v>173</v>
      </c>
      <c r="AWH5" s="854"/>
      <c r="AWI5" s="854"/>
      <c r="AWJ5" s="854"/>
      <c r="AWK5" s="854"/>
      <c r="AWL5" s="854"/>
      <c r="AWM5" s="854"/>
      <c r="AWN5" s="854"/>
      <c r="AWO5" s="854"/>
      <c r="AWP5" s="854"/>
      <c r="AWQ5" s="854"/>
      <c r="AWR5" s="854"/>
      <c r="AWS5" s="854"/>
      <c r="AWT5" s="854"/>
      <c r="AWU5" s="854"/>
      <c r="AWV5" s="854"/>
      <c r="AWW5" s="854" t="s">
        <v>173</v>
      </c>
      <c r="AWX5" s="854"/>
      <c r="AWY5" s="854"/>
      <c r="AWZ5" s="854"/>
      <c r="AXA5" s="854"/>
      <c r="AXB5" s="854"/>
      <c r="AXC5" s="854"/>
      <c r="AXD5" s="854"/>
      <c r="AXE5" s="854"/>
      <c r="AXF5" s="854"/>
      <c r="AXG5" s="854"/>
      <c r="AXH5" s="854"/>
      <c r="AXI5" s="854"/>
      <c r="AXJ5" s="854"/>
      <c r="AXK5" s="854"/>
      <c r="AXL5" s="854"/>
      <c r="AXM5" s="854" t="s">
        <v>173</v>
      </c>
      <c r="AXN5" s="854"/>
      <c r="AXO5" s="854"/>
      <c r="AXP5" s="854"/>
      <c r="AXQ5" s="854"/>
      <c r="AXR5" s="854"/>
      <c r="AXS5" s="854"/>
      <c r="AXT5" s="854"/>
      <c r="AXU5" s="854"/>
      <c r="AXV5" s="854"/>
      <c r="AXW5" s="854"/>
      <c r="AXX5" s="854"/>
      <c r="AXY5" s="854"/>
      <c r="AXZ5" s="854"/>
      <c r="AYA5" s="854"/>
      <c r="AYB5" s="854"/>
      <c r="AYC5" s="854" t="s">
        <v>173</v>
      </c>
      <c r="AYD5" s="854"/>
      <c r="AYE5" s="854"/>
      <c r="AYF5" s="854"/>
      <c r="AYG5" s="854"/>
      <c r="AYH5" s="854"/>
      <c r="AYI5" s="854"/>
      <c r="AYJ5" s="854"/>
      <c r="AYK5" s="854"/>
      <c r="AYL5" s="854"/>
      <c r="AYM5" s="854"/>
      <c r="AYN5" s="854"/>
      <c r="AYO5" s="854"/>
      <c r="AYP5" s="854"/>
      <c r="AYQ5" s="854"/>
      <c r="AYR5" s="854"/>
      <c r="AYS5" s="854" t="s">
        <v>173</v>
      </c>
      <c r="AYT5" s="854"/>
      <c r="AYU5" s="854"/>
      <c r="AYV5" s="854"/>
      <c r="AYW5" s="854"/>
      <c r="AYX5" s="854"/>
      <c r="AYY5" s="854"/>
      <c r="AYZ5" s="854"/>
      <c r="AZA5" s="854"/>
      <c r="AZB5" s="854"/>
      <c r="AZC5" s="854"/>
      <c r="AZD5" s="854"/>
      <c r="AZE5" s="854"/>
      <c r="AZF5" s="854"/>
      <c r="AZG5" s="854"/>
      <c r="AZH5" s="854"/>
      <c r="AZI5" s="854" t="s">
        <v>173</v>
      </c>
      <c r="AZJ5" s="854"/>
      <c r="AZK5" s="854"/>
      <c r="AZL5" s="854"/>
      <c r="AZM5" s="854"/>
      <c r="AZN5" s="854"/>
      <c r="AZO5" s="854"/>
      <c r="AZP5" s="854"/>
      <c r="AZQ5" s="854"/>
      <c r="AZR5" s="854"/>
      <c r="AZS5" s="854"/>
      <c r="AZT5" s="854"/>
      <c r="AZU5" s="854"/>
      <c r="AZV5" s="854"/>
      <c r="AZW5" s="854"/>
      <c r="AZX5" s="854"/>
      <c r="AZY5" s="854" t="s">
        <v>173</v>
      </c>
      <c r="AZZ5" s="854"/>
      <c r="BAA5" s="854"/>
      <c r="BAB5" s="854"/>
      <c r="BAC5" s="854"/>
      <c r="BAD5" s="854"/>
      <c r="BAE5" s="854"/>
      <c r="BAF5" s="854"/>
      <c r="BAG5" s="854"/>
      <c r="BAH5" s="854"/>
      <c r="BAI5" s="854"/>
      <c r="BAJ5" s="854"/>
      <c r="BAK5" s="854"/>
      <c r="BAL5" s="854"/>
      <c r="BAM5" s="854"/>
      <c r="BAN5" s="854"/>
      <c r="BAO5" s="854" t="s">
        <v>173</v>
      </c>
      <c r="BAP5" s="854"/>
      <c r="BAQ5" s="854"/>
      <c r="BAR5" s="854"/>
      <c r="BAS5" s="854"/>
      <c r="BAT5" s="854"/>
      <c r="BAU5" s="854"/>
      <c r="BAV5" s="854"/>
      <c r="BAW5" s="854"/>
      <c r="BAX5" s="854"/>
      <c r="BAY5" s="854"/>
      <c r="BAZ5" s="854"/>
      <c r="BBA5" s="854"/>
      <c r="BBB5" s="854"/>
      <c r="BBC5" s="854"/>
      <c r="BBD5" s="854"/>
      <c r="BBE5" s="854" t="s">
        <v>173</v>
      </c>
      <c r="BBF5" s="854"/>
      <c r="BBG5" s="854"/>
      <c r="BBH5" s="854"/>
      <c r="BBI5" s="854"/>
      <c r="BBJ5" s="854"/>
      <c r="BBK5" s="854"/>
      <c r="BBL5" s="854"/>
      <c r="BBM5" s="854"/>
      <c r="BBN5" s="854"/>
      <c r="BBO5" s="854"/>
      <c r="BBP5" s="854"/>
      <c r="BBQ5" s="854"/>
      <c r="BBR5" s="854"/>
      <c r="BBS5" s="854"/>
      <c r="BBT5" s="854"/>
      <c r="BBU5" s="854" t="s">
        <v>173</v>
      </c>
      <c r="BBV5" s="854"/>
      <c r="BBW5" s="854"/>
      <c r="BBX5" s="854"/>
      <c r="BBY5" s="854"/>
      <c r="BBZ5" s="854"/>
      <c r="BCA5" s="854"/>
      <c r="BCB5" s="854"/>
      <c r="BCC5" s="854"/>
      <c r="BCD5" s="854"/>
      <c r="BCE5" s="854"/>
      <c r="BCF5" s="854"/>
      <c r="BCG5" s="854"/>
      <c r="BCH5" s="854"/>
      <c r="BCI5" s="854"/>
      <c r="BCJ5" s="854"/>
      <c r="BCK5" s="854" t="s">
        <v>173</v>
      </c>
      <c r="BCL5" s="854"/>
      <c r="BCM5" s="854"/>
      <c r="BCN5" s="854"/>
      <c r="BCO5" s="854"/>
      <c r="BCP5" s="854"/>
      <c r="BCQ5" s="854"/>
      <c r="BCR5" s="854"/>
      <c r="BCS5" s="854"/>
      <c r="BCT5" s="854"/>
      <c r="BCU5" s="854"/>
      <c r="BCV5" s="854"/>
      <c r="BCW5" s="854"/>
      <c r="BCX5" s="854"/>
      <c r="BCY5" s="854"/>
      <c r="BCZ5" s="854"/>
      <c r="BDA5" s="854" t="s">
        <v>173</v>
      </c>
      <c r="BDB5" s="854"/>
      <c r="BDC5" s="854"/>
      <c r="BDD5" s="854"/>
      <c r="BDE5" s="854"/>
      <c r="BDF5" s="854"/>
      <c r="BDG5" s="854"/>
      <c r="BDH5" s="854"/>
      <c r="BDI5" s="854"/>
      <c r="BDJ5" s="854"/>
      <c r="BDK5" s="854"/>
      <c r="BDL5" s="854"/>
      <c r="BDM5" s="854"/>
      <c r="BDN5" s="854"/>
      <c r="BDO5" s="854"/>
      <c r="BDP5" s="854"/>
      <c r="BDQ5" s="854" t="s">
        <v>173</v>
      </c>
      <c r="BDR5" s="854"/>
      <c r="BDS5" s="854"/>
      <c r="BDT5" s="854"/>
      <c r="BDU5" s="854"/>
      <c r="BDV5" s="854"/>
      <c r="BDW5" s="854"/>
      <c r="BDX5" s="854"/>
      <c r="BDY5" s="854"/>
      <c r="BDZ5" s="854"/>
      <c r="BEA5" s="854"/>
      <c r="BEB5" s="854"/>
      <c r="BEC5" s="854"/>
      <c r="BED5" s="854"/>
      <c r="BEE5" s="854"/>
      <c r="BEF5" s="854"/>
      <c r="BEG5" s="854" t="s">
        <v>173</v>
      </c>
      <c r="BEH5" s="854"/>
      <c r="BEI5" s="854"/>
      <c r="BEJ5" s="854"/>
      <c r="BEK5" s="854"/>
      <c r="BEL5" s="854"/>
      <c r="BEM5" s="854"/>
      <c r="BEN5" s="854"/>
      <c r="BEO5" s="854"/>
      <c r="BEP5" s="854"/>
      <c r="BEQ5" s="854"/>
      <c r="BER5" s="854"/>
      <c r="BES5" s="854"/>
      <c r="BET5" s="854"/>
      <c r="BEU5" s="854"/>
      <c r="BEV5" s="854"/>
      <c r="BEW5" s="854" t="s">
        <v>173</v>
      </c>
      <c r="BEX5" s="854"/>
      <c r="BEY5" s="854"/>
      <c r="BEZ5" s="854"/>
      <c r="BFA5" s="854"/>
      <c r="BFB5" s="854"/>
      <c r="BFC5" s="854"/>
      <c r="BFD5" s="854"/>
      <c r="BFE5" s="854"/>
      <c r="BFF5" s="854"/>
      <c r="BFG5" s="854"/>
      <c r="BFH5" s="854"/>
      <c r="BFI5" s="854"/>
      <c r="BFJ5" s="854"/>
      <c r="BFK5" s="854"/>
      <c r="BFL5" s="854"/>
      <c r="BFM5" s="854" t="s">
        <v>173</v>
      </c>
      <c r="BFN5" s="854"/>
      <c r="BFO5" s="854"/>
      <c r="BFP5" s="854"/>
      <c r="BFQ5" s="854"/>
      <c r="BFR5" s="854"/>
      <c r="BFS5" s="854"/>
      <c r="BFT5" s="854"/>
      <c r="BFU5" s="854"/>
      <c r="BFV5" s="854"/>
      <c r="BFW5" s="854"/>
      <c r="BFX5" s="854"/>
      <c r="BFY5" s="854"/>
      <c r="BFZ5" s="854"/>
      <c r="BGA5" s="854"/>
      <c r="BGB5" s="854"/>
      <c r="BGC5" s="854" t="s">
        <v>173</v>
      </c>
      <c r="BGD5" s="854"/>
      <c r="BGE5" s="854"/>
      <c r="BGF5" s="854"/>
      <c r="BGG5" s="854"/>
      <c r="BGH5" s="854"/>
      <c r="BGI5" s="854"/>
      <c r="BGJ5" s="854"/>
      <c r="BGK5" s="854"/>
      <c r="BGL5" s="854"/>
      <c r="BGM5" s="854"/>
      <c r="BGN5" s="854"/>
      <c r="BGO5" s="854"/>
      <c r="BGP5" s="854"/>
      <c r="BGQ5" s="854"/>
      <c r="BGR5" s="854"/>
      <c r="BGS5" s="854" t="s">
        <v>173</v>
      </c>
      <c r="BGT5" s="854"/>
      <c r="BGU5" s="854"/>
      <c r="BGV5" s="854"/>
      <c r="BGW5" s="854"/>
      <c r="BGX5" s="854"/>
      <c r="BGY5" s="854"/>
      <c r="BGZ5" s="854"/>
      <c r="BHA5" s="854"/>
      <c r="BHB5" s="854"/>
      <c r="BHC5" s="854"/>
      <c r="BHD5" s="854"/>
      <c r="BHE5" s="854"/>
      <c r="BHF5" s="854"/>
      <c r="BHG5" s="854"/>
      <c r="BHH5" s="854"/>
      <c r="BHI5" s="854" t="s">
        <v>173</v>
      </c>
      <c r="BHJ5" s="854"/>
      <c r="BHK5" s="854"/>
      <c r="BHL5" s="854"/>
      <c r="BHM5" s="854"/>
      <c r="BHN5" s="854"/>
      <c r="BHO5" s="854"/>
      <c r="BHP5" s="854"/>
      <c r="BHQ5" s="854"/>
      <c r="BHR5" s="854"/>
      <c r="BHS5" s="854"/>
      <c r="BHT5" s="854"/>
      <c r="BHU5" s="854"/>
      <c r="BHV5" s="854"/>
      <c r="BHW5" s="854"/>
      <c r="BHX5" s="854"/>
      <c r="BHY5" s="854" t="s">
        <v>173</v>
      </c>
      <c r="BHZ5" s="854"/>
      <c r="BIA5" s="854"/>
      <c r="BIB5" s="854"/>
      <c r="BIC5" s="854"/>
      <c r="BID5" s="854"/>
      <c r="BIE5" s="854"/>
      <c r="BIF5" s="854"/>
      <c r="BIG5" s="854"/>
      <c r="BIH5" s="854"/>
      <c r="BII5" s="854"/>
      <c r="BIJ5" s="854"/>
      <c r="BIK5" s="854"/>
      <c r="BIL5" s="854"/>
      <c r="BIM5" s="854"/>
      <c r="BIN5" s="854"/>
      <c r="BIO5" s="854" t="s">
        <v>173</v>
      </c>
      <c r="BIP5" s="854"/>
      <c r="BIQ5" s="854"/>
      <c r="BIR5" s="854"/>
      <c r="BIS5" s="854"/>
      <c r="BIT5" s="854"/>
      <c r="BIU5" s="854"/>
      <c r="BIV5" s="854"/>
      <c r="BIW5" s="854"/>
      <c r="BIX5" s="854"/>
      <c r="BIY5" s="854"/>
      <c r="BIZ5" s="854"/>
      <c r="BJA5" s="854"/>
      <c r="BJB5" s="854"/>
      <c r="BJC5" s="854"/>
      <c r="BJD5" s="854"/>
      <c r="BJE5" s="854" t="s">
        <v>173</v>
      </c>
      <c r="BJF5" s="854"/>
      <c r="BJG5" s="854"/>
      <c r="BJH5" s="854"/>
      <c r="BJI5" s="854"/>
      <c r="BJJ5" s="854"/>
      <c r="BJK5" s="854"/>
      <c r="BJL5" s="854"/>
      <c r="BJM5" s="854"/>
      <c r="BJN5" s="854"/>
      <c r="BJO5" s="854"/>
      <c r="BJP5" s="854"/>
      <c r="BJQ5" s="854"/>
      <c r="BJR5" s="854"/>
      <c r="BJS5" s="854"/>
      <c r="BJT5" s="854"/>
      <c r="BJU5" s="854" t="s">
        <v>173</v>
      </c>
      <c r="BJV5" s="854"/>
      <c r="BJW5" s="854"/>
      <c r="BJX5" s="854"/>
      <c r="BJY5" s="854"/>
      <c r="BJZ5" s="854"/>
      <c r="BKA5" s="854"/>
      <c r="BKB5" s="854"/>
      <c r="BKC5" s="854"/>
      <c r="BKD5" s="854"/>
      <c r="BKE5" s="854"/>
      <c r="BKF5" s="854"/>
      <c r="BKG5" s="854"/>
      <c r="BKH5" s="854"/>
      <c r="BKI5" s="854"/>
      <c r="BKJ5" s="854"/>
      <c r="BKK5" s="854" t="s">
        <v>173</v>
      </c>
      <c r="BKL5" s="854"/>
      <c r="BKM5" s="854"/>
      <c r="BKN5" s="854"/>
      <c r="BKO5" s="854"/>
      <c r="BKP5" s="854"/>
      <c r="BKQ5" s="854"/>
      <c r="BKR5" s="854"/>
      <c r="BKS5" s="854"/>
      <c r="BKT5" s="854"/>
      <c r="BKU5" s="854"/>
      <c r="BKV5" s="854"/>
      <c r="BKW5" s="854"/>
      <c r="BKX5" s="854"/>
      <c r="BKY5" s="854"/>
      <c r="BKZ5" s="854"/>
      <c r="BLA5" s="854" t="s">
        <v>173</v>
      </c>
      <c r="BLB5" s="854"/>
      <c r="BLC5" s="854"/>
      <c r="BLD5" s="854"/>
      <c r="BLE5" s="854"/>
      <c r="BLF5" s="854"/>
      <c r="BLG5" s="854"/>
      <c r="BLH5" s="854"/>
      <c r="BLI5" s="854"/>
      <c r="BLJ5" s="854"/>
      <c r="BLK5" s="854"/>
      <c r="BLL5" s="854"/>
      <c r="BLM5" s="854"/>
      <c r="BLN5" s="854"/>
      <c r="BLO5" s="854"/>
      <c r="BLP5" s="854"/>
      <c r="BLQ5" s="854" t="s">
        <v>173</v>
      </c>
      <c r="BLR5" s="854"/>
      <c r="BLS5" s="854"/>
      <c r="BLT5" s="854"/>
      <c r="BLU5" s="854"/>
      <c r="BLV5" s="854"/>
      <c r="BLW5" s="854"/>
      <c r="BLX5" s="854"/>
      <c r="BLY5" s="854"/>
      <c r="BLZ5" s="854"/>
      <c r="BMA5" s="854"/>
      <c r="BMB5" s="854"/>
      <c r="BMC5" s="854"/>
      <c r="BMD5" s="854"/>
      <c r="BME5" s="854"/>
      <c r="BMF5" s="854"/>
      <c r="BMG5" s="854" t="s">
        <v>173</v>
      </c>
      <c r="BMH5" s="854"/>
      <c r="BMI5" s="854"/>
      <c r="BMJ5" s="854"/>
      <c r="BMK5" s="854"/>
      <c r="BML5" s="854"/>
      <c r="BMM5" s="854"/>
      <c r="BMN5" s="854"/>
      <c r="BMO5" s="854"/>
      <c r="BMP5" s="854"/>
      <c r="BMQ5" s="854"/>
      <c r="BMR5" s="854"/>
      <c r="BMS5" s="854"/>
      <c r="BMT5" s="854"/>
      <c r="BMU5" s="854"/>
      <c r="BMV5" s="854"/>
      <c r="BMW5" s="854" t="s">
        <v>173</v>
      </c>
      <c r="BMX5" s="854"/>
      <c r="BMY5" s="854"/>
      <c r="BMZ5" s="854"/>
      <c r="BNA5" s="854"/>
      <c r="BNB5" s="854"/>
      <c r="BNC5" s="854"/>
      <c r="BND5" s="854"/>
      <c r="BNE5" s="854"/>
      <c r="BNF5" s="854"/>
      <c r="BNG5" s="854"/>
      <c r="BNH5" s="854"/>
      <c r="BNI5" s="854"/>
      <c r="BNJ5" s="854"/>
      <c r="BNK5" s="854"/>
      <c r="BNL5" s="854"/>
      <c r="BNM5" s="854" t="s">
        <v>173</v>
      </c>
      <c r="BNN5" s="854"/>
      <c r="BNO5" s="854"/>
      <c r="BNP5" s="854"/>
      <c r="BNQ5" s="854"/>
      <c r="BNR5" s="854"/>
      <c r="BNS5" s="854"/>
      <c r="BNT5" s="854"/>
      <c r="BNU5" s="854"/>
      <c r="BNV5" s="854"/>
      <c r="BNW5" s="854"/>
      <c r="BNX5" s="854"/>
      <c r="BNY5" s="854"/>
      <c r="BNZ5" s="854"/>
      <c r="BOA5" s="854"/>
      <c r="BOB5" s="854"/>
      <c r="BOC5" s="854" t="s">
        <v>173</v>
      </c>
      <c r="BOD5" s="854"/>
      <c r="BOE5" s="854"/>
      <c r="BOF5" s="854"/>
      <c r="BOG5" s="854"/>
      <c r="BOH5" s="854"/>
      <c r="BOI5" s="854"/>
      <c r="BOJ5" s="854"/>
      <c r="BOK5" s="854"/>
      <c r="BOL5" s="854"/>
      <c r="BOM5" s="854"/>
      <c r="BON5" s="854"/>
      <c r="BOO5" s="854"/>
      <c r="BOP5" s="854"/>
      <c r="BOQ5" s="854"/>
      <c r="BOR5" s="854"/>
      <c r="BOS5" s="854" t="s">
        <v>173</v>
      </c>
      <c r="BOT5" s="854"/>
      <c r="BOU5" s="854"/>
      <c r="BOV5" s="854"/>
      <c r="BOW5" s="854"/>
      <c r="BOX5" s="854"/>
      <c r="BOY5" s="854"/>
      <c r="BOZ5" s="854"/>
      <c r="BPA5" s="854"/>
      <c r="BPB5" s="854"/>
      <c r="BPC5" s="854"/>
      <c r="BPD5" s="854"/>
      <c r="BPE5" s="854"/>
      <c r="BPF5" s="854"/>
      <c r="BPG5" s="854"/>
      <c r="BPH5" s="854"/>
      <c r="BPI5" s="854" t="s">
        <v>173</v>
      </c>
      <c r="BPJ5" s="854"/>
      <c r="BPK5" s="854"/>
      <c r="BPL5" s="854"/>
      <c r="BPM5" s="854"/>
      <c r="BPN5" s="854"/>
      <c r="BPO5" s="854"/>
      <c r="BPP5" s="854"/>
      <c r="BPQ5" s="854"/>
      <c r="BPR5" s="854"/>
      <c r="BPS5" s="854"/>
      <c r="BPT5" s="854"/>
      <c r="BPU5" s="854"/>
      <c r="BPV5" s="854"/>
      <c r="BPW5" s="854"/>
      <c r="BPX5" s="854"/>
      <c r="BPY5" s="854" t="s">
        <v>173</v>
      </c>
      <c r="BPZ5" s="854"/>
      <c r="BQA5" s="854"/>
      <c r="BQB5" s="854"/>
      <c r="BQC5" s="854"/>
      <c r="BQD5" s="854"/>
      <c r="BQE5" s="854"/>
      <c r="BQF5" s="854"/>
      <c r="BQG5" s="854"/>
      <c r="BQH5" s="854"/>
      <c r="BQI5" s="854"/>
      <c r="BQJ5" s="854"/>
      <c r="BQK5" s="854"/>
      <c r="BQL5" s="854"/>
      <c r="BQM5" s="854"/>
      <c r="BQN5" s="854"/>
      <c r="BQO5" s="854" t="s">
        <v>173</v>
      </c>
      <c r="BQP5" s="854"/>
      <c r="BQQ5" s="854"/>
      <c r="BQR5" s="854"/>
      <c r="BQS5" s="854"/>
      <c r="BQT5" s="854"/>
      <c r="BQU5" s="854"/>
      <c r="BQV5" s="854"/>
      <c r="BQW5" s="854"/>
      <c r="BQX5" s="854"/>
      <c r="BQY5" s="854"/>
      <c r="BQZ5" s="854"/>
      <c r="BRA5" s="854"/>
      <c r="BRB5" s="854"/>
      <c r="BRC5" s="854"/>
      <c r="BRD5" s="854"/>
      <c r="BRE5" s="854" t="s">
        <v>173</v>
      </c>
      <c r="BRF5" s="854"/>
      <c r="BRG5" s="854"/>
      <c r="BRH5" s="854"/>
      <c r="BRI5" s="854"/>
      <c r="BRJ5" s="854"/>
      <c r="BRK5" s="854"/>
      <c r="BRL5" s="854"/>
      <c r="BRM5" s="854"/>
      <c r="BRN5" s="854"/>
      <c r="BRO5" s="854"/>
      <c r="BRP5" s="854"/>
      <c r="BRQ5" s="854"/>
      <c r="BRR5" s="854"/>
      <c r="BRS5" s="854"/>
      <c r="BRT5" s="854"/>
      <c r="BRU5" s="854" t="s">
        <v>173</v>
      </c>
      <c r="BRV5" s="854"/>
      <c r="BRW5" s="854"/>
      <c r="BRX5" s="854"/>
      <c r="BRY5" s="854"/>
      <c r="BRZ5" s="854"/>
      <c r="BSA5" s="854"/>
      <c r="BSB5" s="854"/>
      <c r="BSC5" s="854"/>
      <c r="BSD5" s="854"/>
      <c r="BSE5" s="854"/>
      <c r="BSF5" s="854"/>
      <c r="BSG5" s="854"/>
      <c r="BSH5" s="854"/>
      <c r="BSI5" s="854"/>
      <c r="BSJ5" s="854"/>
      <c r="BSK5" s="854" t="s">
        <v>173</v>
      </c>
      <c r="BSL5" s="854"/>
      <c r="BSM5" s="854"/>
      <c r="BSN5" s="854"/>
      <c r="BSO5" s="854"/>
      <c r="BSP5" s="854"/>
      <c r="BSQ5" s="854"/>
      <c r="BSR5" s="854"/>
      <c r="BSS5" s="854"/>
      <c r="BST5" s="854"/>
      <c r="BSU5" s="854"/>
      <c r="BSV5" s="854"/>
      <c r="BSW5" s="854"/>
      <c r="BSX5" s="854"/>
      <c r="BSY5" s="854"/>
      <c r="BSZ5" s="854"/>
      <c r="BTA5" s="854" t="s">
        <v>173</v>
      </c>
      <c r="BTB5" s="854"/>
      <c r="BTC5" s="854"/>
      <c r="BTD5" s="854"/>
      <c r="BTE5" s="854"/>
      <c r="BTF5" s="854"/>
      <c r="BTG5" s="854"/>
      <c r="BTH5" s="854"/>
      <c r="BTI5" s="854"/>
      <c r="BTJ5" s="854"/>
      <c r="BTK5" s="854"/>
      <c r="BTL5" s="854"/>
      <c r="BTM5" s="854"/>
      <c r="BTN5" s="854"/>
      <c r="BTO5" s="854"/>
      <c r="BTP5" s="854"/>
      <c r="BTQ5" s="854" t="s">
        <v>173</v>
      </c>
      <c r="BTR5" s="854"/>
      <c r="BTS5" s="854"/>
      <c r="BTT5" s="854"/>
      <c r="BTU5" s="854"/>
      <c r="BTV5" s="854"/>
      <c r="BTW5" s="854"/>
      <c r="BTX5" s="854"/>
      <c r="BTY5" s="854"/>
      <c r="BTZ5" s="854"/>
      <c r="BUA5" s="854"/>
      <c r="BUB5" s="854"/>
      <c r="BUC5" s="854"/>
      <c r="BUD5" s="854"/>
      <c r="BUE5" s="854"/>
      <c r="BUF5" s="854"/>
      <c r="BUG5" s="854" t="s">
        <v>173</v>
      </c>
      <c r="BUH5" s="854"/>
      <c r="BUI5" s="854"/>
      <c r="BUJ5" s="854"/>
      <c r="BUK5" s="854"/>
      <c r="BUL5" s="854"/>
      <c r="BUM5" s="854"/>
      <c r="BUN5" s="854"/>
      <c r="BUO5" s="854"/>
      <c r="BUP5" s="854"/>
      <c r="BUQ5" s="854"/>
      <c r="BUR5" s="854"/>
      <c r="BUS5" s="854"/>
      <c r="BUT5" s="854"/>
      <c r="BUU5" s="854"/>
      <c r="BUV5" s="854"/>
      <c r="BUW5" s="854" t="s">
        <v>173</v>
      </c>
      <c r="BUX5" s="854"/>
      <c r="BUY5" s="854"/>
      <c r="BUZ5" s="854"/>
      <c r="BVA5" s="854"/>
      <c r="BVB5" s="854"/>
      <c r="BVC5" s="854"/>
      <c r="BVD5" s="854"/>
      <c r="BVE5" s="854"/>
      <c r="BVF5" s="854"/>
      <c r="BVG5" s="854"/>
      <c r="BVH5" s="854"/>
      <c r="BVI5" s="854"/>
      <c r="BVJ5" s="854"/>
      <c r="BVK5" s="854"/>
      <c r="BVL5" s="854"/>
      <c r="BVM5" s="854" t="s">
        <v>173</v>
      </c>
      <c r="BVN5" s="854"/>
      <c r="BVO5" s="854"/>
      <c r="BVP5" s="854"/>
      <c r="BVQ5" s="854"/>
      <c r="BVR5" s="854"/>
      <c r="BVS5" s="854"/>
      <c r="BVT5" s="854"/>
      <c r="BVU5" s="854"/>
      <c r="BVV5" s="854"/>
      <c r="BVW5" s="854"/>
      <c r="BVX5" s="854"/>
      <c r="BVY5" s="854"/>
      <c r="BVZ5" s="854"/>
      <c r="BWA5" s="854"/>
      <c r="BWB5" s="854"/>
      <c r="BWC5" s="854" t="s">
        <v>173</v>
      </c>
      <c r="BWD5" s="854"/>
      <c r="BWE5" s="854"/>
      <c r="BWF5" s="854"/>
      <c r="BWG5" s="854"/>
      <c r="BWH5" s="854"/>
      <c r="BWI5" s="854"/>
      <c r="BWJ5" s="854"/>
      <c r="BWK5" s="854"/>
      <c r="BWL5" s="854"/>
      <c r="BWM5" s="854"/>
      <c r="BWN5" s="854"/>
      <c r="BWO5" s="854"/>
      <c r="BWP5" s="854"/>
      <c r="BWQ5" s="854"/>
      <c r="BWR5" s="854"/>
      <c r="BWS5" s="854" t="s">
        <v>173</v>
      </c>
      <c r="BWT5" s="854"/>
      <c r="BWU5" s="854"/>
      <c r="BWV5" s="854"/>
      <c r="BWW5" s="854"/>
      <c r="BWX5" s="854"/>
      <c r="BWY5" s="854"/>
      <c r="BWZ5" s="854"/>
      <c r="BXA5" s="854"/>
      <c r="BXB5" s="854"/>
      <c r="BXC5" s="854"/>
      <c r="BXD5" s="854"/>
      <c r="BXE5" s="854"/>
      <c r="BXF5" s="854"/>
      <c r="BXG5" s="854"/>
      <c r="BXH5" s="854"/>
      <c r="BXI5" s="854" t="s">
        <v>173</v>
      </c>
      <c r="BXJ5" s="854"/>
      <c r="BXK5" s="854"/>
      <c r="BXL5" s="854"/>
      <c r="BXM5" s="854"/>
      <c r="BXN5" s="854"/>
      <c r="BXO5" s="854"/>
      <c r="BXP5" s="854"/>
      <c r="BXQ5" s="854"/>
      <c r="BXR5" s="854"/>
      <c r="BXS5" s="854"/>
      <c r="BXT5" s="854"/>
      <c r="BXU5" s="854"/>
      <c r="BXV5" s="854"/>
      <c r="BXW5" s="854"/>
      <c r="BXX5" s="854"/>
      <c r="BXY5" s="854" t="s">
        <v>173</v>
      </c>
      <c r="BXZ5" s="854"/>
      <c r="BYA5" s="854"/>
      <c r="BYB5" s="854"/>
      <c r="BYC5" s="854"/>
      <c r="BYD5" s="854"/>
      <c r="BYE5" s="854"/>
      <c r="BYF5" s="854"/>
      <c r="BYG5" s="854"/>
      <c r="BYH5" s="854"/>
      <c r="BYI5" s="854"/>
      <c r="BYJ5" s="854"/>
      <c r="BYK5" s="854"/>
      <c r="BYL5" s="854"/>
      <c r="BYM5" s="854"/>
      <c r="BYN5" s="854"/>
      <c r="BYO5" s="854" t="s">
        <v>173</v>
      </c>
      <c r="BYP5" s="854"/>
      <c r="BYQ5" s="854"/>
      <c r="BYR5" s="854"/>
      <c r="BYS5" s="854"/>
      <c r="BYT5" s="854"/>
      <c r="BYU5" s="854"/>
      <c r="BYV5" s="854"/>
      <c r="BYW5" s="854"/>
      <c r="BYX5" s="854"/>
      <c r="BYY5" s="854"/>
      <c r="BYZ5" s="854"/>
      <c r="BZA5" s="854"/>
      <c r="BZB5" s="854"/>
      <c r="BZC5" s="854"/>
      <c r="BZD5" s="854"/>
      <c r="BZE5" s="854" t="s">
        <v>173</v>
      </c>
      <c r="BZF5" s="854"/>
      <c r="BZG5" s="854"/>
      <c r="BZH5" s="854"/>
      <c r="BZI5" s="854"/>
      <c r="BZJ5" s="854"/>
      <c r="BZK5" s="854"/>
      <c r="BZL5" s="854"/>
      <c r="BZM5" s="854"/>
      <c r="BZN5" s="854"/>
      <c r="BZO5" s="854"/>
      <c r="BZP5" s="854"/>
      <c r="BZQ5" s="854"/>
      <c r="BZR5" s="854"/>
      <c r="BZS5" s="854"/>
      <c r="BZT5" s="854"/>
      <c r="BZU5" s="854" t="s">
        <v>173</v>
      </c>
      <c r="BZV5" s="854"/>
      <c r="BZW5" s="854"/>
      <c r="BZX5" s="854"/>
      <c r="BZY5" s="854"/>
      <c r="BZZ5" s="854"/>
      <c r="CAA5" s="854"/>
      <c r="CAB5" s="854"/>
      <c r="CAC5" s="854"/>
      <c r="CAD5" s="854"/>
      <c r="CAE5" s="854"/>
      <c r="CAF5" s="854"/>
      <c r="CAG5" s="854"/>
      <c r="CAH5" s="854"/>
      <c r="CAI5" s="854"/>
      <c r="CAJ5" s="854"/>
      <c r="CAK5" s="854" t="s">
        <v>173</v>
      </c>
      <c r="CAL5" s="854"/>
      <c r="CAM5" s="854"/>
      <c r="CAN5" s="854"/>
      <c r="CAO5" s="854"/>
      <c r="CAP5" s="854"/>
      <c r="CAQ5" s="854"/>
      <c r="CAR5" s="854"/>
      <c r="CAS5" s="854"/>
      <c r="CAT5" s="854"/>
      <c r="CAU5" s="854"/>
      <c r="CAV5" s="854"/>
      <c r="CAW5" s="854"/>
      <c r="CAX5" s="854"/>
      <c r="CAY5" s="854"/>
      <c r="CAZ5" s="854"/>
      <c r="CBA5" s="854" t="s">
        <v>173</v>
      </c>
      <c r="CBB5" s="854"/>
      <c r="CBC5" s="854"/>
      <c r="CBD5" s="854"/>
      <c r="CBE5" s="854"/>
      <c r="CBF5" s="854"/>
      <c r="CBG5" s="854"/>
      <c r="CBH5" s="854"/>
      <c r="CBI5" s="854"/>
      <c r="CBJ5" s="854"/>
      <c r="CBK5" s="854"/>
      <c r="CBL5" s="854"/>
      <c r="CBM5" s="854"/>
      <c r="CBN5" s="854"/>
      <c r="CBO5" s="854"/>
      <c r="CBP5" s="854"/>
      <c r="CBQ5" s="854" t="s">
        <v>173</v>
      </c>
      <c r="CBR5" s="854"/>
      <c r="CBS5" s="854"/>
      <c r="CBT5" s="854"/>
      <c r="CBU5" s="854"/>
      <c r="CBV5" s="854"/>
      <c r="CBW5" s="854"/>
      <c r="CBX5" s="854"/>
      <c r="CBY5" s="854"/>
      <c r="CBZ5" s="854"/>
      <c r="CCA5" s="854"/>
      <c r="CCB5" s="854"/>
      <c r="CCC5" s="854"/>
      <c r="CCD5" s="854"/>
      <c r="CCE5" s="854"/>
      <c r="CCF5" s="854"/>
      <c r="CCG5" s="854" t="s">
        <v>173</v>
      </c>
      <c r="CCH5" s="854"/>
      <c r="CCI5" s="854"/>
      <c r="CCJ5" s="854"/>
      <c r="CCK5" s="854"/>
      <c r="CCL5" s="854"/>
      <c r="CCM5" s="854"/>
      <c r="CCN5" s="854"/>
      <c r="CCO5" s="854"/>
      <c r="CCP5" s="854"/>
      <c r="CCQ5" s="854"/>
      <c r="CCR5" s="854"/>
      <c r="CCS5" s="854"/>
      <c r="CCT5" s="854"/>
      <c r="CCU5" s="854"/>
      <c r="CCV5" s="854"/>
      <c r="CCW5" s="854" t="s">
        <v>173</v>
      </c>
      <c r="CCX5" s="854"/>
      <c r="CCY5" s="854"/>
      <c r="CCZ5" s="854"/>
      <c r="CDA5" s="854"/>
      <c r="CDB5" s="854"/>
      <c r="CDC5" s="854"/>
      <c r="CDD5" s="854"/>
      <c r="CDE5" s="854"/>
      <c r="CDF5" s="854"/>
      <c r="CDG5" s="854"/>
      <c r="CDH5" s="854"/>
      <c r="CDI5" s="854"/>
      <c r="CDJ5" s="854"/>
      <c r="CDK5" s="854"/>
      <c r="CDL5" s="854"/>
      <c r="CDM5" s="854" t="s">
        <v>173</v>
      </c>
      <c r="CDN5" s="854"/>
      <c r="CDO5" s="854"/>
      <c r="CDP5" s="854"/>
      <c r="CDQ5" s="854"/>
      <c r="CDR5" s="854"/>
      <c r="CDS5" s="854"/>
      <c r="CDT5" s="854"/>
      <c r="CDU5" s="854"/>
      <c r="CDV5" s="854"/>
      <c r="CDW5" s="854"/>
      <c r="CDX5" s="854"/>
      <c r="CDY5" s="854"/>
      <c r="CDZ5" s="854"/>
      <c r="CEA5" s="854"/>
      <c r="CEB5" s="854"/>
      <c r="CEC5" s="854" t="s">
        <v>173</v>
      </c>
      <c r="CED5" s="854"/>
      <c r="CEE5" s="854"/>
      <c r="CEF5" s="854"/>
      <c r="CEG5" s="854"/>
      <c r="CEH5" s="854"/>
      <c r="CEI5" s="854"/>
      <c r="CEJ5" s="854"/>
      <c r="CEK5" s="854"/>
      <c r="CEL5" s="854"/>
      <c r="CEM5" s="854"/>
      <c r="CEN5" s="854"/>
      <c r="CEO5" s="854"/>
      <c r="CEP5" s="854"/>
      <c r="CEQ5" s="854"/>
      <c r="CER5" s="854"/>
      <c r="CES5" s="854" t="s">
        <v>173</v>
      </c>
      <c r="CET5" s="854"/>
      <c r="CEU5" s="854"/>
      <c r="CEV5" s="854"/>
      <c r="CEW5" s="854"/>
      <c r="CEX5" s="854"/>
      <c r="CEY5" s="854"/>
      <c r="CEZ5" s="854"/>
      <c r="CFA5" s="854"/>
      <c r="CFB5" s="854"/>
      <c r="CFC5" s="854"/>
      <c r="CFD5" s="854"/>
      <c r="CFE5" s="854"/>
      <c r="CFF5" s="854"/>
      <c r="CFG5" s="854"/>
      <c r="CFH5" s="854"/>
      <c r="CFI5" s="854" t="s">
        <v>173</v>
      </c>
      <c r="CFJ5" s="854"/>
      <c r="CFK5" s="854"/>
      <c r="CFL5" s="854"/>
      <c r="CFM5" s="854"/>
      <c r="CFN5" s="854"/>
      <c r="CFO5" s="854"/>
      <c r="CFP5" s="854"/>
      <c r="CFQ5" s="854"/>
      <c r="CFR5" s="854"/>
      <c r="CFS5" s="854"/>
      <c r="CFT5" s="854"/>
      <c r="CFU5" s="854"/>
      <c r="CFV5" s="854"/>
      <c r="CFW5" s="854"/>
      <c r="CFX5" s="854"/>
      <c r="CFY5" s="854" t="s">
        <v>173</v>
      </c>
      <c r="CFZ5" s="854"/>
      <c r="CGA5" s="854"/>
      <c r="CGB5" s="854"/>
      <c r="CGC5" s="854"/>
      <c r="CGD5" s="854"/>
      <c r="CGE5" s="854"/>
      <c r="CGF5" s="854"/>
      <c r="CGG5" s="854"/>
      <c r="CGH5" s="854"/>
      <c r="CGI5" s="854"/>
      <c r="CGJ5" s="854"/>
      <c r="CGK5" s="854"/>
      <c r="CGL5" s="854"/>
      <c r="CGM5" s="854"/>
      <c r="CGN5" s="854"/>
      <c r="CGO5" s="854" t="s">
        <v>173</v>
      </c>
      <c r="CGP5" s="854"/>
      <c r="CGQ5" s="854"/>
      <c r="CGR5" s="854"/>
      <c r="CGS5" s="854"/>
      <c r="CGT5" s="854"/>
      <c r="CGU5" s="854"/>
      <c r="CGV5" s="854"/>
      <c r="CGW5" s="854"/>
      <c r="CGX5" s="854"/>
      <c r="CGY5" s="854"/>
      <c r="CGZ5" s="854"/>
      <c r="CHA5" s="854"/>
      <c r="CHB5" s="854"/>
      <c r="CHC5" s="854"/>
      <c r="CHD5" s="854"/>
      <c r="CHE5" s="854" t="s">
        <v>173</v>
      </c>
      <c r="CHF5" s="854"/>
      <c r="CHG5" s="854"/>
      <c r="CHH5" s="854"/>
      <c r="CHI5" s="854"/>
      <c r="CHJ5" s="854"/>
      <c r="CHK5" s="854"/>
      <c r="CHL5" s="854"/>
      <c r="CHM5" s="854"/>
      <c r="CHN5" s="854"/>
      <c r="CHO5" s="854"/>
      <c r="CHP5" s="854"/>
      <c r="CHQ5" s="854"/>
      <c r="CHR5" s="854"/>
      <c r="CHS5" s="854"/>
      <c r="CHT5" s="854"/>
      <c r="CHU5" s="854" t="s">
        <v>173</v>
      </c>
      <c r="CHV5" s="854"/>
      <c r="CHW5" s="854"/>
      <c r="CHX5" s="854"/>
      <c r="CHY5" s="854"/>
      <c r="CHZ5" s="854"/>
      <c r="CIA5" s="854"/>
      <c r="CIB5" s="854"/>
      <c r="CIC5" s="854"/>
      <c r="CID5" s="854"/>
      <c r="CIE5" s="854"/>
      <c r="CIF5" s="854"/>
      <c r="CIG5" s="854"/>
      <c r="CIH5" s="854"/>
      <c r="CII5" s="854"/>
      <c r="CIJ5" s="854"/>
      <c r="CIK5" s="854" t="s">
        <v>173</v>
      </c>
      <c r="CIL5" s="854"/>
      <c r="CIM5" s="854"/>
      <c r="CIN5" s="854"/>
      <c r="CIO5" s="854"/>
      <c r="CIP5" s="854"/>
      <c r="CIQ5" s="854"/>
      <c r="CIR5" s="854"/>
      <c r="CIS5" s="854"/>
      <c r="CIT5" s="854"/>
      <c r="CIU5" s="854"/>
      <c r="CIV5" s="854"/>
      <c r="CIW5" s="854"/>
      <c r="CIX5" s="854"/>
      <c r="CIY5" s="854"/>
      <c r="CIZ5" s="854"/>
      <c r="CJA5" s="854" t="s">
        <v>173</v>
      </c>
      <c r="CJB5" s="854"/>
      <c r="CJC5" s="854"/>
      <c r="CJD5" s="854"/>
      <c r="CJE5" s="854"/>
      <c r="CJF5" s="854"/>
      <c r="CJG5" s="854"/>
      <c r="CJH5" s="854"/>
      <c r="CJI5" s="854"/>
      <c r="CJJ5" s="854"/>
      <c r="CJK5" s="854"/>
      <c r="CJL5" s="854"/>
      <c r="CJM5" s="854"/>
      <c r="CJN5" s="854"/>
      <c r="CJO5" s="854"/>
      <c r="CJP5" s="854"/>
      <c r="CJQ5" s="854" t="s">
        <v>173</v>
      </c>
      <c r="CJR5" s="854"/>
      <c r="CJS5" s="854"/>
      <c r="CJT5" s="854"/>
      <c r="CJU5" s="854"/>
      <c r="CJV5" s="854"/>
      <c r="CJW5" s="854"/>
      <c r="CJX5" s="854"/>
      <c r="CJY5" s="854"/>
      <c r="CJZ5" s="854"/>
      <c r="CKA5" s="854"/>
      <c r="CKB5" s="854"/>
      <c r="CKC5" s="854"/>
      <c r="CKD5" s="854"/>
      <c r="CKE5" s="854"/>
      <c r="CKF5" s="854"/>
      <c r="CKG5" s="854" t="s">
        <v>173</v>
      </c>
      <c r="CKH5" s="854"/>
      <c r="CKI5" s="854"/>
      <c r="CKJ5" s="854"/>
      <c r="CKK5" s="854"/>
      <c r="CKL5" s="854"/>
      <c r="CKM5" s="854"/>
      <c r="CKN5" s="854"/>
      <c r="CKO5" s="854"/>
      <c r="CKP5" s="854"/>
      <c r="CKQ5" s="854"/>
      <c r="CKR5" s="854"/>
      <c r="CKS5" s="854"/>
      <c r="CKT5" s="854"/>
      <c r="CKU5" s="854"/>
      <c r="CKV5" s="854"/>
      <c r="CKW5" s="854" t="s">
        <v>173</v>
      </c>
      <c r="CKX5" s="854"/>
      <c r="CKY5" s="854"/>
      <c r="CKZ5" s="854"/>
      <c r="CLA5" s="854"/>
      <c r="CLB5" s="854"/>
      <c r="CLC5" s="854"/>
      <c r="CLD5" s="854"/>
      <c r="CLE5" s="854"/>
      <c r="CLF5" s="854"/>
      <c r="CLG5" s="854"/>
      <c r="CLH5" s="854"/>
      <c r="CLI5" s="854"/>
      <c r="CLJ5" s="854"/>
      <c r="CLK5" s="854"/>
      <c r="CLL5" s="854"/>
      <c r="CLM5" s="854" t="s">
        <v>173</v>
      </c>
      <c r="CLN5" s="854"/>
      <c r="CLO5" s="854"/>
      <c r="CLP5" s="854"/>
      <c r="CLQ5" s="854"/>
      <c r="CLR5" s="854"/>
      <c r="CLS5" s="854"/>
      <c r="CLT5" s="854"/>
      <c r="CLU5" s="854"/>
      <c r="CLV5" s="854"/>
      <c r="CLW5" s="854"/>
      <c r="CLX5" s="854"/>
      <c r="CLY5" s="854"/>
      <c r="CLZ5" s="854"/>
      <c r="CMA5" s="854"/>
      <c r="CMB5" s="854"/>
      <c r="CMC5" s="854" t="s">
        <v>173</v>
      </c>
      <c r="CMD5" s="854"/>
      <c r="CME5" s="854"/>
      <c r="CMF5" s="854"/>
      <c r="CMG5" s="854"/>
      <c r="CMH5" s="854"/>
      <c r="CMI5" s="854"/>
      <c r="CMJ5" s="854"/>
      <c r="CMK5" s="854"/>
      <c r="CML5" s="854"/>
      <c r="CMM5" s="854"/>
      <c r="CMN5" s="854"/>
      <c r="CMO5" s="854"/>
      <c r="CMP5" s="854"/>
      <c r="CMQ5" s="854"/>
      <c r="CMR5" s="854"/>
      <c r="CMS5" s="854" t="s">
        <v>173</v>
      </c>
      <c r="CMT5" s="854"/>
      <c r="CMU5" s="854"/>
      <c r="CMV5" s="854"/>
      <c r="CMW5" s="854"/>
      <c r="CMX5" s="854"/>
      <c r="CMY5" s="854"/>
      <c r="CMZ5" s="854"/>
      <c r="CNA5" s="854"/>
      <c r="CNB5" s="854"/>
      <c r="CNC5" s="854"/>
      <c r="CND5" s="854"/>
      <c r="CNE5" s="854"/>
      <c r="CNF5" s="854"/>
      <c r="CNG5" s="854"/>
      <c r="CNH5" s="854"/>
      <c r="CNI5" s="854" t="s">
        <v>173</v>
      </c>
      <c r="CNJ5" s="854"/>
      <c r="CNK5" s="854"/>
      <c r="CNL5" s="854"/>
      <c r="CNM5" s="854"/>
      <c r="CNN5" s="854"/>
      <c r="CNO5" s="854"/>
      <c r="CNP5" s="854"/>
      <c r="CNQ5" s="854"/>
      <c r="CNR5" s="854"/>
      <c r="CNS5" s="854"/>
      <c r="CNT5" s="854"/>
      <c r="CNU5" s="854"/>
      <c r="CNV5" s="854"/>
      <c r="CNW5" s="854"/>
      <c r="CNX5" s="854"/>
      <c r="CNY5" s="854" t="s">
        <v>173</v>
      </c>
      <c r="CNZ5" s="854"/>
      <c r="COA5" s="854"/>
      <c r="COB5" s="854"/>
      <c r="COC5" s="854"/>
      <c r="COD5" s="854"/>
      <c r="COE5" s="854"/>
      <c r="COF5" s="854"/>
      <c r="COG5" s="854"/>
      <c r="COH5" s="854"/>
      <c r="COI5" s="854"/>
      <c r="COJ5" s="854"/>
      <c r="COK5" s="854"/>
      <c r="COL5" s="854"/>
      <c r="COM5" s="854"/>
      <c r="CON5" s="854"/>
      <c r="COO5" s="854" t="s">
        <v>173</v>
      </c>
      <c r="COP5" s="854"/>
      <c r="COQ5" s="854"/>
      <c r="COR5" s="854"/>
      <c r="COS5" s="854"/>
      <c r="COT5" s="854"/>
      <c r="COU5" s="854"/>
      <c r="COV5" s="854"/>
      <c r="COW5" s="854"/>
      <c r="COX5" s="854"/>
      <c r="COY5" s="854"/>
      <c r="COZ5" s="854"/>
      <c r="CPA5" s="854"/>
      <c r="CPB5" s="854"/>
      <c r="CPC5" s="854"/>
      <c r="CPD5" s="854"/>
      <c r="CPE5" s="854" t="s">
        <v>173</v>
      </c>
      <c r="CPF5" s="854"/>
      <c r="CPG5" s="854"/>
      <c r="CPH5" s="854"/>
      <c r="CPI5" s="854"/>
      <c r="CPJ5" s="854"/>
      <c r="CPK5" s="854"/>
      <c r="CPL5" s="854"/>
      <c r="CPM5" s="854"/>
      <c r="CPN5" s="854"/>
      <c r="CPO5" s="854"/>
      <c r="CPP5" s="854"/>
      <c r="CPQ5" s="854"/>
      <c r="CPR5" s="854"/>
      <c r="CPS5" s="854"/>
      <c r="CPT5" s="854"/>
      <c r="CPU5" s="854" t="s">
        <v>173</v>
      </c>
      <c r="CPV5" s="854"/>
      <c r="CPW5" s="854"/>
      <c r="CPX5" s="854"/>
      <c r="CPY5" s="854"/>
      <c r="CPZ5" s="854"/>
      <c r="CQA5" s="854"/>
      <c r="CQB5" s="854"/>
      <c r="CQC5" s="854"/>
      <c r="CQD5" s="854"/>
      <c r="CQE5" s="854"/>
      <c r="CQF5" s="854"/>
      <c r="CQG5" s="854"/>
      <c r="CQH5" s="854"/>
      <c r="CQI5" s="854"/>
      <c r="CQJ5" s="854"/>
      <c r="CQK5" s="854" t="s">
        <v>173</v>
      </c>
      <c r="CQL5" s="854"/>
      <c r="CQM5" s="854"/>
      <c r="CQN5" s="854"/>
      <c r="CQO5" s="854"/>
      <c r="CQP5" s="854"/>
      <c r="CQQ5" s="854"/>
      <c r="CQR5" s="854"/>
      <c r="CQS5" s="854"/>
      <c r="CQT5" s="854"/>
      <c r="CQU5" s="854"/>
      <c r="CQV5" s="854"/>
      <c r="CQW5" s="854"/>
      <c r="CQX5" s="854"/>
      <c r="CQY5" s="854"/>
      <c r="CQZ5" s="854"/>
      <c r="CRA5" s="854" t="s">
        <v>173</v>
      </c>
      <c r="CRB5" s="854"/>
      <c r="CRC5" s="854"/>
      <c r="CRD5" s="854"/>
      <c r="CRE5" s="854"/>
      <c r="CRF5" s="854"/>
      <c r="CRG5" s="854"/>
      <c r="CRH5" s="854"/>
      <c r="CRI5" s="854"/>
      <c r="CRJ5" s="854"/>
      <c r="CRK5" s="854"/>
      <c r="CRL5" s="854"/>
      <c r="CRM5" s="854"/>
      <c r="CRN5" s="854"/>
      <c r="CRO5" s="854"/>
      <c r="CRP5" s="854"/>
      <c r="CRQ5" s="854" t="s">
        <v>173</v>
      </c>
      <c r="CRR5" s="854"/>
      <c r="CRS5" s="854"/>
      <c r="CRT5" s="854"/>
      <c r="CRU5" s="854"/>
      <c r="CRV5" s="854"/>
      <c r="CRW5" s="854"/>
      <c r="CRX5" s="854"/>
      <c r="CRY5" s="854"/>
      <c r="CRZ5" s="854"/>
      <c r="CSA5" s="854"/>
      <c r="CSB5" s="854"/>
      <c r="CSC5" s="854"/>
      <c r="CSD5" s="854"/>
      <c r="CSE5" s="854"/>
      <c r="CSF5" s="854"/>
      <c r="CSG5" s="854" t="s">
        <v>173</v>
      </c>
      <c r="CSH5" s="854"/>
      <c r="CSI5" s="854"/>
      <c r="CSJ5" s="854"/>
      <c r="CSK5" s="854"/>
      <c r="CSL5" s="854"/>
      <c r="CSM5" s="854"/>
      <c r="CSN5" s="854"/>
      <c r="CSO5" s="854"/>
      <c r="CSP5" s="854"/>
      <c r="CSQ5" s="854"/>
      <c r="CSR5" s="854"/>
      <c r="CSS5" s="854"/>
      <c r="CST5" s="854"/>
      <c r="CSU5" s="854"/>
      <c r="CSV5" s="854"/>
      <c r="CSW5" s="854" t="s">
        <v>173</v>
      </c>
      <c r="CSX5" s="854"/>
      <c r="CSY5" s="854"/>
      <c r="CSZ5" s="854"/>
      <c r="CTA5" s="854"/>
      <c r="CTB5" s="854"/>
      <c r="CTC5" s="854"/>
      <c r="CTD5" s="854"/>
      <c r="CTE5" s="854"/>
      <c r="CTF5" s="854"/>
      <c r="CTG5" s="854"/>
      <c r="CTH5" s="854"/>
      <c r="CTI5" s="854"/>
      <c r="CTJ5" s="854"/>
      <c r="CTK5" s="854"/>
      <c r="CTL5" s="854"/>
      <c r="CTM5" s="854" t="s">
        <v>173</v>
      </c>
      <c r="CTN5" s="854"/>
      <c r="CTO5" s="854"/>
      <c r="CTP5" s="854"/>
      <c r="CTQ5" s="854"/>
      <c r="CTR5" s="854"/>
      <c r="CTS5" s="854"/>
      <c r="CTT5" s="854"/>
      <c r="CTU5" s="854"/>
      <c r="CTV5" s="854"/>
      <c r="CTW5" s="854"/>
      <c r="CTX5" s="854"/>
      <c r="CTY5" s="854"/>
      <c r="CTZ5" s="854"/>
      <c r="CUA5" s="854"/>
      <c r="CUB5" s="854"/>
      <c r="CUC5" s="854" t="s">
        <v>173</v>
      </c>
      <c r="CUD5" s="854"/>
      <c r="CUE5" s="854"/>
      <c r="CUF5" s="854"/>
      <c r="CUG5" s="854"/>
      <c r="CUH5" s="854"/>
      <c r="CUI5" s="854"/>
      <c r="CUJ5" s="854"/>
      <c r="CUK5" s="854"/>
      <c r="CUL5" s="854"/>
      <c r="CUM5" s="854"/>
      <c r="CUN5" s="854"/>
      <c r="CUO5" s="854"/>
      <c r="CUP5" s="854"/>
      <c r="CUQ5" s="854"/>
      <c r="CUR5" s="854"/>
      <c r="CUS5" s="854" t="s">
        <v>173</v>
      </c>
      <c r="CUT5" s="854"/>
      <c r="CUU5" s="854"/>
      <c r="CUV5" s="854"/>
      <c r="CUW5" s="854"/>
      <c r="CUX5" s="854"/>
      <c r="CUY5" s="854"/>
      <c r="CUZ5" s="854"/>
      <c r="CVA5" s="854"/>
      <c r="CVB5" s="854"/>
      <c r="CVC5" s="854"/>
      <c r="CVD5" s="854"/>
      <c r="CVE5" s="854"/>
      <c r="CVF5" s="854"/>
      <c r="CVG5" s="854"/>
      <c r="CVH5" s="854"/>
      <c r="CVI5" s="854" t="s">
        <v>173</v>
      </c>
      <c r="CVJ5" s="854"/>
      <c r="CVK5" s="854"/>
      <c r="CVL5" s="854"/>
      <c r="CVM5" s="854"/>
      <c r="CVN5" s="854"/>
      <c r="CVO5" s="854"/>
      <c r="CVP5" s="854"/>
      <c r="CVQ5" s="854"/>
      <c r="CVR5" s="854"/>
      <c r="CVS5" s="854"/>
      <c r="CVT5" s="854"/>
      <c r="CVU5" s="854"/>
      <c r="CVV5" s="854"/>
      <c r="CVW5" s="854"/>
      <c r="CVX5" s="854"/>
      <c r="CVY5" s="854" t="s">
        <v>173</v>
      </c>
      <c r="CVZ5" s="854"/>
      <c r="CWA5" s="854"/>
      <c r="CWB5" s="854"/>
      <c r="CWC5" s="854"/>
      <c r="CWD5" s="854"/>
      <c r="CWE5" s="854"/>
      <c r="CWF5" s="854"/>
      <c r="CWG5" s="854"/>
      <c r="CWH5" s="854"/>
      <c r="CWI5" s="854"/>
      <c r="CWJ5" s="854"/>
      <c r="CWK5" s="854"/>
      <c r="CWL5" s="854"/>
      <c r="CWM5" s="854"/>
      <c r="CWN5" s="854"/>
      <c r="CWO5" s="854" t="s">
        <v>173</v>
      </c>
      <c r="CWP5" s="854"/>
      <c r="CWQ5" s="854"/>
      <c r="CWR5" s="854"/>
      <c r="CWS5" s="854"/>
      <c r="CWT5" s="854"/>
      <c r="CWU5" s="854"/>
      <c r="CWV5" s="854"/>
      <c r="CWW5" s="854"/>
      <c r="CWX5" s="854"/>
      <c r="CWY5" s="854"/>
      <c r="CWZ5" s="854"/>
      <c r="CXA5" s="854"/>
      <c r="CXB5" s="854"/>
      <c r="CXC5" s="854"/>
      <c r="CXD5" s="854"/>
      <c r="CXE5" s="854" t="s">
        <v>173</v>
      </c>
      <c r="CXF5" s="854"/>
      <c r="CXG5" s="854"/>
      <c r="CXH5" s="854"/>
      <c r="CXI5" s="854"/>
      <c r="CXJ5" s="854"/>
      <c r="CXK5" s="854"/>
      <c r="CXL5" s="854"/>
      <c r="CXM5" s="854"/>
      <c r="CXN5" s="854"/>
      <c r="CXO5" s="854"/>
      <c r="CXP5" s="854"/>
      <c r="CXQ5" s="854"/>
      <c r="CXR5" s="854"/>
      <c r="CXS5" s="854"/>
      <c r="CXT5" s="854"/>
      <c r="CXU5" s="854" t="s">
        <v>173</v>
      </c>
      <c r="CXV5" s="854"/>
      <c r="CXW5" s="854"/>
      <c r="CXX5" s="854"/>
      <c r="CXY5" s="854"/>
      <c r="CXZ5" s="854"/>
      <c r="CYA5" s="854"/>
      <c r="CYB5" s="854"/>
      <c r="CYC5" s="854"/>
      <c r="CYD5" s="854"/>
      <c r="CYE5" s="854"/>
      <c r="CYF5" s="854"/>
      <c r="CYG5" s="854"/>
      <c r="CYH5" s="854"/>
      <c r="CYI5" s="854"/>
      <c r="CYJ5" s="854"/>
      <c r="CYK5" s="854" t="s">
        <v>173</v>
      </c>
      <c r="CYL5" s="854"/>
      <c r="CYM5" s="854"/>
      <c r="CYN5" s="854"/>
      <c r="CYO5" s="854"/>
      <c r="CYP5" s="854"/>
      <c r="CYQ5" s="854"/>
      <c r="CYR5" s="854"/>
      <c r="CYS5" s="854"/>
      <c r="CYT5" s="854"/>
      <c r="CYU5" s="854"/>
      <c r="CYV5" s="854"/>
      <c r="CYW5" s="854"/>
      <c r="CYX5" s="854"/>
      <c r="CYY5" s="854"/>
      <c r="CYZ5" s="854"/>
      <c r="CZA5" s="854" t="s">
        <v>173</v>
      </c>
      <c r="CZB5" s="854"/>
      <c r="CZC5" s="854"/>
      <c r="CZD5" s="854"/>
      <c r="CZE5" s="854"/>
      <c r="CZF5" s="854"/>
      <c r="CZG5" s="854"/>
      <c r="CZH5" s="854"/>
      <c r="CZI5" s="854"/>
      <c r="CZJ5" s="854"/>
      <c r="CZK5" s="854"/>
      <c r="CZL5" s="854"/>
      <c r="CZM5" s="854"/>
      <c r="CZN5" s="854"/>
      <c r="CZO5" s="854"/>
      <c r="CZP5" s="854"/>
      <c r="CZQ5" s="854" t="s">
        <v>173</v>
      </c>
      <c r="CZR5" s="854"/>
      <c r="CZS5" s="854"/>
      <c r="CZT5" s="854"/>
      <c r="CZU5" s="854"/>
      <c r="CZV5" s="854"/>
      <c r="CZW5" s="854"/>
      <c r="CZX5" s="854"/>
      <c r="CZY5" s="854"/>
      <c r="CZZ5" s="854"/>
      <c r="DAA5" s="854"/>
      <c r="DAB5" s="854"/>
      <c r="DAC5" s="854"/>
      <c r="DAD5" s="854"/>
      <c r="DAE5" s="854"/>
      <c r="DAF5" s="854"/>
      <c r="DAG5" s="854" t="s">
        <v>173</v>
      </c>
      <c r="DAH5" s="854"/>
      <c r="DAI5" s="854"/>
      <c r="DAJ5" s="854"/>
      <c r="DAK5" s="854"/>
      <c r="DAL5" s="854"/>
      <c r="DAM5" s="854"/>
      <c r="DAN5" s="854"/>
      <c r="DAO5" s="854"/>
      <c r="DAP5" s="854"/>
      <c r="DAQ5" s="854"/>
      <c r="DAR5" s="854"/>
      <c r="DAS5" s="854"/>
      <c r="DAT5" s="854"/>
      <c r="DAU5" s="854"/>
      <c r="DAV5" s="854"/>
      <c r="DAW5" s="854" t="s">
        <v>173</v>
      </c>
      <c r="DAX5" s="854"/>
      <c r="DAY5" s="854"/>
      <c r="DAZ5" s="854"/>
      <c r="DBA5" s="854"/>
      <c r="DBB5" s="854"/>
      <c r="DBC5" s="854"/>
      <c r="DBD5" s="854"/>
      <c r="DBE5" s="854"/>
      <c r="DBF5" s="854"/>
      <c r="DBG5" s="854"/>
      <c r="DBH5" s="854"/>
      <c r="DBI5" s="854"/>
      <c r="DBJ5" s="854"/>
      <c r="DBK5" s="854"/>
      <c r="DBL5" s="854"/>
      <c r="DBM5" s="854" t="s">
        <v>173</v>
      </c>
      <c r="DBN5" s="854"/>
      <c r="DBO5" s="854"/>
      <c r="DBP5" s="854"/>
      <c r="DBQ5" s="854"/>
      <c r="DBR5" s="854"/>
      <c r="DBS5" s="854"/>
      <c r="DBT5" s="854"/>
      <c r="DBU5" s="854"/>
      <c r="DBV5" s="854"/>
      <c r="DBW5" s="854"/>
      <c r="DBX5" s="854"/>
      <c r="DBY5" s="854"/>
      <c r="DBZ5" s="854"/>
      <c r="DCA5" s="854"/>
      <c r="DCB5" s="854"/>
      <c r="DCC5" s="854" t="s">
        <v>173</v>
      </c>
      <c r="DCD5" s="854"/>
      <c r="DCE5" s="854"/>
      <c r="DCF5" s="854"/>
      <c r="DCG5" s="854"/>
      <c r="DCH5" s="854"/>
      <c r="DCI5" s="854"/>
      <c r="DCJ5" s="854"/>
      <c r="DCK5" s="854"/>
      <c r="DCL5" s="854"/>
      <c r="DCM5" s="854"/>
      <c r="DCN5" s="854"/>
      <c r="DCO5" s="854"/>
      <c r="DCP5" s="854"/>
      <c r="DCQ5" s="854"/>
      <c r="DCR5" s="854"/>
      <c r="DCS5" s="854" t="s">
        <v>173</v>
      </c>
      <c r="DCT5" s="854"/>
      <c r="DCU5" s="854"/>
      <c r="DCV5" s="854"/>
      <c r="DCW5" s="854"/>
      <c r="DCX5" s="854"/>
      <c r="DCY5" s="854"/>
      <c r="DCZ5" s="854"/>
      <c r="DDA5" s="854"/>
      <c r="DDB5" s="854"/>
      <c r="DDC5" s="854"/>
      <c r="DDD5" s="854"/>
      <c r="DDE5" s="854"/>
      <c r="DDF5" s="854"/>
      <c r="DDG5" s="854"/>
      <c r="DDH5" s="854"/>
      <c r="DDI5" s="854" t="s">
        <v>173</v>
      </c>
      <c r="DDJ5" s="854"/>
      <c r="DDK5" s="854"/>
      <c r="DDL5" s="854"/>
      <c r="DDM5" s="854"/>
      <c r="DDN5" s="854"/>
      <c r="DDO5" s="854"/>
      <c r="DDP5" s="854"/>
      <c r="DDQ5" s="854"/>
      <c r="DDR5" s="854"/>
      <c r="DDS5" s="854"/>
      <c r="DDT5" s="854"/>
      <c r="DDU5" s="854"/>
      <c r="DDV5" s="854"/>
      <c r="DDW5" s="854"/>
      <c r="DDX5" s="854"/>
      <c r="DDY5" s="854" t="s">
        <v>173</v>
      </c>
      <c r="DDZ5" s="854"/>
      <c r="DEA5" s="854"/>
      <c r="DEB5" s="854"/>
      <c r="DEC5" s="854"/>
      <c r="DED5" s="854"/>
      <c r="DEE5" s="854"/>
      <c r="DEF5" s="854"/>
      <c r="DEG5" s="854"/>
      <c r="DEH5" s="854"/>
      <c r="DEI5" s="854"/>
      <c r="DEJ5" s="854"/>
      <c r="DEK5" s="854"/>
      <c r="DEL5" s="854"/>
      <c r="DEM5" s="854"/>
      <c r="DEN5" s="854"/>
      <c r="DEO5" s="854" t="s">
        <v>173</v>
      </c>
      <c r="DEP5" s="854"/>
      <c r="DEQ5" s="854"/>
      <c r="DER5" s="854"/>
      <c r="DES5" s="854"/>
      <c r="DET5" s="854"/>
      <c r="DEU5" s="854"/>
      <c r="DEV5" s="854"/>
      <c r="DEW5" s="854"/>
      <c r="DEX5" s="854"/>
      <c r="DEY5" s="854"/>
      <c r="DEZ5" s="854"/>
      <c r="DFA5" s="854"/>
      <c r="DFB5" s="854"/>
      <c r="DFC5" s="854"/>
      <c r="DFD5" s="854"/>
      <c r="DFE5" s="854" t="s">
        <v>173</v>
      </c>
      <c r="DFF5" s="854"/>
      <c r="DFG5" s="854"/>
      <c r="DFH5" s="854"/>
      <c r="DFI5" s="854"/>
      <c r="DFJ5" s="854"/>
      <c r="DFK5" s="854"/>
      <c r="DFL5" s="854"/>
      <c r="DFM5" s="854"/>
      <c r="DFN5" s="854"/>
      <c r="DFO5" s="854"/>
      <c r="DFP5" s="854"/>
      <c r="DFQ5" s="854"/>
      <c r="DFR5" s="854"/>
      <c r="DFS5" s="854"/>
      <c r="DFT5" s="854"/>
      <c r="DFU5" s="854" t="s">
        <v>173</v>
      </c>
      <c r="DFV5" s="854"/>
      <c r="DFW5" s="854"/>
      <c r="DFX5" s="854"/>
      <c r="DFY5" s="854"/>
      <c r="DFZ5" s="854"/>
      <c r="DGA5" s="854"/>
      <c r="DGB5" s="854"/>
      <c r="DGC5" s="854"/>
      <c r="DGD5" s="854"/>
      <c r="DGE5" s="854"/>
      <c r="DGF5" s="854"/>
      <c r="DGG5" s="854"/>
      <c r="DGH5" s="854"/>
      <c r="DGI5" s="854"/>
      <c r="DGJ5" s="854"/>
      <c r="DGK5" s="854" t="s">
        <v>173</v>
      </c>
      <c r="DGL5" s="854"/>
      <c r="DGM5" s="854"/>
      <c r="DGN5" s="854"/>
      <c r="DGO5" s="854"/>
      <c r="DGP5" s="854"/>
      <c r="DGQ5" s="854"/>
      <c r="DGR5" s="854"/>
      <c r="DGS5" s="854"/>
      <c r="DGT5" s="854"/>
      <c r="DGU5" s="854"/>
      <c r="DGV5" s="854"/>
      <c r="DGW5" s="854"/>
      <c r="DGX5" s="854"/>
      <c r="DGY5" s="854"/>
      <c r="DGZ5" s="854"/>
      <c r="DHA5" s="854" t="s">
        <v>173</v>
      </c>
      <c r="DHB5" s="854"/>
      <c r="DHC5" s="854"/>
      <c r="DHD5" s="854"/>
      <c r="DHE5" s="854"/>
      <c r="DHF5" s="854"/>
      <c r="DHG5" s="854"/>
      <c r="DHH5" s="854"/>
      <c r="DHI5" s="854"/>
      <c r="DHJ5" s="854"/>
      <c r="DHK5" s="854"/>
      <c r="DHL5" s="854"/>
      <c r="DHM5" s="854"/>
      <c r="DHN5" s="854"/>
      <c r="DHO5" s="854"/>
      <c r="DHP5" s="854"/>
      <c r="DHQ5" s="854" t="s">
        <v>173</v>
      </c>
      <c r="DHR5" s="854"/>
      <c r="DHS5" s="854"/>
      <c r="DHT5" s="854"/>
      <c r="DHU5" s="854"/>
      <c r="DHV5" s="854"/>
      <c r="DHW5" s="854"/>
      <c r="DHX5" s="854"/>
      <c r="DHY5" s="854"/>
      <c r="DHZ5" s="854"/>
      <c r="DIA5" s="854"/>
      <c r="DIB5" s="854"/>
      <c r="DIC5" s="854"/>
      <c r="DID5" s="854"/>
      <c r="DIE5" s="854"/>
      <c r="DIF5" s="854"/>
      <c r="DIG5" s="854" t="s">
        <v>173</v>
      </c>
      <c r="DIH5" s="854"/>
      <c r="DII5" s="854"/>
      <c r="DIJ5" s="854"/>
      <c r="DIK5" s="854"/>
      <c r="DIL5" s="854"/>
      <c r="DIM5" s="854"/>
      <c r="DIN5" s="854"/>
      <c r="DIO5" s="854"/>
      <c r="DIP5" s="854"/>
      <c r="DIQ5" s="854"/>
      <c r="DIR5" s="854"/>
      <c r="DIS5" s="854"/>
      <c r="DIT5" s="854"/>
      <c r="DIU5" s="854"/>
      <c r="DIV5" s="854"/>
      <c r="DIW5" s="854" t="s">
        <v>173</v>
      </c>
      <c r="DIX5" s="854"/>
      <c r="DIY5" s="854"/>
      <c r="DIZ5" s="854"/>
      <c r="DJA5" s="854"/>
      <c r="DJB5" s="854"/>
      <c r="DJC5" s="854"/>
      <c r="DJD5" s="854"/>
      <c r="DJE5" s="854"/>
      <c r="DJF5" s="854"/>
      <c r="DJG5" s="854"/>
      <c r="DJH5" s="854"/>
      <c r="DJI5" s="854"/>
      <c r="DJJ5" s="854"/>
      <c r="DJK5" s="854"/>
      <c r="DJL5" s="854"/>
      <c r="DJM5" s="854" t="s">
        <v>173</v>
      </c>
      <c r="DJN5" s="854"/>
      <c r="DJO5" s="854"/>
      <c r="DJP5" s="854"/>
      <c r="DJQ5" s="854"/>
      <c r="DJR5" s="854"/>
      <c r="DJS5" s="854"/>
      <c r="DJT5" s="854"/>
      <c r="DJU5" s="854"/>
      <c r="DJV5" s="854"/>
      <c r="DJW5" s="854"/>
      <c r="DJX5" s="854"/>
      <c r="DJY5" s="854"/>
      <c r="DJZ5" s="854"/>
      <c r="DKA5" s="854"/>
      <c r="DKB5" s="854"/>
      <c r="DKC5" s="854" t="s">
        <v>173</v>
      </c>
      <c r="DKD5" s="854"/>
      <c r="DKE5" s="854"/>
      <c r="DKF5" s="854"/>
      <c r="DKG5" s="854"/>
      <c r="DKH5" s="854"/>
      <c r="DKI5" s="854"/>
      <c r="DKJ5" s="854"/>
      <c r="DKK5" s="854"/>
      <c r="DKL5" s="854"/>
      <c r="DKM5" s="854"/>
      <c r="DKN5" s="854"/>
      <c r="DKO5" s="854"/>
      <c r="DKP5" s="854"/>
      <c r="DKQ5" s="854"/>
      <c r="DKR5" s="854"/>
      <c r="DKS5" s="854" t="s">
        <v>173</v>
      </c>
      <c r="DKT5" s="854"/>
      <c r="DKU5" s="854"/>
      <c r="DKV5" s="854"/>
      <c r="DKW5" s="854"/>
      <c r="DKX5" s="854"/>
      <c r="DKY5" s="854"/>
      <c r="DKZ5" s="854"/>
      <c r="DLA5" s="854"/>
      <c r="DLB5" s="854"/>
      <c r="DLC5" s="854"/>
      <c r="DLD5" s="854"/>
      <c r="DLE5" s="854"/>
      <c r="DLF5" s="854"/>
      <c r="DLG5" s="854"/>
      <c r="DLH5" s="854"/>
      <c r="DLI5" s="854" t="s">
        <v>173</v>
      </c>
      <c r="DLJ5" s="854"/>
      <c r="DLK5" s="854"/>
      <c r="DLL5" s="854"/>
      <c r="DLM5" s="854"/>
      <c r="DLN5" s="854"/>
      <c r="DLO5" s="854"/>
      <c r="DLP5" s="854"/>
      <c r="DLQ5" s="854"/>
      <c r="DLR5" s="854"/>
      <c r="DLS5" s="854"/>
      <c r="DLT5" s="854"/>
      <c r="DLU5" s="854"/>
      <c r="DLV5" s="854"/>
      <c r="DLW5" s="854"/>
      <c r="DLX5" s="854"/>
      <c r="DLY5" s="854" t="s">
        <v>173</v>
      </c>
      <c r="DLZ5" s="854"/>
      <c r="DMA5" s="854"/>
      <c r="DMB5" s="854"/>
      <c r="DMC5" s="854"/>
      <c r="DMD5" s="854"/>
      <c r="DME5" s="854"/>
      <c r="DMF5" s="854"/>
      <c r="DMG5" s="854"/>
      <c r="DMH5" s="854"/>
      <c r="DMI5" s="854"/>
      <c r="DMJ5" s="854"/>
      <c r="DMK5" s="854"/>
      <c r="DML5" s="854"/>
      <c r="DMM5" s="854"/>
      <c r="DMN5" s="854"/>
      <c r="DMO5" s="854" t="s">
        <v>173</v>
      </c>
      <c r="DMP5" s="854"/>
      <c r="DMQ5" s="854"/>
      <c r="DMR5" s="854"/>
      <c r="DMS5" s="854"/>
      <c r="DMT5" s="854"/>
      <c r="DMU5" s="854"/>
      <c r="DMV5" s="854"/>
      <c r="DMW5" s="854"/>
      <c r="DMX5" s="854"/>
      <c r="DMY5" s="854"/>
      <c r="DMZ5" s="854"/>
      <c r="DNA5" s="854"/>
      <c r="DNB5" s="854"/>
      <c r="DNC5" s="854"/>
      <c r="DND5" s="854"/>
      <c r="DNE5" s="854" t="s">
        <v>173</v>
      </c>
      <c r="DNF5" s="854"/>
      <c r="DNG5" s="854"/>
      <c r="DNH5" s="854"/>
      <c r="DNI5" s="854"/>
      <c r="DNJ5" s="854"/>
      <c r="DNK5" s="854"/>
      <c r="DNL5" s="854"/>
      <c r="DNM5" s="854"/>
      <c r="DNN5" s="854"/>
      <c r="DNO5" s="854"/>
      <c r="DNP5" s="854"/>
      <c r="DNQ5" s="854"/>
      <c r="DNR5" s="854"/>
      <c r="DNS5" s="854"/>
      <c r="DNT5" s="854"/>
      <c r="DNU5" s="854" t="s">
        <v>173</v>
      </c>
      <c r="DNV5" s="854"/>
      <c r="DNW5" s="854"/>
      <c r="DNX5" s="854"/>
      <c r="DNY5" s="854"/>
      <c r="DNZ5" s="854"/>
      <c r="DOA5" s="854"/>
      <c r="DOB5" s="854"/>
      <c r="DOC5" s="854"/>
      <c r="DOD5" s="854"/>
      <c r="DOE5" s="854"/>
      <c r="DOF5" s="854"/>
      <c r="DOG5" s="854"/>
      <c r="DOH5" s="854"/>
      <c r="DOI5" s="854"/>
      <c r="DOJ5" s="854"/>
      <c r="DOK5" s="854" t="s">
        <v>173</v>
      </c>
      <c r="DOL5" s="854"/>
      <c r="DOM5" s="854"/>
      <c r="DON5" s="854"/>
      <c r="DOO5" s="854"/>
      <c r="DOP5" s="854"/>
      <c r="DOQ5" s="854"/>
      <c r="DOR5" s="854"/>
      <c r="DOS5" s="854"/>
      <c r="DOT5" s="854"/>
      <c r="DOU5" s="854"/>
      <c r="DOV5" s="854"/>
      <c r="DOW5" s="854"/>
      <c r="DOX5" s="854"/>
      <c r="DOY5" s="854"/>
      <c r="DOZ5" s="854"/>
      <c r="DPA5" s="854" t="s">
        <v>173</v>
      </c>
      <c r="DPB5" s="854"/>
      <c r="DPC5" s="854"/>
      <c r="DPD5" s="854"/>
      <c r="DPE5" s="854"/>
      <c r="DPF5" s="854"/>
      <c r="DPG5" s="854"/>
      <c r="DPH5" s="854"/>
      <c r="DPI5" s="854"/>
      <c r="DPJ5" s="854"/>
      <c r="DPK5" s="854"/>
      <c r="DPL5" s="854"/>
      <c r="DPM5" s="854"/>
      <c r="DPN5" s="854"/>
      <c r="DPO5" s="854"/>
      <c r="DPP5" s="854"/>
      <c r="DPQ5" s="854" t="s">
        <v>173</v>
      </c>
      <c r="DPR5" s="854"/>
      <c r="DPS5" s="854"/>
      <c r="DPT5" s="854"/>
      <c r="DPU5" s="854"/>
      <c r="DPV5" s="854"/>
      <c r="DPW5" s="854"/>
      <c r="DPX5" s="854"/>
      <c r="DPY5" s="854"/>
      <c r="DPZ5" s="854"/>
      <c r="DQA5" s="854"/>
      <c r="DQB5" s="854"/>
      <c r="DQC5" s="854"/>
      <c r="DQD5" s="854"/>
      <c r="DQE5" s="854"/>
      <c r="DQF5" s="854"/>
      <c r="DQG5" s="854" t="s">
        <v>173</v>
      </c>
      <c r="DQH5" s="854"/>
      <c r="DQI5" s="854"/>
      <c r="DQJ5" s="854"/>
      <c r="DQK5" s="854"/>
      <c r="DQL5" s="854"/>
      <c r="DQM5" s="854"/>
      <c r="DQN5" s="854"/>
      <c r="DQO5" s="854"/>
      <c r="DQP5" s="854"/>
      <c r="DQQ5" s="854"/>
      <c r="DQR5" s="854"/>
      <c r="DQS5" s="854"/>
      <c r="DQT5" s="854"/>
      <c r="DQU5" s="854"/>
      <c r="DQV5" s="854"/>
      <c r="DQW5" s="854" t="s">
        <v>173</v>
      </c>
      <c r="DQX5" s="854"/>
      <c r="DQY5" s="854"/>
      <c r="DQZ5" s="854"/>
      <c r="DRA5" s="854"/>
      <c r="DRB5" s="854"/>
      <c r="DRC5" s="854"/>
      <c r="DRD5" s="854"/>
      <c r="DRE5" s="854"/>
      <c r="DRF5" s="854"/>
      <c r="DRG5" s="854"/>
      <c r="DRH5" s="854"/>
      <c r="DRI5" s="854"/>
      <c r="DRJ5" s="854"/>
      <c r="DRK5" s="854"/>
      <c r="DRL5" s="854"/>
      <c r="DRM5" s="854" t="s">
        <v>173</v>
      </c>
      <c r="DRN5" s="854"/>
      <c r="DRO5" s="854"/>
      <c r="DRP5" s="854"/>
      <c r="DRQ5" s="854"/>
      <c r="DRR5" s="854"/>
      <c r="DRS5" s="854"/>
      <c r="DRT5" s="854"/>
      <c r="DRU5" s="854"/>
      <c r="DRV5" s="854"/>
      <c r="DRW5" s="854"/>
      <c r="DRX5" s="854"/>
      <c r="DRY5" s="854"/>
      <c r="DRZ5" s="854"/>
      <c r="DSA5" s="854"/>
      <c r="DSB5" s="854"/>
      <c r="DSC5" s="854" t="s">
        <v>173</v>
      </c>
      <c r="DSD5" s="854"/>
      <c r="DSE5" s="854"/>
      <c r="DSF5" s="854"/>
      <c r="DSG5" s="854"/>
      <c r="DSH5" s="854"/>
      <c r="DSI5" s="854"/>
      <c r="DSJ5" s="854"/>
      <c r="DSK5" s="854"/>
      <c r="DSL5" s="854"/>
      <c r="DSM5" s="854"/>
      <c r="DSN5" s="854"/>
      <c r="DSO5" s="854"/>
      <c r="DSP5" s="854"/>
      <c r="DSQ5" s="854"/>
      <c r="DSR5" s="854"/>
      <c r="DSS5" s="854" t="s">
        <v>173</v>
      </c>
      <c r="DST5" s="854"/>
      <c r="DSU5" s="854"/>
      <c r="DSV5" s="854"/>
      <c r="DSW5" s="854"/>
      <c r="DSX5" s="854"/>
      <c r="DSY5" s="854"/>
      <c r="DSZ5" s="854"/>
      <c r="DTA5" s="854"/>
      <c r="DTB5" s="854"/>
      <c r="DTC5" s="854"/>
      <c r="DTD5" s="854"/>
      <c r="DTE5" s="854"/>
      <c r="DTF5" s="854"/>
      <c r="DTG5" s="854"/>
      <c r="DTH5" s="854"/>
      <c r="DTI5" s="854" t="s">
        <v>173</v>
      </c>
      <c r="DTJ5" s="854"/>
      <c r="DTK5" s="854"/>
      <c r="DTL5" s="854"/>
      <c r="DTM5" s="854"/>
      <c r="DTN5" s="854"/>
      <c r="DTO5" s="854"/>
      <c r="DTP5" s="854"/>
      <c r="DTQ5" s="854"/>
      <c r="DTR5" s="854"/>
      <c r="DTS5" s="854"/>
      <c r="DTT5" s="854"/>
      <c r="DTU5" s="854"/>
      <c r="DTV5" s="854"/>
      <c r="DTW5" s="854"/>
      <c r="DTX5" s="854"/>
      <c r="DTY5" s="854" t="s">
        <v>173</v>
      </c>
      <c r="DTZ5" s="854"/>
      <c r="DUA5" s="854"/>
      <c r="DUB5" s="854"/>
      <c r="DUC5" s="854"/>
      <c r="DUD5" s="854"/>
      <c r="DUE5" s="854"/>
      <c r="DUF5" s="854"/>
      <c r="DUG5" s="854"/>
      <c r="DUH5" s="854"/>
      <c r="DUI5" s="854"/>
      <c r="DUJ5" s="854"/>
      <c r="DUK5" s="854"/>
      <c r="DUL5" s="854"/>
      <c r="DUM5" s="854"/>
      <c r="DUN5" s="854"/>
      <c r="DUO5" s="854" t="s">
        <v>173</v>
      </c>
      <c r="DUP5" s="854"/>
      <c r="DUQ5" s="854"/>
      <c r="DUR5" s="854"/>
      <c r="DUS5" s="854"/>
      <c r="DUT5" s="854"/>
      <c r="DUU5" s="854"/>
      <c r="DUV5" s="854"/>
      <c r="DUW5" s="854"/>
      <c r="DUX5" s="854"/>
      <c r="DUY5" s="854"/>
      <c r="DUZ5" s="854"/>
      <c r="DVA5" s="854"/>
      <c r="DVB5" s="854"/>
      <c r="DVC5" s="854"/>
      <c r="DVD5" s="854"/>
      <c r="DVE5" s="854" t="s">
        <v>173</v>
      </c>
      <c r="DVF5" s="854"/>
      <c r="DVG5" s="854"/>
      <c r="DVH5" s="854"/>
      <c r="DVI5" s="854"/>
      <c r="DVJ5" s="854"/>
      <c r="DVK5" s="854"/>
      <c r="DVL5" s="854"/>
      <c r="DVM5" s="854"/>
      <c r="DVN5" s="854"/>
      <c r="DVO5" s="854"/>
      <c r="DVP5" s="854"/>
      <c r="DVQ5" s="854"/>
      <c r="DVR5" s="854"/>
      <c r="DVS5" s="854"/>
      <c r="DVT5" s="854"/>
      <c r="DVU5" s="854" t="s">
        <v>173</v>
      </c>
      <c r="DVV5" s="854"/>
      <c r="DVW5" s="854"/>
      <c r="DVX5" s="854"/>
      <c r="DVY5" s="854"/>
      <c r="DVZ5" s="854"/>
      <c r="DWA5" s="854"/>
      <c r="DWB5" s="854"/>
      <c r="DWC5" s="854"/>
      <c r="DWD5" s="854"/>
      <c r="DWE5" s="854"/>
      <c r="DWF5" s="854"/>
      <c r="DWG5" s="854"/>
      <c r="DWH5" s="854"/>
      <c r="DWI5" s="854"/>
      <c r="DWJ5" s="854"/>
      <c r="DWK5" s="854" t="s">
        <v>173</v>
      </c>
      <c r="DWL5" s="854"/>
      <c r="DWM5" s="854"/>
      <c r="DWN5" s="854"/>
      <c r="DWO5" s="854"/>
      <c r="DWP5" s="854"/>
      <c r="DWQ5" s="854"/>
      <c r="DWR5" s="854"/>
      <c r="DWS5" s="854"/>
      <c r="DWT5" s="854"/>
      <c r="DWU5" s="854"/>
      <c r="DWV5" s="854"/>
      <c r="DWW5" s="854"/>
      <c r="DWX5" s="854"/>
      <c r="DWY5" s="854"/>
      <c r="DWZ5" s="854"/>
      <c r="DXA5" s="854" t="s">
        <v>173</v>
      </c>
      <c r="DXB5" s="854"/>
      <c r="DXC5" s="854"/>
      <c r="DXD5" s="854"/>
      <c r="DXE5" s="854"/>
      <c r="DXF5" s="854"/>
      <c r="DXG5" s="854"/>
      <c r="DXH5" s="854"/>
      <c r="DXI5" s="854"/>
      <c r="DXJ5" s="854"/>
      <c r="DXK5" s="854"/>
      <c r="DXL5" s="854"/>
      <c r="DXM5" s="854"/>
      <c r="DXN5" s="854"/>
      <c r="DXO5" s="854"/>
      <c r="DXP5" s="854"/>
      <c r="DXQ5" s="854" t="s">
        <v>173</v>
      </c>
      <c r="DXR5" s="854"/>
      <c r="DXS5" s="854"/>
      <c r="DXT5" s="854"/>
      <c r="DXU5" s="854"/>
      <c r="DXV5" s="854"/>
      <c r="DXW5" s="854"/>
      <c r="DXX5" s="854"/>
      <c r="DXY5" s="854"/>
      <c r="DXZ5" s="854"/>
      <c r="DYA5" s="854"/>
      <c r="DYB5" s="854"/>
      <c r="DYC5" s="854"/>
      <c r="DYD5" s="854"/>
      <c r="DYE5" s="854"/>
      <c r="DYF5" s="854"/>
      <c r="DYG5" s="854" t="s">
        <v>173</v>
      </c>
      <c r="DYH5" s="854"/>
      <c r="DYI5" s="854"/>
      <c r="DYJ5" s="854"/>
      <c r="DYK5" s="854"/>
      <c r="DYL5" s="854"/>
      <c r="DYM5" s="854"/>
      <c r="DYN5" s="854"/>
      <c r="DYO5" s="854"/>
      <c r="DYP5" s="854"/>
      <c r="DYQ5" s="854"/>
      <c r="DYR5" s="854"/>
      <c r="DYS5" s="854"/>
      <c r="DYT5" s="854"/>
      <c r="DYU5" s="854"/>
      <c r="DYV5" s="854"/>
      <c r="DYW5" s="854" t="s">
        <v>173</v>
      </c>
      <c r="DYX5" s="854"/>
      <c r="DYY5" s="854"/>
      <c r="DYZ5" s="854"/>
      <c r="DZA5" s="854"/>
      <c r="DZB5" s="854"/>
      <c r="DZC5" s="854"/>
      <c r="DZD5" s="854"/>
      <c r="DZE5" s="854"/>
      <c r="DZF5" s="854"/>
      <c r="DZG5" s="854"/>
      <c r="DZH5" s="854"/>
      <c r="DZI5" s="854"/>
      <c r="DZJ5" s="854"/>
      <c r="DZK5" s="854"/>
      <c r="DZL5" s="854"/>
      <c r="DZM5" s="854" t="s">
        <v>173</v>
      </c>
      <c r="DZN5" s="854"/>
      <c r="DZO5" s="854"/>
      <c r="DZP5" s="854"/>
      <c r="DZQ5" s="854"/>
      <c r="DZR5" s="854"/>
      <c r="DZS5" s="854"/>
      <c r="DZT5" s="854"/>
      <c r="DZU5" s="854"/>
      <c r="DZV5" s="854"/>
      <c r="DZW5" s="854"/>
      <c r="DZX5" s="854"/>
      <c r="DZY5" s="854"/>
      <c r="DZZ5" s="854"/>
      <c r="EAA5" s="854"/>
      <c r="EAB5" s="854"/>
      <c r="EAC5" s="854" t="s">
        <v>173</v>
      </c>
      <c r="EAD5" s="854"/>
      <c r="EAE5" s="854"/>
      <c r="EAF5" s="854"/>
      <c r="EAG5" s="854"/>
      <c r="EAH5" s="854"/>
      <c r="EAI5" s="854"/>
      <c r="EAJ5" s="854"/>
      <c r="EAK5" s="854"/>
      <c r="EAL5" s="854"/>
      <c r="EAM5" s="854"/>
      <c r="EAN5" s="854"/>
      <c r="EAO5" s="854"/>
      <c r="EAP5" s="854"/>
      <c r="EAQ5" s="854"/>
      <c r="EAR5" s="854"/>
      <c r="EAS5" s="854" t="s">
        <v>173</v>
      </c>
      <c r="EAT5" s="854"/>
      <c r="EAU5" s="854"/>
      <c r="EAV5" s="854"/>
      <c r="EAW5" s="854"/>
      <c r="EAX5" s="854"/>
      <c r="EAY5" s="854"/>
      <c r="EAZ5" s="854"/>
      <c r="EBA5" s="854"/>
      <c r="EBB5" s="854"/>
      <c r="EBC5" s="854"/>
      <c r="EBD5" s="854"/>
      <c r="EBE5" s="854"/>
      <c r="EBF5" s="854"/>
      <c r="EBG5" s="854"/>
      <c r="EBH5" s="854"/>
      <c r="EBI5" s="854" t="s">
        <v>173</v>
      </c>
      <c r="EBJ5" s="854"/>
      <c r="EBK5" s="854"/>
      <c r="EBL5" s="854"/>
      <c r="EBM5" s="854"/>
      <c r="EBN5" s="854"/>
      <c r="EBO5" s="854"/>
      <c r="EBP5" s="854"/>
      <c r="EBQ5" s="854"/>
      <c r="EBR5" s="854"/>
      <c r="EBS5" s="854"/>
      <c r="EBT5" s="854"/>
      <c r="EBU5" s="854"/>
      <c r="EBV5" s="854"/>
      <c r="EBW5" s="854"/>
      <c r="EBX5" s="854"/>
      <c r="EBY5" s="854" t="s">
        <v>173</v>
      </c>
      <c r="EBZ5" s="854"/>
      <c r="ECA5" s="854"/>
      <c r="ECB5" s="854"/>
      <c r="ECC5" s="854"/>
      <c r="ECD5" s="854"/>
      <c r="ECE5" s="854"/>
      <c r="ECF5" s="854"/>
      <c r="ECG5" s="854"/>
      <c r="ECH5" s="854"/>
      <c r="ECI5" s="854"/>
      <c r="ECJ5" s="854"/>
      <c r="ECK5" s="854"/>
      <c r="ECL5" s="854"/>
      <c r="ECM5" s="854"/>
      <c r="ECN5" s="854"/>
      <c r="ECO5" s="854" t="s">
        <v>173</v>
      </c>
      <c r="ECP5" s="854"/>
      <c r="ECQ5" s="854"/>
      <c r="ECR5" s="854"/>
      <c r="ECS5" s="854"/>
      <c r="ECT5" s="854"/>
      <c r="ECU5" s="854"/>
      <c r="ECV5" s="854"/>
      <c r="ECW5" s="854"/>
      <c r="ECX5" s="854"/>
      <c r="ECY5" s="854"/>
      <c r="ECZ5" s="854"/>
      <c r="EDA5" s="854"/>
      <c r="EDB5" s="854"/>
      <c r="EDC5" s="854"/>
      <c r="EDD5" s="854"/>
      <c r="EDE5" s="854" t="s">
        <v>173</v>
      </c>
      <c r="EDF5" s="854"/>
      <c r="EDG5" s="854"/>
      <c r="EDH5" s="854"/>
      <c r="EDI5" s="854"/>
      <c r="EDJ5" s="854"/>
      <c r="EDK5" s="854"/>
      <c r="EDL5" s="854"/>
      <c r="EDM5" s="854"/>
      <c r="EDN5" s="854"/>
      <c r="EDO5" s="854"/>
      <c r="EDP5" s="854"/>
      <c r="EDQ5" s="854"/>
      <c r="EDR5" s="854"/>
      <c r="EDS5" s="854"/>
      <c r="EDT5" s="854"/>
      <c r="EDU5" s="854" t="s">
        <v>173</v>
      </c>
      <c r="EDV5" s="854"/>
      <c r="EDW5" s="854"/>
      <c r="EDX5" s="854"/>
      <c r="EDY5" s="854"/>
      <c r="EDZ5" s="854"/>
      <c r="EEA5" s="854"/>
      <c r="EEB5" s="854"/>
      <c r="EEC5" s="854"/>
      <c r="EED5" s="854"/>
      <c r="EEE5" s="854"/>
      <c r="EEF5" s="854"/>
      <c r="EEG5" s="854"/>
      <c r="EEH5" s="854"/>
      <c r="EEI5" s="854"/>
      <c r="EEJ5" s="854"/>
      <c r="EEK5" s="854" t="s">
        <v>173</v>
      </c>
      <c r="EEL5" s="854"/>
      <c r="EEM5" s="854"/>
      <c r="EEN5" s="854"/>
      <c r="EEO5" s="854"/>
      <c r="EEP5" s="854"/>
      <c r="EEQ5" s="854"/>
      <c r="EER5" s="854"/>
      <c r="EES5" s="854"/>
      <c r="EET5" s="854"/>
      <c r="EEU5" s="854"/>
      <c r="EEV5" s="854"/>
      <c r="EEW5" s="854"/>
      <c r="EEX5" s="854"/>
      <c r="EEY5" s="854"/>
      <c r="EEZ5" s="854"/>
      <c r="EFA5" s="854" t="s">
        <v>173</v>
      </c>
      <c r="EFB5" s="854"/>
      <c r="EFC5" s="854"/>
      <c r="EFD5" s="854"/>
      <c r="EFE5" s="854"/>
      <c r="EFF5" s="854"/>
      <c r="EFG5" s="854"/>
      <c r="EFH5" s="854"/>
      <c r="EFI5" s="854"/>
      <c r="EFJ5" s="854"/>
      <c r="EFK5" s="854"/>
      <c r="EFL5" s="854"/>
      <c r="EFM5" s="854"/>
      <c r="EFN5" s="854"/>
      <c r="EFO5" s="854"/>
      <c r="EFP5" s="854"/>
      <c r="EFQ5" s="854" t="s">
        <v>173</v>
      </c>
      <c r="EFR5" s="854"/>
      <c r="EFS5" s="854"/>
      <c r="EFT5" s="854"/>
      <c r="EFU5" s="854"/>
      <c r="EFV5" s="854"/>
      <c r="EFW5" s="854"/>
      <c r="EFX5" s="854"/>
      <c r="EFY5" s="854"/>
      <c r="EFZ5" s="854"/>
      <c r="EGA5" s="854"/>
      <c r="EGB5" s="854"/>
      <c r="EGC5" s="854"/>
      <c r="EGD5" s="854"/>
      <c r="EGE5" s="854"/>
      <c r="EGF5" s="854"/>
      <c r="EGG5" s="854" t="s">
        <v>173</v>
      </c>
      <c r="EGH5" s="854"/>
      <c r="EGI5" s="854"/>
      <c r="EGJ5" s="854"/>
      <c r="EGK5" s="854"/>
      <c r="EGL5" s="854"/>
      <c r="EGM5" s="854"/>
      <c r="EGN5" s="854"/>
      <c r="EGO5" s="854"/>
      <c r="EGP5" s="854"/>
      <c r="EGQ5" s="854"/>
      <c r="EGR5" s="854"/>
      <c r="EGS5" s="854"/>
      <c r="EGT5" s="854"/>
      <c r="EGU5" s="854"/>
      <c r="EGV5" s="854"/>
      <c r="EGW5" s="854" t="s">
        <v>173</v>
      </c>
      <c r="EGX5" s="854"/>
      <c r="EGY5" s="854"/>
      <c r="EGZ5" s="854"/>
      <c r="EHA5" s="854"/>
      <c r="EHB5" s="854"/>
      <c r="EHC5" s="854"/>
      <c r="EHD5" s="854"/>
      <c r="EHE5" s="854"/>
      <c r="EHF5" s="854"/>
      <c r="EHG5" s="854"/>
      <c r="EHH5" s="854"/>
      <c r="EHI5" s="854"/>
      <c r="EHJ5" s="854"/>
      <c r="EHK5" s="854"/>
      <c r="EHL5" s="854"/>
      <c r="EHM5" s="854" t="s">
        <v>173</v>
      </c>
      <c r="EHN5" s="854"/>
      <c r="EHO5" s="854"/>
      <c r="EHP5" s="854"/>
      <c r="EHQ5" s="854"/>
      <c r="EHR5" s="854"/>
      <c r="EHS5" s="854"/>
      <c r="EHT5" s="854"/>
      <c r="EHU5" s="854"/>
      <c r="EHV5" s="854"/>
      <c r="EHW5" s="854"/>
      <c r="EHX5" s="854"/>
      <c r="EHY5" s="854"/>
      <c r="EHZ5" s="854"/>
      <c r="EIA5" s="854"/>
      <c r="EIB5" s="854"/>
      <c r="EIC5" s="854" t="s">
        <v>173</v>
      </c>
      <c r="EID5" s="854"/>
      <c r="EIE5" s="854"/>
      <c r="EIF5" s="854"/>
      <c r="EIG5" s="854"/>
      <c r="EIH5" s="854"/>
      <c r="EII5" s="854"/>
      <c r="EIJ5" s="854"/>
      <c r="EIK5" s="854"/>
      <c r="EIL5" s="854"/>
      <c r="EIM5" s="854"/>
      <c r="EIN5" s="854"/>
      <c r="EIO5" s="854"/>
      <c r="EIP5" s="854"/>
      <c r="EIQ5" s="854"/>
      <c r="EIR5" s="854"/>
      <c r="EIS5" s="854" t="s">
        <v>173</v>
      </c>
      <c r="EIT5" s="854"/>
      <c r="EIU5" s="854"/>
      <c r="EIV5" s="854"/>
      <c r="EIW5" s="854"/>
      <c r="EIX5" s="854"/>
      <c r="EIY5" s="854"/>
      <c r="EIZ5" s="854"/>
      <c r="EJA5" s="854"/>
      <c r="EJB5" s="854"/>
      <c r="EJC5" s="854"/>
      <c r="EJD5" s="854"/>
      <c r="EJE5" s="854"/>
      <c r="EJF5" s="854"/>
      <c r="EJG5" s="854"/>
      <c r="EJH5" s="854"/>
      <c r="EJI5" s="854" t="s">
        <v>173</v>
      </c>
      <c r="EJJ5" s="854"/>
      <c r="EJK5" s="854"/>
      <c r="EJL5" s="854"/>
      <c r="EJM5" s="854"/>
      <c r="EJN5" s="854"/>
      <c r="EJO5" s="854"/>
      <c r="EJP5" s="854"/>
      <c r="EJQ5" s="854"/>
      <c r="EJR5" s="854"/>
      <c r="EJS5" s="854"/>
      <c r="EJT5" s="854"/>
      <c r="EJU5" s="854"/>
      <c r="EJV5" s="854"/>
      <c r="EJW5" s="854"/>
      <c r="EJX5" s="854"/>
      <c r="EJY5" s="854" t="s">
        <v>173</v>
      </c>
      <c r="EJZ5" s="854"/>
      <c r="EKA5" s="854"/>
      <c r="EKB5" s="854"/>
      <c r="EKC5" s="854"/>
      <c r="EKD5" s="854"/>
      <c r="EKE5" s="854"/>
      <c r="EKF5" s="854"/>
      <c r="EKG5" s="854"/>
      <c r="EKH5" s="854"/>
      <c r="EKI5" s="854"/>
      <c r="EKJ5" s="854"/>
      <c r="EKK5" s="854"/>
      <c r="EKL5" s="854"/>
      <c r="EKM5" s="854"/>
      <c r="EKN5" s="854"/>
      <c r="EKO5" s="854" t="s">
        <v>173</v>
      </c>
      <c r="EKP5" s="854"/>
      <c r="EKQ5" s="854"/>
      <c r="EKR5" s="854"/>
      <c r="EKS5" s="854"/>
      <c r="EKT5" s="854"/>
      <c r="EKU5" s="854"/>
      <c r="EKV5" s="854"/>
      <c r="EKW5" s="854"/>
      <c r="EKX5" s="854"/>
      <c r="EKY5" s="854"/>
      <c r="EKZ5" s="854"/>
      <c r="ELA5" s="854"/>
      <c r="ELB5" s="854"/>
      <c r="ELC5" s="854"/>
      <c r="ELD5" s="854"/>
      <c r="ELE5" s="854" t="s">
        <v>173</v>
      </c>
      <c r="ELF5" s="854"/>
      <c r="ELG5" s="854"/>
      <c r="ELH5" s="854"/>
      <c r="ELI5" s="854"/>
      <c r="ELJ5" s="854"/>
      <c r="ELK5" s="854"/>
      <c r="ELL5" s="854"/>
      <c r="ELM5" s="854"/>
      <c r="ELN5" s="854"/>
      <c r="ELO5" s="854"/>
      <c r="ELP5" s="854"/>
      <c r="ELQ5" s="854"/>
      <c r="ELR5" s="854"/>
      <c r="ELS5" s="854"/>
      <c r="ELT5" s="854"/>
      <c r="ELU5" s="854" t="s">
        <v>173</v>
      </c>
      <c r="ELV5" s="854"/>
      <c r="ELW5" s="854"/>
      <c r="ELX5" s="854"/>
      <c r="ELY5" s="854"/>
      <c r="ELZ5" s="854"/>
      <c r="EMA5" s="854"/>
      <c r="EMB5" s="854"/>
      <c r="EMC5" s="854"/>
      <c r="EMD5" s="854"/>
      <c r="EME5" s="854"/>
      <c r="EMF5" s="854"/>
      <c r="EMG5" s="854"/>
      <c r="EMH5" s="854"/>
      <c r="EMI5" s="854"/>
      <c r="EMJ5" s="854"/>
      <c r="EMK5" s="854" t="s">
        <v>173</v>
      </c>
      <c r="EML5" s="854"/>
      <c r="EMM5" s="854"/>
      <c r="EMN5" s="854"/>
      <c r="EMO5" s="854"/>
      <c r="EMP5" s="854"/>
      <c r="EMQ5" s="854"/>
      <c r="EMR5" s="854"/>
      <c r="EMS5" s="854"/>
      <c r="EMT5" s="854"/>
      <c r="EMU5" s="854"/>
      <c r="EMV5" s="854"/>
      <c r="EMW5" s="854"/>
      <c r="EMX5" s="854"/>
      <c r="EMY5" s="854"/>
      <c r="EMZ5" s="854"/>
      <c r="ENA5" s="854" t="s">
        <v>173</v>
      </c>
      <c r="ENB5" s="854"/>
      <c r="ENC5" s="854"/>
      <c r="END5" s="854"/>
      <c r="ENE5" s="854"/>
      <c r="ENF5" s="854"/>
      <c r="ENG5" s="854"/>
      <c r="ENH5" s="854"/>
      <c r="ENI5" s="854"/>
      <c r="ENJ5" s="854"/>
      <c r="ENK5" s="854"/>
      <c r="ENL5" s="854"/>
      <c r="ENM5" s="854"/>
      <c r="ENN5" s="854"/>
      <c r="ENO5" s="854"/>
      <c r="ENP5" s="854"/>
      <c r="ENQ5" s="854" t="s">
        <v>173</v>
      </c>
      <c r="ENR5" s="854"/>
      <c r="ENS5" s="854"/>
      <c r="ENT5" s="854"/>
      <c r="ENU5" s="854"/>
      <c r="ENV5" s="854"/>
      <c r="ENW5" s="854"/>
      <c r="ENX5" s="854"/>
      <c r="ENY5" s="854"/>
      <c r="ENZ5" s="854"/>
      <c r="EOA5" s="854"/>
      <c r="EOB5" s="854"/>
      <c r="EOC5" s="854"/>
      <c r="EOD5" s="854"/>
      <c r="EOE5" s="854"/>
      <c r="EOF5" s="854"/>
      <c r="EOG5" s="854" t="s">
        <v>173</v>
      </c>
      <c r="EOH5" s="854"/>
      <c r="EOI5" s="854"/>
      <c r="EOJ5" s="854"/>
      <c r="EOK5" s="854"/>
      <c r="EOL5" s="854"/>
      <c r="EOM5" s="854"/>
      <c r="EON5" s="854"/>
      <c r="EOO5" s="854"/>
      <c r="EOP5" s="854"/>
      <c r="EOQ5" s="854"/>
      <c r="EOR5" s="854"/>
      <c r="EOS5" s="854"/>
      <c r="EOT5" s="854"/>
      <c r="EOU5" s="854"/>
      <c r="EOV5" s="854"/>
      <c r="EOW5" s="854" t="s">
        <v>173</v>
      </c>
      <c r="EOX5" s="854"/>
      <c r="EOY5" s="854"/>
      <c r="EOZ5" s="854"/>
      <c r="EPA5" s="854"/>
      <c r="EPB5" s="854"/>
      <c r="EPC5" s="854"/>
      <c r="EPD5" s="854"/>
      <c r="EPE5" s="854"/>
      <c r="EPF5" s="854"/>
      <c r="EPG5" s="854"/>
      <c r="EPH5" s="854"/>
      <c r="EPI5" s="854"/>
      <c r="EPJ5" s="854"/>
      <c r="EPK5" s="854"/>
      <c r="EPL5" s="854"/>
      <c r="EPM5" s="854" t="s">
        <v>173</v>
      </c>
      <c r="EPN5" s="854"/>
      <c r="EPO5" s="854"/>
      <c r="EPP5" s="854"/>
      <c r="EPQ5" s="854"/>
      <c r="EPR5" s="854"/>
      <c r="EPS5" s="854"/>
      <c r="EPT5" s="854"/>
      <c r="EPU5" s="854"/>
      <c r="EPV5" s="854"/>
      <c r="EPW5" s="854"/>
      <c r="EPX5" s="854"/>
      <c r="EPY5" s="854"/>
      <c r="EPZ5" s="854"/>
      <c r="EQA5" s="854"/>
      <c r="EQB5" s="854"/>
      <c r="EQC5" s="854" t="s">
        <v>173</v>
      </c>
      <c r="EQD5" s="854"/>
      <c r="EQE5" s="854"/>
      <c r="EQF5" s="854"/>
      <c r="EQG5" s="854"/>
      <c r="EQH5" s="854"/>
      <c r="EQI5" s="854"/>
      <c r="EQJ5" s="854"/>
      <c r="EQK5" s="854"/>
      <c r="EQL5" s="854"/>
      <c r="EQM5" s="854"/>
      <c r="EQN5" s="854"/>
      <c r="EQO5" s="854"/>
      <c r="EQP5" s="854"/>
      <c r="EQQ5" s="854"/>
      <c r="EQR5" s="854"/>
      <c r="EQS5" s="854" t="s">
        <v>173</v>
      </c>
      <c r="EQT5" s="854"/>
      <c r="EQU5" s="854"/>
      <c r="EQV5" s="854"/>
      <c r="EQW5" s="854"/>
      <c r="EQX5" s="854"/>
      <c r="EQY5" s="854"/>
      <c r="EQZ5" s="854"/>
      <c r="ERA5" s="854"/>
      <c r="ERB5" s="854"/>
      <c r="ERC5" s="854"/>
      <c r="ERD5" s="854"/>
      <c r="ERE5" s="854"/>
      <c r="ERF5" s="854"/>
      <c r="ERG5" s="854"/>
      <c r="ERH5" s="854"/>
      <c r="ERI5" s="854" t="s">
        <v>173</v>
      </c>
      <c r="ERJ5" s="854"/>
      <c r="ERK5" s="854"/>
      <c r="ERL5" s="854"/>
      <c r="ERM5" s="854"/>
      <c r="ERN5" s="854"/>
      <c r="ERO5" s="854"/>
      <c r="ERP5" s="854"/>
      <c r="ERQ5" s="854"/>
      <c r="ERR5" s="854"/>
      <c r="ERS5" s="854"/>
      <c r="ERT5" s="854"/>
      <c r="ERU5" s="854"/>
      <c r="ERV5" s="854"/>
      <c r="ERW5" s="854"/>
      <c r="ERX5" s="854"/>
      <c r="ERY5" s="854" t="s">
        <v>173</v>
      </c>
      <c r="ERZ5" s="854"/>
      <c r="ESA5" s="854"/>
      <c r="ESB5" s="854"/>
      <c r="ESC5" s="854"/>
      <c r="ESD5" s="854"/>
      <c r="ESE5" s="854"/>
      <c r="ESF5" s="854"/>
      <c r="ESG5" s="854"/>
      <c r="ESH5" s="854"/>
      <c r="ESI5" s="854"/>
      <c r="ESJ5" s="854"/>
      <c r="ESK5" s="854"/>
      <c r="ESL5" s="854"/>
      <c r="ESM5" s="854"/>
      <c r="ESN5" s="854"/>
      <c r="ESO5" s="854" t="s">
        <v>173</v>
      </c>
      <c r="ESP5" s="854"/>
      <c r="ESQ5" s="854"/>
      <c r="ESR5" s="854"/>
      <c r="ESS5" s="854"/>
      <c r="EST5" s="854"/>
      <c r="ESU5" s="854"/>
      <c r="ESV5" s="854"/>
      <c r="ESW5" s="854"/>
      <c r="ESX5" s="854"/>
      <c r="ESY5" s="854"/>
      <c r="ESZ5" s="854"/>
      <c r="ETA5" s="854"/>
      <c r="ETB5" s="854"/>
      <c r="ETC5" s="854"/>
      <c r="ETD5" s="854"/>
      <c r="ETE5" s="854" t="s">
        <v>173</v>
      </c>
      <c r="ETF5" s="854"/>
      <c r="ETG5" s="854"/>
      <c r="ETH5" s="854"/>
      <c r="ETI5" s="854"/>
      <c r="ETJ5" s="854"/>
      <c r="ETK5" s="854"/>
      <c r="ETL5" s="854"/>
      <c r="ETM5" s="854"/>
      <c r="ETN5" s="854"/>
      <c r="ETO5" s="854"/>
      <c r="ETP5" s="854"/>
      <c r="ETQ5" s="854"/>
      <c r="ETR5" s="854"/>
      <c r="ETS5" s="854"/>
      <c r="ETT5" s="854"/>
      <c r="ETU5" s="854" t="s">
        <v>173</v>
      </c>
      <c r="ETV5" s="854"/>
      <c r="ETW5" s="854"/>
      <c r="ETX5" s="854"/>
      <c r="ETY5" s="854"/>
      <c r="ETZ5" s="854"/>
      <c r="EUA5" s="854"/>
      <c r="EUB5" s="854"/>
      <c r="EUC5" s="854"/>
      <c r="EUD5" s="854"/>
      <c r="EUE5" s="854"/>
      <c r="EUF5" s="854"/>
      <c r="EUG5" s="854"/>
      <c r="EUH5" s="854"/>
      <c r="EUI5" s="854"/>
      <c r="EUJ5" s="854"/>
      <c r="EUK5" s="854" t="s">
        <v>173</v>
      </c>
      <c r="EUL5" s="854"/>
      <c r="EUM5" s="854"/>
      <c r="EUN5" s="854"/>
      <c r="EUO5" s="854"/>
      <c r="EUP5" s="854"/>
      <c r="EUQ5" s="854"/>
      <c r="EUR5" s="854"/>
      <c r="EUS5" s="854"/>
      <c r="EUT5" s="854"/>
      <c r="EUU5" s="854"/>
      <c r="EUV5" s="854"/>
      <c r="EUW5" s="854"/>
      <c r="EUX5" s="854"/>
      <c r="EUY5" s="854"/>
      <c r="EUZ5" s="854"/>
      <c r="EVA5" s="854" t="s">
        <v>173</v>
      </c>
      <c r="EVB5" s="854"/>
      <c r="EVC5" s="854"/>
      <c r="EVD5" s="854"/>
      <c r="EVE5" s="854"/>
      <c r="EVF5" s="854"/>
      <c r="EVG5" s="854"/>
      <c r="EVH5" s="854"/>
      <c r="EVI5" s="854"/>
      <c r="EVJ5" s="854"/>
      <c r="EVK5" s="854"/>
      <c r="EVL5" s="854"/>
      <c r="EVM5" s="854"/>
      <c r="EVN5" s="854"/>
      <c r="EVO5" s="854"/>
      <c r="EVP5" s="854"/>
      <c r="EVQ5" s="854" t="s">
        <v>173</v>
      </c>
      <c r="EVR5" s="854"/>
      <c r="EVS5" s="854"/>
      <c r="EVT5" s="854"/>
      <c r="EVU5" s="854"/>
      <c r="EVV5" s="854"/>
      <c r="EVW5" s="854"/>
      <c r="EVX5" s="854"/>
      <c r="EVY5" s="854"/>
      <c r="EVZ5" s="854"/>
      <c r="EWA5" s="854"/>
      <c r="EWB5" s="854"/>
      <c r="EWC5" s="854"/>
      <c r="EWD5" s="854"/>
      <c r="EWE5" s="854"/>
      <c r="EWF5" s="854"/>
      <c r="EWG5" s="854" t="s">
        <v>173</v>
      </c>
      <c r="EWH5" s="854"/>
      <c r="EWI5" s="854"/>
      <c r="EWJ5" s="854"/>
      <c r="EWK5" s="854"/>
      <c r="EWL5" s="854"/>
      <c r="EWM5" s="854"/>
      <c r="EWN5" s="854"/>
      <c r="EWO5" s="854"/>
      <c r="EWP5" s="854"/>
      <c r="EWQ5" s="854"/>
      <c r="EWR5" s="854"/>
      <c r="EWS5" s="854"/>
      <c r="EWT5" s="854"/>
      <c r="EWU5" s="854"/>
      <c r="EWV5" s="854"/>
      <c r="EWW5" s="854" t="s">
        <v>173</v>
      </c>
      <c r="EWX5" s="854"/>
      <c r="EWY5" s="854"/>
      <c r="EWZ5" s="854"/>
      <c r="EXA5" s="854"/>
      <c r="EXB5" s="854"/>
      <c r="EXC5" s="854"/>
      <c r="EXD5" s="854"/>
      <c r="EXE5" s="854"/>
      <c r="EXF5" s="854"/>
      <c r="EXG5" s="854"/>
      <c r="EXH5" s="854"/>
      <c r="EXI5" s="854"/>
      <c r="EXJ5" s="854"/>
      <c r="EXK5" s="854"/>
      <c r="EXL5" s="854"/>
      <c r="EXM5" s="854" t="s">
        <v>173</v>
      </c>
      <c r="EXN5" s="854"/>
      <c r="EXO5" s="854"/>
      <c r="EXP5" s="854"/>
      <c r="EXQ5" s="854"/>
      <c r="EXR5" s="854"/>
      <c r="EXS5" s="854"/>
      <c r="EXT5" s="854"/>
      <c r="EXU5" s="854"/>
      <c r="EXV5" s="854"/>
      <c r="EXW5" s="854"/>
      <c r="EXX5" s="854"/>
      <c r="EXY5" s="854"/>
      <c r="EXZ5" s="854"/>
      <c r="EYA5" s="854"/>
      <c r="EYB5" s="854"/>
      <c r="EYC5" s="854" t="s">
        <v>173</v>
      </c>
      <c r="EYD5" s="854"/>
      <c r="EYE5" s="854"/>
      <c r="EYF5" s="854"/>
      <c r="EYG5" s="854"/>
      <c r="EYH5" s="854"/>
      <c r="EYI5" s="854"/>
      <c r="EYJ5" s="854"/>
      <c r="EYK5" s="854"/>
      <c r="EYL5" s="854"/>
      <c r="EYM5" s="854"/>
      <c r="EYN5" s="854"/>
      <c r="EYO5" s="854"/>
      <c r="EYP5" s="854"/>
      <c r="EYQ5" s="854"/>
      <c r="EYR5" s="854"/>
      <c r="EYS5" s="854" t="s">
        <v>173</v>
      </c>
      <c r="EYT5" s="854"/>
      <c r="EYU5" s="854"/>
      <c r="EYV5" s="854"/>
      <c r="EYW5" s="854"/>
      <c r="EYX5" s="854"/>
      <c r="EYY5" s="854"/>
      <c r="EYZ5" s="854"/>
      <c r="EZA5" s="854"/>
      <c r="EZB5" s="854"/>
      <c r="EZC5" s="854"/>
      <c r="EZD5" s="854"/>
      <c r="EZE5" s="854"/>
      <c r="EZF5" s="854"/>
      <c r="EZG5" s="854"/>
      <c r="EZH5" s="854"/>
      <c r="EZI5" s="854" t="s">
        <v>173</v>
      </c>
      <c r="EZJ5" s="854"/>
      <c r="EZK5" s="854"/>
      <c r="EZL5" s="854"/>
      <c r="EZM5" s="854"/>
      <c r="EZN5" s="854"/>
      <c r="EZO5" s="854"/>
      <c r="EZP5" s="854"/>
      <c r="EZQ5" s="854"/>
      <c r="EZR5" s="854"/>
      <c r="EZS5" s="854"/>
      <c r="EZT5" s="854"/>
      <c r="EZU5" s="854"/>
      <c r="EZV5" s="854"/>
      <c r="EZW5" s="854"/>
      <c r="EZX5" s="854"/>
      <c r="EZY5" s="854" t="s">
        <v>173</v>
      </c>
      <c r="EZZ5" s="854"/>
      <c r="FAA5" s="854"/>
      <c r="FAB5" s="854"/>
      <c r="FAC5" s="854"/>
      <c r="FAD5" s="854"/>
      <c r="FAE5" s="854"/>
      <c r="FAF5" s="854"/>
      <c r="FAG5" s="854"/>
      <c r="FAH5" s="854"/>
      <c r="FAI5" s="854"/>
      <c r="FAJ5" s="854"/>
      <c r="FAK5" s="854"/>
      <c r="FAL5" s="854"/>
      <c r="FAM5" s="854"/>
      <c r="FAN5" s="854"/>
      <c r="FAO5" s="854" t="s">
        <v>173</v>
      </c>
      <c r="FAP5" s="854"/>
      <c r="FAQ5" s="854"/>
      <c r="FAR5" s="854"/>
      <c r="FAS5" s="854"/>
      <c r="FAT5" s="854"/>
      <c r="FAU5" s="854"/>
      <c r="FAV5" s="854"/>
      <c r="FAW5" s="854"/>
      <c r="FAX5" s="854"/>
      <c r="FAY5" s="854"/>
      <c r="FAZ5" s="854"/>
      <c r="FBA5" s="854"/>
      <c r="FBB5" s="854"/>
      <c r="FBC5" s="854"/>
      <c r="FBD5" s="854"/>
      <c r="FBE5" s="854" t="s">
        <v>173</v>
      </c>
      <c r="FBF5" s="854"/>
      <c r="FBG5" s="854"/>
      <c r="FBH5" s="854"/>
      <c r="FBI5" s="854"/>
      <c r="FBJ5" s="854"/>
      <c r="FBK5" s="854"/>
      <c r="FBL5" s="854"/>
      <c r="FBM5" s="854"/>
      <c r="FBN5" s="854"/>
      <c r="FBO5" s="854"/>
      <c r="FBP5" s="854"/>
      <c r="FBQ5" s="854"/>
      <c r="FBR5" s="854"/>
      <c r="FBS5" s="854"/>
      <c r="FBT5" s="854"/>
      <c r="FBU5" s="854" t="s">
        <v>173</v>
      </c>
      <c r="FBV5" s="854"/>
      <c r="FBW5" s="854"/>
      <c r="FBX5" s="854"/>
      <c r="FBY5" s="854"/>
      <c r="FBZ5" s="854"/>
      <c r="FCA5" s="854"/>
      <c r="FCB5" s="854"/>
      <c r="FCC5" s="854"/>
      <c r="FCD5" s="854"/>
      <c r="FCE5" s="854"/>
      <c r="FCF5" s="854"/>
      <c r="FCG5" s="854"/>
      <c r="FCH5" s="854"/>
      <c r="FCI5" s="854"/>
      <c r="FCJ5" s="854"/>
      <c r="FCK5" s="854" t="s">
        <v>173</v>
      </c>
      <c r="FCL5" s="854"/>
      <c r="FCM5" s="854"/>
      <c r="FCN5" s="854"/>
      <c r="FCO5" s="854"/>
      <c r="FCP5" s="854"/>
      <c r="FCQ5" s="854"/>
      <c r="FCR5" s="854"/>
      <c r="FCS5" s="854"/>
      <c r="FCT5" s="854"/>
      <c r="FCU5" s="854"/>
      <c r="FCV5" s="854"/>
      <c r="FCW5" s="854"/>
      <c r="FCX5" s="854"/>
      <c r="FCY5" s="854"/>
      <c r="FCZ5" s="854"/>
      <c r="FDA5" s="854" t="s">
        <v>173</v>
      </c>
      <c r="FDB5" s="854"/>
      <c r="FDC5" s="854"/>
      <c r="FDD5" s="854"/>
      <c r="FDE5" s="854"/>
      <c r="FDF5" s="854"/>
      <c r="FDG5" s="854"/>
      <c r="FDH5" s="854"/>
      <c r="FDI5" s="854"/>
      <c r="FDJ5" s="854"/>
      <c r="FDK5" s="854"/>
      <c r="FDL5" s="854"/>
      <c r="FDM5" s="854"/>
      <c r="FDN5" s="854"/>
      <c r="FDO5" s="854"/>
      <c r="FDP5" s="854"/>
      <c r="FDQ5" s="854" t="s">
        <v>173</v>
      </c>
      <c r="FDR5" s="854"/>
      <c r="FDS5" s="854"/>
      <c r="FDT5" s="854"/>
      <c r="FDU5" s="854"/>
      <c r="FDV5" s="854"/>
      <c r="FDW5" s="854"/>
      <c r="FDX5" s="854"/>
      <c r="FDY5" s="854"/>
      <c r="FDZ5" s="854"/>
      <c r="FEA5" s="854"/>
      <c r="FEB5" s="854"/>
      <c r="FEC5" s="854"/>
      <c r="FED5" s="854"/>
      <c r="FEE5" s="854"/>
      <c r="FEF5" s="854"/>
      <c r="FEG5" s="854" t="s">
        <v>173</v>
      </c>
      <c r="FEH5" s="854"/>
      <c r="FEI5" s="854"/>
      <c r="FEJ5" s="854"/>
      <c r="FEK5" s="854"/>
      <c r="FEL5" s="854"/>
      <c r="FEM5" s="854"/>
      <c r="FEN5" s="854"/>
      <c r="FEO5" s="854"/>
      <c r="FEP5" s="854"/>
      <c r="FEQ5" s="854"/>
      <c r="FER5" s="854"/>
      <c r="FES5" s="854"/>
      <c r="FET5" s="854"/>
      <c r="FEU5" s="854"/>
      <c r="FEV5" s="854"/>
      <c r="FEW5" s="854" t="s">
        <v>173</v>
      </c>
      <c r="FEX5" s="854"/>
      <c r="FEY5" s="854"/>
      <c r="FEZ5" s="854"/>
      <c r="FFA5" s="854"/>
      <c r="FFB5" s="854"/>
      <c r="FFC5" s="854"/>
      <c r="FFD5" s="854"/>
      <c r="FFE5" s="854"/>
      <c r="FFF5" s="854"/>
      <c r="FFG5" s="854"/>
      <c r="FFH5" s="854"/>
      <c r="FFI5" s="854"/>
      <c r="FFJ5" s="854"/>
      <c r="FFK5" s="854"/>
      <c r="FFL5" s="854"/>
      <c r="FFM5" s="854" t="s">
        <v>173</v>
      </c>
      <c r="FFN5" s="854"/>
      <c r="FFO5" s="854"/>
      <c r="FFP5" s="854"/>
      <c r="FFQ5" s="854"/>
      <c r="FFR5" s="854"/>
      <c r="FFS5" s="854"/>
      <c r="FFT5" s="854"/>
      <c r="FFU5" s="854"/>
      <c r="FFV5" s="854"/>
      <c r="FFW5" s="854"/>
      <c r="FFX5" s="854"/>
      <c r="FFY5" s="854"/>
      <c r="FFZ5" s="854"/>
      <c r="FGA5" s="854"/>
      <c r="FGB5" s="854"/>
      <c r="FGC5" s="854" t="s">
        <v>173</v>
      </c>
      <c r="FGD5" s="854"/>
      <c r="FGE5" s="854"/>
      <c r="FGF5" s="854"/>
      <c r="FGG5" s="854"/>
      <c r="FGH5" s="854"/>
      <c r="FGI5" s="854"/>
      <c r="FGJ5" s="854"/>
      <c r="FGK5" s="854"/>
      <c r="FGL5" s="854"/>
      <c r="FGM5" s="854"/>
      <c r="FGN5" s="854"/>
      <c r="FGO5" s="854"/>
      <c r="FGP5" s="854"/>
      <c r="FGQ5" s="854"/>
      <c r="FGR5" s="854"/>
      <c r="FGS5" s="854" t="s">
        <v>173</v>
      </c>
      <c r="FGT5" s="854"/>
      <c r="FGU5" s="854"/>
      <c r="FGV5" s="854"/>
      <c r="FGW5" s="854"/>
      <c r="FGX5" s="854"/>
      <c r="FGY5" s="854"/>
      <c r="FGZ5" s="854"/>
      <c r="FHA5" s="854"/>
      <c r="FHB5" s="854"/>
      <c r="FHC5" s="854"/>
      <c r="FHD5" s="854"/>
      <c r="FHE5" s="854"/>
      <c r="FHF5" s="854"/>
      <c r="FHG5" s="854"/>
      <c r="FHH5" s="854"/>
      <c r="FHI5" s="854" t="s">
        <v>173</v>
      </c>
      <c r="FHJ5" s="854"/>
      <c r="FHK5" s="854"/>
      <c r="FHL5" s="854"/>
      <c r="FHM5" s="854"/>
      <c r="FHN5" s="854"/>
      <c r="FHO5" s="854"/>
      <c r="FHP5" s="854"/>
      <c r="FHQ5" s="854"/>
      <c r="FHR5" s="854"/>
      <c r="FHS5" s="854"/>
      <c r="FHT5" s="854"/>
      <c r="FHU5" s="854"/>
      <c r="FHV5" s="854"/>
      <c r="FHW5" s="854"/>
      <c r="FHX5" s="854"/>
      <c r="FHY5" s="854" t="s">
        <v>173</v>
      </c>
      <c r="FHZ5" s="854"/>
      <c r="FIA5" s="854"/>
      <c r="FIB5" s="854"/>
      <c r="FIC5" s="854"/>
      <c r="FID5" s="854"/>
      <c r="FIE5" s="854"/>
      <c r="FIF5" s="854"/>
      <c r="FIG5" s="854"/>
      <c r="FIH5" s="854"/>
      <c r="FII5" s="854"/>
      <c r="FIJ5" s="854"/>
      <c r="FIK5" s="854"/>
      <c r="FIL5" s="854"/>
      <c r="FIM5" s="854"/>
      <c r="FIN5" s="854"/>
      <c r="FIO5" s="854" t="s">
        <v>173</v>
      </c>
      <c r="FIP5" s="854"/>
      <c r="FIQ5" s="854"/>
      <c r="FIR5" s="854"/>
      <c r="FIS5" s="854"/>
      <c r="FIT5" s="854"/>
      <c r="FIU5" s="854"/>
      <c r="FIV5" s="854"/>
      <c r="FIW5" s="854"/>
      <c r="FIX5" s="854"/>
      <c r="FIY5" s="854"/>
      <c r="FIZ5" s="854"/>
      <c r="FJA5" s="854"/>
      <c r="FJB5" s="854"/>
      <c r="FJC5" s="854"/>
      <c r="FJD5" s="854"/>
      <c r="FJE5" s="854" t="s">
        <v>173</v>
      </c>
      <c r="FJF5" s="854"/>
      <c r="FJG5" s="854"/>
      <c r="FJH5" s="854"/>
      <c r="FJI5" s="854"/>
      <c r="FJJ5" s="854"/>
      <c r="FJK5" s="854"/>
      <c r="FJL5" s="854"/>
      <c r="FJM5" s="854"/>
      <c r="FJN5" s="854"/>
      <c r="FJO5" s="854"/>
      <c r="FJP5" s="854"/>
      <c r="FJQ5" s="854"/>
      <c r="FJR5" s="854"/>
      <c r="FJS5" s="854"/>
      <c r="FJT5" s="854"/>
      <c r="FJU5" s="854" t="s">
        <v>173</v>
      </c>
      <c r="FJV5" s="854"/>
      <c r="FJW5" s="854"/>
      <c r="FJX5" s="854"/>
      <c r="FJY5" s="854"/>
      <c r="FJZ5" s="854"/>
      <c r="FKA5" s="854"/>
      <c r="FKB5" s="854"/>
      <c r="FKC5" s="854"/>
      <c r="FKD5" s="854"/>
      <c r="FKE5" s="854"/>
      <c r="FKF5" s="854"/>
      <c r="FKG5" s="854"/>
      <c r="FKH5" s="854"/>
      <c r="FKI5" s="854"/>
      <c r="FKJ5" s="854"/>
      <c r="FKK5" s="854" t="s">
        <v>173</v>
      </c>
      <c r="FKL5" s="854"/>
      <c r="FKM5" s="854"/>
      <c r="FKN5" s="854"/>
      <c r="FKO5" s="854"/>
      <c r="FKP5" s="854"/>
      <c r="FKQ5" s="854"/>
      <c r="FKR5" s="854"/>
      <c r="FKS5" s="854"/>
      <c r="FKT5" s="854"/>
      <c r="FKU5" s="854"/>
      <c r="FKV5" s="854"/>
      <c r="FKW5" s="854"/>
      <c r="FKX5" s="854"/>
      <c r="FKY5" s="854"/>
      <c r="FKZ5" s="854"/>
      <c r="FLA5" s="854" t="s">
        <v>173</v>
      </c>
      <c r="FLB5" s="854"/>
      <c r="FLC5" s="854"/>
      <c r="FLD5" s="854"/>
      <c r="FLE5" s="854"/>
      <c r="FLF5" s="854"/>
      <c r="FLG5" s="854"/>
      <c r="FLH5" s="854"/>
      <c r="FLI5" s="854"/>
      <c r="FLJ5" s="854"/>
      <c r="FLK5" s="854"/>
      <c r="FLL5" s="854"/>
      <c r="FLM5" s="854"/>
      <c r="FLN5" s="854"/>
      <c r="FLO5" s="854"/>
      <c r="FLP5" s="854"/>
      <c r="FLQ5" s="854" t="s">
        <v>173</v>
      </c>
      <c r="FLR5" s="854"/>
      <c r="FLS5" s="854"/>
      <c r="FLT5" s="854"/>
      <c r="FLU5" s="854"/>
      <c r="FLV5" s="854"/>
      <c r="FLW5" s="854"/>
      <c r="FLX5" s="854"/>
      <c r="FLY5" s="854"/>
      <c r="FLZ5" s="854"/>
      <c r="FMA5" s="854"/>
      <c r="FMB5" s="854"/>
      <c r="FMC5" s="854"/>
      <c r="FMD5" s="854"/>
      <c r="FME5" s="854"/>
      <c r="FMF5" s="854"/>
      <c r="FMG5" s="854" t="s">
        <v>173</v>
      </c>
      <c r="FMH5" s="854"/>
      <c r="FMI5" s="854"/>
      <c r="FMJ5" s="854"/>
      <c r="FMK5" s="854"/>
      <c r="FML5" s="854"/>
      <c r="FMM5" s="854"/>
      <c r="FMN5" s="854"/>
      <c r="FMO5" s="854"/>
      <c r="FMP5" s="854"/>
      <c r="FMQ5" s="854"/>
      <c r="FMR5" s="854"/>
      <c r="FMS5" s="854"/>
      <c r="FMT5" s="854"/>
      <c r="FMU5" s="854"/>
      <c r="FMV5" s="854"/>
      <c r="FMW5" s="854" t="s">
        <v>173</v>
      </c>
      <c r="FMX5" s="854"/>
      <c r="FMY5" s="854"/>
      <c r="FMZ5" s="854"/>
      <c r="FNA5" s="854"/>
      <c r="FNB5" s="854"/>
      <c r="FNC5" s="854"/>
      <c r="FND5" s="854"/>
      <c r="FNE5" s="854"/>
      <c r="FNF5" s="854"/>
      <c r="FNG5" s="854"/>
      <c r="FNH5" s="854"/>
      <c r="FNI5" s="854"/>
      <c r="FNJ5" s="854"/>
      <c r="FNK5" s="854"/>
      <c r="FNL5" s="854"/>
      <c r="FNM5" s="854" t="s">
        <v>173</v>
      </c>
      <c r="FNN5" s="854"/>
      <c r="FNO5" s="854"/>
      <c r="FNP5" s="854"/>
      <c r="FNQ5" s="854"/>
      <c r="FNR5" s="854"/>
      <c r="FNS5" s="854"/>
      <c r="FNT5" s="854"/>
      <c r="FNU5" s="854"/>
      <c r="FNV5" s="854"/>
      <c r="FNW5" s="854"/>
      <c r="FNX5" s="854"/>
      <c r="FNY5" s="854"/>
      <c r="FNZ5" s="854"/>
      <c r="FOA5" s="854"/>
      <c r="FOB5" s="854"/>
      <c r="FOC5" s="854" t="s">
        <v>173</v>
      </c>
      <c r="FOD5" s="854"/>
      <c r="FOE5" s="854"/>
      <c r="FOF5" s="854"/>
      <c r="FOG5" s="854"/>
      <c r="FOH5" s="854"/>
      <c r="FOI5" s="854"/>
      <c r="FOJ5" s="854"/>
      <c r="FOK5" s="854"/>
      <c r="FOL5" s="854"/>
      <c r="FOM5" s="854"/>
      <c r="FON5" s="854"/>
      <c r="FOO5" s="854"/>
      <c r="FOP5" s="854"/>
      <c r="FOQ5" s="854"/>
      <c r="FOR5" s="854"/>
      <c r="FOS5" s="854" t="s">
        <v>173</v>
      </c>
      <c r="FOT5" s="854"/>
      <c r="FOU5" s="854"/>
      <c r="FOV5" s="854"/>
      <c r="FOW5" s="854"/>
      <c r="FOX5" s="854"/>
      <c r="FOY5" s="854"/>
      <c r="FOZ5" s="854"/>
      <c r="FPA5" s="854"/>
      <c r="FPB5" s="854"/>
      <c r="FPC5" s="854"/>
      <c r="FPD5" s="854"/>
      <c r="FPE5" s="854"/>
      <c r="FPF5" s="854"/>
      <c r="FPG5" s="854"/>
      <c r="FPH5" s="854"/>
      <c r="FPI5" s="854" t="s">
        <v>173</v>
      </c>
      <c r="FPJ5" s="854"/>
      <c r="FPK5" s="854"/>
      <c r="FPL5" s="854"/>
      <c r="FPM5" s="854"/>
      <c r="FPN5" s="854"/>
      <c r="FPO5" s="854"/>
      <c r="FPP5" s="854"/>
      <c r="FPQ5" s="854"/>
      <c r="FPR5" s="854"/>
      <c r="FPS5" s="854"/>
      <c r="FPT5" s="854"/>
      <c r="FPU5" s="854"/>
      <c r="FPV5" s="854"/>
      <c r="FPW5" s="854"/>
      <c r="FPX5" s="854"/>
      <c r="FPY5" s="854" t="s">
        <v>173</v>
      </c>
      <c r="FPZ5" s="854"/>
      <c r="FQA5" s="854"/>
      <c r="FQB5" s="854"/>
      <c r="FQC5" s="854"/>
      <c r="FQD5" s="854"/>
      <c r="FQE5" s="854"/>
      <c r="FQF5" s="854"/>
      <c r="FQG5" s="854"/>
      <c r="FQH5" s="854"/>
      <c r="FQI5" s="854"/>
      <c r="FQJ5" s="854"/>
      <c r="FQK5" s="854"/>
      <c r="FQL5" s="854"/>
      <c r="FQM5" s="854"/>
      <c r="FQN5" s="854"/>
      <c r="FQO5" s="854" t="s">
        <v>173</v>
      </c>
      <c r="FQP5" s="854"/>
      <c r="FQQ5" s="854"/>
      <c r="FQR5" s="854"/>
      <c r="FQS5" s="854"/>
      <c r="FQT5" s="854"/>
      <c r="FQU5" s="854"/>
      <c r="FQV5" s="854"/>
      <c r="FQW5" s="854"/>
      <c r="FQX5" s="854"/>
      <c r="FQY5" s="854"/>
      <c r="FQZ5" s="854"/>
      <c r="FRA5" s="854"/>
      <c r="FRB5" s="854"/>
      <c r="FRC5" s="854"/>
      <c r="FRD5" s="854"/>
      <c r="FRE5" s="854" t="s">
        <v>173</v>
      </c>
      <c r="FRF5" s="854"/>
      <c r="FRG5" s="854"/>
      <c r="FRH5" s="854"/>
      <c r="FRI5" s="854"/>
      <c r="FRJ5" s="854"/>
      <c r="FRK5" s="854"/>
      <c r="FRL5" s="854"/>
      <c r="FRM5" s="854"/>
      <c r="FRN5" s="854"/>
      <c r="FRO5" s="854"/>
      <c r="FRP5" s="854"/>
      <c r="FRQ5" s="854"/>
      <c r="FRR5" s="854"/>
      <c r="FRS5" s="854"/>
      <c r="FRT5" s="854"/>
      <c r="FRU5" s="854" t="s">
        <v>173</v>
      </c>
      <c r="FRV5" s="854"/>
      <c r="FRW5" s="854"/>
      <c r="FRX5" s="854"/>
      <c r="FRY5" s="854"/>
      <c r="FRZ5" s="854"/>
      <c r="FSA5" s="854"/>
      <c r="FSB5" s="854"/>
      <c r="FSC5" s="854"/>
      <c r="FSD5" s="854"/>
      <c r="FSE5" s="854"/>
      <c r="FSF5" s="854"/>
      <c r="FSG5" s="854"/>
      <c r="FSH5" s="854"/>
      <c r="FSI5" s="854"/>
      <c r="FSJ5" s="854"/>
      <c r="FSK5" s="854" t="s">
        <v>173</v>
      </c>
      <c r="FSL5" s="854"/>
      <c r="FSM5" s="854"/>
      <c r="FSN5" s="854"/>
      <c r="FSO5" s="854"/>
      <c r="FSP5" s="854"/>
      <c r="FSQ5" s="854"/>
      <c r="FSR5" s="854"/>
      <c r="FSS5" s="854"/>
      <c r="FST5" s="854"/>
      <c r="FSU5" s="854"/>
      <c r="FSV5" s="854"/>
      <c r="FSW5" s="854"/>
      <c r="FSX5" s="854"/>
      <c r="FSY5" s="854"/>
      <c r="FSZ5" s="854"/>
      <c r="FTA5" s="854" t="s">
        <v>173</v>
      </c>
      <c r="FTB5" s="854"/>
      <c r="FTC5" s="854"/>
      <c r="FTD5" s="854"/>
      <c r="FTE5" s="854"/>
      <c r="FTF5" s="854"/>
      <c r="FTG5" s="854"/>
      <c r="FTH5" s="854"/>
      <c r="FTI5" s="854"/>
      <c r="FTJ5" s="854"/>
      <c r="FTK5" s="854"/>
      <c r="FTL5" s="854"/>
      <c r="FTM5" s="854"/>
      <c r="FTN5" s="854"/>
      <c r="FTO5" s="854"/>
      <c r="FTP5" s="854"/>
      <c r="FTQ5" s="854" t="s">
        <v>173</v>
      </c>
      <c r="FTR5" s="854"/>
      <c r="FTS5" s="854"/>
      <c r="FTT5" s="854"/>
      <c r="FTU5" s="854"/>
      <c r="FTV5" s="854"/>
      <c r="FTW5" s="854"/>
      <c r="FTX5" s="854"/>
      <c r="FTY5" s="854"/>
      <c r="FTZ5" s="854"/>
      <c r="FUA5" s="854"/>
      <c r="FUB5" s="854"/>
      <c r="FUC5" s="854"/>
      <c r="FUD5" s="854"/>
      <c r="FUE5" s="854"/>
      <c r="FUF5" s="854"/>
      <c r="FUG5" s="854" t="s">
        <v>173</v>
      </c>
      <c r="FUH5" s="854"/>
      <c r="FUI5" s="854"/>
      <c r="FUJ5" s="854"/>
      <c r="FUK5" s="854"/>
      <c r="FUL5" s="854"/>
      <c r="FUM5" s="854"/>
      <c r="FUN5" s="854"/>
      <c r="FUO5" s="854"/>
      <c r="FUP5" s="854"/>
      <c r="FUQ5" s="854"/>
      <c r="FUR5" s="854"/>
      <c r="FUS5" s="854"/>
      <c r="FUT5" s="854"/>
      <c r="FUU5" s="854"/>
      <c r="FUV5" s="854"/>
      <c r="FUW5" s="854" t="s">
        <v>173</v>
      </c>
      <c r="FUX5" s="854"/>
      <c r="FUY5" s="854"/>
      <c r="FUZ5" s="854"/>
      <c r="FVA5" s="854"/>
      <c r="FVB5" s="854"/>
      <c r="FVC5" s="854"/>
      <c r="FVD5" s="854"/>
      <c r="FVE5" s="854"/>
      <c r="FVF5" s="854"/>
      <c r="FVG5" s="854"/>
      <c r="FVH5" s="854"/>
      <c r="FVI5" s="854"/>
      <c r="FVJ5" s="854"/>
      <c r="FVK5" s="854"/>
      <c r="FVL5" s="854"/>
      <c r="FVM5" s="854" t="s">
        <v>173</v>
      </c>
      <c r="FVN5" s="854"/>
      <c r="FVO5" s="854"/>
      <c r="FVP5" s="854"/>
      <c r="FVQ5" s="854"/>
      <c r="FVR5" s="854"/>
      <c r="FVS5" s="854"/>
      <c r="FVT5" s="854"/>
      <c r="FVU5" s="854"/>
      <c r="FVV5" s="854"/>
      <c r="FVW5" s="854"/>
      <c r="FVX5" s="854"/>
      <c r="FVY5" s="854"/>
      <c r="FVZ5" s="854"/>
      <c r="FWA5" s="854"/>
      <c r="FWB5" s="854"/>
      <c r="FWC5" s="854" t="s">
        <v>173</v>
      </c>
      <c r="FWD5" s="854"/>
      <c r="FWE5" s="854"/>
      <c r="FWF5" s="854"/>
      <c r="FWG5" s="854"/>
      <c r="FWH5" s="854"/>
      <c r="FWI5" s="854"/>
      <c r="FWJ5" s="854"/>
      <c r="FWK5" s="854"/>
      <c r="FWL5" s="854"/>
      <c r="FWM5" s="854"/>
      <c r="FWN5" s="854"/>
      <c r="FWO5" s="854"/>
      <c r="FWP5" s="854"/>
      <c r="FWQ5" s="854"/>
      <c r="FWR5" s="854"/>
      <c r="FWS5" s="854" t="s">
        <v>173</v>
      </c>
      <c r="FWT5" s="854"/>
      <c r="FWU5" s="854"/>
      <c r="FWV5" s="854"/>
      <c r="FWW5" s="854"/>
      <c r="FWX5" s="854"/>
      <c r="FWY5" s="854"/>
      <c r="FWZ5" s="854"/>
      <c r="FXA5" s="854"/>
      <c r="FXB5" s="854"/>
      <c r="FXC5" s="854"/>
      <c r="FXD5" s="854"/>
      <c r="FXE5" s="854"/>
      <c r="FXF5" s="854"/>
      <c r="FXG5" s="854"/>
      <c r="FXH5" s="854"/>
      <c r="FXI5" s="854" t="s">
        <v>173</v>
      </c>
      <c r="FXJ5" s="854"/>
      <c r="FXK5" s="854"/>
      <c r="FXL5" s="854"/>
      <c r="FXM5" s="854"/>
      <c r="FXN5" s="854"/>
      <c r="FXO5" s="854"/>
      <c r="FXP5" s="854"/>
      <c r="FXQ5" s="854"/>
      <c r="FXR5" s="854"/>
      <c r="FXS5" s="854"/>
      <c r="FXT5" s="854"/>
      <c r="FXU5" s="854"/>
      <c r="FXV5" s="854"/>
      <c r="FXW5" s="854"/>
      <c r="FXX5" s="854"/>
      <c r="FXY5" s="854" t="s">
        <v>173</v>
      </c>
      <c r="FXZ5" s="854"/>
      <c r="FYA5" s="854"/>
      <c r="FYB5" s="854"/>
      <c r="FYC5" s="854"/>
      <c r="FYD5" s="854"/>
      <c r="FYE5" s="854"/>
      <c r="FYF5" s="854"/>
      <c r="FYG5" s="854"/>
      <c r="FYH5" s="854"/>
      <c r="FYI5" s="854"/>
      <c r="FYJ5" s="854"/>
      <c r="FYK5" s="854"/>
      <c r="FYL5" s="854"/>
      <c r="FYM5" s="854"/>
      <c r="FYN5" s="854"/>
      <c r="FYO5" s="854" t="s">
        <v>173</v>
      </c>
      <c r="FYP5" s="854"/>
      <c r="FYQ5" s="854"/>
      <c r="FYR5" s="854"/>
      <c r="FYS5" s="854"/>
      <c r="FYT5" s="854"/>
      <c r="FYU5" s="854"/>
      <c r="FYV5" s="854"/>
      <c r="FYW5" s="854"/>
      <c r="FYX5" s="854"/>
      <c r="FYY5" s="854"/>
      <c r="FYZ5" s="854"/>
      <c r="FZA5" s="854"/>
      <c r="FZB5" s="854"/>
      <c r="FZC5" s="854"/>
      <c r="FZD5" s="854"/>
      <c r="FZE5" s="854" t="s">
        <v>173</v>
      </c>
      <c r="FZF5" s="854"/>
      <c r="FZG5" s="854"/>
      <c r="FZH5" s="854"/>
      <c r="FZI5" s="854"/>
      <c r="FZJ5" s="854"/>
      <c r="FZK5" s="854"/>
      <c r="FZL5" s="854"/>
      <c r="FZM5" s="854"/>
      <c r="FZN5" s="854"/>
      <c r="FZO5" s="854"/>
      <c r="FZP5" s="854"/>
      <c r="FZQ5" s="854"/>
      <c r="FZR5" s="854"/>
      <c r="FZS5" s="854"/>
      <c r="FZT5" s="854"/>
      <c r="FZU5" s="854" t="s">
        <v>173</v>
      </c>
      <c r="FZV5" s="854"/>
      <c r="FZW5" s="854"/>
      <c r="FZX5" s="854"/>
      <c r="FZY5" s="854"/>
      <c r="FZZ5" s="854"/>
      <c r="GAA5" s="854"/>
      <c r="GAB5" s="854"/>
      <c r="GAC5" s="854"/>
      <c r="GAD5" s="854"/>
      <c r="GAE5" s="854"/>
      <c r="GAF5" s="854"/>
      <c r="GAG5" s="854"/>
      <c r="GAH5" s="854"/>
      <c r="GAI5" s="854"/>
      <c r="GAJ5" s="854"/>
      <c r="GAK5" s="854" t="s">
        <v>173</v>
      </c>
      <c r="GAL5" s="854"/>
      <c r="GAM5" s="854"/>
      <c r="GAN5" s="854"/>
      <c r="GAO5" s="854"/>
      <c r="GAP5" s="854"/>
      <c r="GAQ5" s="854"/>
      <c r="GAR5" s="854"/>
      <c r="GAS5" s="854"/>
      <c r="GAT5" s="854"/>
      <c r="GAU5" s="854"/>
      <c r="GAV5" s="854"/>
      <c r="GAW5" s="854"/>
      <c r="GAX5" s="854"/>
      <c r="GAY5" s="854"/>
      <c r="GAZ5" s="854"/>
      <c r="GBA5" s="854" t="s">
        <v>173</v>
      </c>
      <c r="GBB5" s="854"/>
      <c r="GBC5" s="854"/>
      <c r="GBD5" s="854"/>
      <c r="GBE5" s="854"/>
      <c r="GBF5" s="854"/>
      <c r="GBG5" s="854"/>
      <c r="GBH5" s="854"/>
      <c r="GBI5" s="854"/>
      <c r="GBJ5" s="854"/>
      <c r="GBK5" s="854"/>
      <c r="GBL5" s="854"/>
      <c r="GBM5" s="854"/>
      <c r="GBN5" s="854"/>
      <c r="GBO5" s="854"/>
      <c r="GBP5" s="854"/>
      <c r="GBQ5" s="854" t="s">
        <v>173</v>
      </c>
      <c r="GBR5" s="854"/>
      <c r="GBS5" s="854"/>
      <c r="GBT5" s="854"/>
      <c r="GBU5" s="854"/>
      <c r="GBV5" s="854"/>
      <c r="GBW5" s="854"/>
      <c r="GBX5" s="854"/>
      <c r="GBY5" s="854"/>
      <c r="GBZ5" s="854"/>
      <c r="GCA5" s="854"/>
      <c r="GCB5" s="854"/>
      <c r="GCC5" s="854"/>
      <c r="GCD5" s="854"/>
      <c r="GCE5" s="854"/>
      <c r="GCF5" s="854"/>
      <c r="GCG5" s="854" t="s">
        <v>173</v>
      </c>
      <c r="GCH5" s="854"/>
      <c r="GCI5" s="854"/>
      <c r="GCJ5" s="854"/>
      <c r="GCK5" s="854"/>
      <c r="GCL5" s="854"/>
      <c r="GCM5" s="854"/>
      <c r="GCN5" s="854"/>
      <c r="GCO5" s="854"/>
      <c r="GCP5" s="854"/>
      <c r="GCQ5" s="854"/>
      <c r="GCR5" s="854"/>
      <c r="GCS5" s="854"/>
      <c r="GCT5" s="854"/>
      <c r="GCU5" s="854"/>
      <c r="GCV5" s="854"/>
      <c r="GCW5" s="854" t="s">
        <v>173</v>
      </c>
      <c r="GCX5" s="854"/>
      <c r="GCY5" s="854"/>
      <c r="GCZ5" s="854"/>
      <c r="GDA5" s="854"/>
      <c r="GDB5" s="854"/>
      <c r="GDC5" s="854"/>
      <c r="GDD5" s="854"/>
      <c r="GDE5" s="854"/>
      <c r="GDF5" s="854"/>
      <c r="GDG5" s="854"/>
      <c r="GDH5" s="854"/>
      <c r="GDI5" s="854"/>
      <c r="GDJ5" s="854"/>
      <c r="GDK5" s="854"/>
      <c r="GDL5" s="854"/>
      <c r="GDM5" s="854" t="s">
        <v>173</v>
      </c>
      <c r="GDN5" s="854"/>
      <c r="GDO5" s="854"/>
      <c r="GDP5" s="854"/>
      <c r="GDQ5" s="854"/>
      <c r="GDR5" s="854"/>
      <c r="GDS5" s="854"/>
      <c r="GDT5" s="854"/>
      <c r="GDU5" s="854"/>
      <c r="GDV5" s="854"/>
      <c r="GDW5" s="854"/>
      <c r="GDX5" s="854"/>
      <c r="GDY5" s="854"/>
      <c r="GDZ5" s="854"/>
      <c r="GEA5" s="854"/>
      <c r="GEB5" s="854"/>
      <c r="GEC5" s="854" t="s">
        <v>173</v>
      </c>
      <c r="GED5" s="854"/>
      <c r="GEE5" s="854"/>
      <c r="GEF5" s="854"/>
      <c r="GEG5" s="854"/>
      <c r="GEH5" s="854"/>
      <c r="GEI5" s="854"/>
      <c r="GEJ5" s="854"/>
      <c r="GEK5" s="854"/>
      <c r="GEL5" s="854"/>
      <c r="GEM5" s="854"/>
      <c r="GEN5" s="854"/>
      <c r="GEO5" s="854"/>
      <c r="GEP5" s="854"/>
      <c r="GEQ5" s="854"/>
      <c r="GER5" s="854"/>
      <c r="GES5" s="854" t="s">
        <v>173</v>
      </c>
      <c r="GET5" s="854"/>
      <c r="GEU5" s="854"/>
      <c r="GEV5" s="854"/>
      <c r="GEW5" s="854"/>
      <c r="GEX5" s="854"/>
      <c r="GEY5" s="854"/>
      <c r="GEZ5" s="854"/>
      <c r="GFA5" s="854"/>
      <c r="GFB5" s="854"/>
      <c r="GFC5" s="854"/>
      <c r="GFD5" s="854"/>
      <c r="GFE5" s="854"/>
      <c r="GFF5" s="854"/>
      <c r="GFG5" s="854"/>
      <c r="GFH5" s="854"/>
      <c r="GFI5" s="854" t="s">
        <v>173</v>
      </c>
      <c r="GFJ5" s="854"/>
      <c r="GFK5" s="854"/>
      <c r="GFL5" s="854"/>
      <c r="GFM5" s="854"/>
      <c r="GFN5" s="854"/>
      <c r="GFO5" s="854"/>
      <c r="GFP5" s="854"/>
      <c r="GFQ5" s="854"/>
      <c r="GFR5" s="854"/>
      <c r="GFS5" s="854"/>
      <c r="GFT5" s="854"/>
      <c r="GFU5" s="854"/>
      <c r="GFV5" s="854"/>
      <c r="GFW5" s="854"/>
      <c r="GFX5" s="854"/>
      <c r="GFY5" s="854" t="s">
        <v>173</v>
      </c>
      <c r="GFZ5" s="854"/>
      <c r="GGA5" s="854"/>
      <c r="GGB5" s="854"/>
      <c r="GGC5" s="854"/>
      <c r="GGD5" s="854"/>
      <c r="GGE5" s="854"/>
      <c r="GGF5" s="854"/>
      <c r="GGG5" s="854"/>
      <c r="GGH5" s="854"/>
      <c r="GGI5" s="854"/>
      <c r="GGJ5" s="854"/>
      <c r="GGK5" s="854"/>
      <c r="GGL5" s="854"/>
      <c r="GGM5" s="854"/>
      <c r="GGN5" s="854"/>
      <c r="GGO5" s="854" t="s">
        <v>173</v>
      </c>
      <c r="GGP5" s="854"/>
      <c r="GGQ5" s="854"/>
      <c r="GGR5" s="854"/>
      <c r="GGS5" s="854"/>
      <c r="GGT5" s="854"/>
      <c r="GGU5" s="854"/>
      <c r="GGV5" s="854"/>
      <c r="GGW5" s="854"/>
      <c r="GGX5" s="854"/>
      <c r="GGY5" s="854"/>
      <c r="GGZ5" s="854"/>
      <c r="GHA5" s="854"/>
      <c r="GHB5" s="854"/>
      <c r="GHC5" s="854"/>
      <c r="GHD5" s="854"/>
      <c r="GHE5" s="854" t="s">
        <v>173</v>
      </c>
      <c r="GHF5" s="854"/>
      <c r="GHG5" s="854"/>
      <c r="GHH5" s="854"/>
      <c r="GHI5" s="854"/>
      <c r="GHJ5" s="854"/>
      <c r="GHK5" s="854"/>
      <c r="GHL5" s="854"/>
      <c r="GHM5" s="854"/>
      <c r="GHN5" s="854"/>
      <c r="GHO5" s="854"/>
      <c r="GHP5" s="854"/>
      <c r="GHQ5" s="854"/>
      <c r="GHR5" s="854"/>
      <c r="GHS5" s="854"/>
      <c r="GHT5" s="854"/>
      <c r="GHU5" s="854" t="s">
        <v>173</v>
      </c>
      <c r="GHV5" s="854"/>
      <c r="GHW5" s="854"/>
      <c r="GHX5" s="854"/>
      <c r="GHY5" s="854"/>
      <c r="GHZ5" s="854"/>
      <c r="GIA5" s="854"/>
      <c r="GIB5" s="854"/>
      <c r="GIC5" s="854"/>
      <c r="GID5" s="854"/>
      <c r="GIE5" s="854"/>
      <c r="GIF5" s="854"/>
      <c r="GIG5" s="854"/>
      <c r="GIH5" s="854"/>
      <c r="GII5" s="854"/>
      <c r="GIJ5" s="854"/>
      <c r="GIK5" s="854" t="s">
        <v>173</v>
      </c>
      <c r="GIL5" s="854"/>
      <c r="GIM5" s="854"/>
      <c r="GIN5" s="854"/>
      <c r="GIO5" s="854"/>
      <c r="GIP5" s="854"/>
      <c r="GIQ5" s="854"/>
      <c r="GIR5" s="854"/>
      <c r="GIS5" s="854"/>
      <c r="GIT5" s="854"/>
      <c r="GIU5" s="854"/>
      <c r="GIV5" s="854"/>
      <c r="GIW5" s="854"/>
      <c r="GIX5" s="854"/>
      <c r="GIY5" s="854"/>
      <c r="GIZ5" s="854"/>
      <c r="GJA5" s="854" t="s">
        <v>173</v>
      </c>
      <c r="GJB5" s="854"/>
      <c r="GJC5" s="854"/>
      <c r="GJD5" s="854"/>
      <c r="GJE5" s="854"/>
      <c r="GJF5" s="854"/>
      <c r="GJG5" s="854"/>
      <c r="GJH5" s="854"/>
      <c r="GJI5" s="854"/>
      <c r="GJJ5" s="854"/>
      <c r="GJK5" s="854"/>
      <c r="GJL5" s="854"/>
      <c r="GJM5" s="854"/>
      <c r="GJN5" s="854"/>
      <c r="GJO5" s="854"/>
      <c r="GJP5" s="854"/>
      <c r="GJQ5" s="854" t="s">
        <v>173</v>
      </c>
      <c r="GJR5" s="854"/>
      <c r="GJS5" s="854"/>
      <c r="GJT5" s="854"/>
      <c r="GJU5" s="854"/>
      <c r="GJV5" s="854"/>
      <c r="GJW5" s="854"/>
      <c r="GJX5" s="854"/>
      <c r="GJY5" s="854"/>
      <c r="GJZ5" s="854"/>
      <c r="GKA5" s="854"/>
      <c r="GKB5" s="854"/>
      <c r="GKC5" s="854"/>
      <c r="GKD5" s="854"/>
      <c r="GKE5" s="854"/>
      <c r="GKF5" s="854"/>
      <c r="GKG5" s="854" t="s">
        <v>173</v>
      </c>
      <c r="GKH5" s="854"/>
      <c r="GKI5" s="854"/>
      <c r="GKJ5" s="854"/>
      <c r="GKK5" s="854"/>
      <c r="GKL5" s="854"/>
      <c r="GKM5" s="854"/>
      <c r="GKN5" s="854"/>
      <c r="GKO5" s="854"/>
      <c r="GKP5" s="854"/>
      <c r="GKQ5" s="854"/>
      <c r="GKR5" s="854"/>
      <c r="GKS5" s="854"/>
      <c r="GKT5" s="854"/>
      <c r="GKU5" s="854"/>
      <c r="GKV5" s="854"/>
      <c r="GKW5" s="854" t="s">
        <v>173</v>
      </c>
      <c r="GKX5" s="854"/>
      <c r="GKY5" s="854"/>
      <c r="GKZ5" s="854"/>
      <c r="GLA5" s="854"/>
      <c r="GLB5" s="854"/>
      <c r="GLC5" s="854"/>
      <c r="GLD5" s="854"/>
      <c r="GLE5" s="854"/>
      <c r="GLF5" s="854"/>
      <c r="GLG5" s="854"/>
      <c r="GLH5" s="854"/>
      <c r="GLI5" s="854"/>
      <c r="GLJ5" s="854"/>
      <c r="GLK5" s="854"/>
      <c r="GLL5" s="854"/>
      <c r="GLM5" s="854" t="s">
        <v>173</v>
      </c>
      <c r="GLN5" s="854"/>
      <c r="GLO5" s="854"/>
      <c r="GLP5" s="854"/>
      <c r="GLQ5" s="854"/>
      <c r="GLR5" s="854"/>
      <c r="GLS5" s="854"/>
      <c r="GLT5" s="854"/>
      <c r="GLU5" s="854"/>
      <c r="GLV5" s="854"/>
      <c r="GLW5" s="854"/>
      <c r="GLX5" s="854"/>
      <c r="GLY5" s="854"/>
      <c r="GLZ5" s="854"/>
      <c r="GMA5" s="854"/>
      <c r="GMB5" s="854"/>
      <c r="GMC5" s="854" t="s">
        <v>173</v>
      </c>
      <c r="GMD5" s="854"/>
      <c r="GME5" s="854"/>
      <c r="GMF5" s="854"/>
      <c r="GMG5" s="854"/>
      <c r="GMH5" s="854"/>
      <c r="GMI5" s="854"/>
      <c r="GMJ5" s="854"/>
      <c r="GMK5" s="854"/>
      <c r="GML5" s="854"/>
      <c r="GMM5" s="854"/>
      <c r="GMN5" s="854"/>
      <c r="GMO5" s="854"/>
      <c r="GMP5" s="854"/>
      <c r="GMQ5" s="854"/>
      <c r="GMR5" s="854"/>
      <c r="GMS5" s="854" t="s">
        <v>173</v>
      </c>
      <c r="GMT5" s="854"/>
      <c r="GMU5" s="854"/>
      <c r="GMV5" s="854"/>
      <c r="GMW5" s="854"/>
      <c r="GMX5" s="854"/>
      <c r="GMY5" s="854"/>
      <c r="GMZ5" s="854"/>
      <c r="GNA5" s="854"/>
      <c r="GNB5" s="854"/>
      <c r="GNC5" s="854"/>
      <c r="GND5" s="854"/>
      <c r="GNE5" s="854"/>
      <c r="GNF5" s="854"/>
      <c r="GNG5" s="854"/>
      <c r="GNH5" s="854"/>
      <c r="GNI5" s="854" t="s">
        <v>173</v>
      </c>
      <c r="GNJ5" s="854"/>
      <c r="GNK5" s="854"/>
      <c r="GNL5" s="854"/>
      <c r="GNM5" s="854"/>
      <c r="GNN5" s="854"/>
      <c r="GNO5" s="854"/>
      <c r="GNP5" s="854"/>
      <c r="GNQ5" s="854"/>
      <c r="GNR5" s="854"/>
      <c r="GNS5" s="854"/>
      <c r="GNT5" s="854"/>
      <c r="GNU5" s="854"/>
      <c r="GNV5" s="854"/>
      <c r="GNW5" s="854"/>
      <c r="GNX5" s="854"/>
      <c r="GNY5" s="854" t="s">
        <v>173</v>
      </c>
      <c r="GNZ5" s="854"/>
      <c r="GOA5" s="854"/>
      <c r="GOB5" s="854"/>
      <c r="GOC5" s="854"/>
      <c r="GOD5" s="854"/>
      <c r="GOE5" s="854"/>
      <c r="GOF5" s="854"/>
      <c r="GOG5" s="854"/>
      <c r="GOH5" s="854"/>
      <c r="GOI5" s="854"/>
      <c r="GOJ5" s="854"/>
      <c r="GOK5" s="854"/>
      <c r="GOL5" s="854"/>
      <c r="GOM5" s="854"/>
      <c r="GON5" s="854"/>
      <c r="GOO5" s="854" t="s">
        <v>173</v>
      </c>
      <c r="GOP5" s="854"/>
      <c r="GOQ5" s="854"/>
      <c r="GOR5" s="854"/>
      <c r="GOS5" s="854"/>
      <c r="GOT5" s="854"/>
      <c r="GOU5" s="854"/>
      <c r="GOV5" s="854"/>
      <c r="GOW5" s="854"/>
      <c r="GOX5" s="854"/>
      <c r="GOY5" s="854"/>
      <c r="GOZ5" s="854"/>
      <c r="GPA5" s="854"/>
      <c r="GPB5" s="854"/>
      <c r="GPC5" s="854"/>
      <c r="GPD5" s="854"/>
      <c r="GPE5" s="854" t="s">
        <v>173</v>
      </c>
      <c r="GPF5" s="854"/>
      <c r="GPG5" s="854"/>
      <c r="GPH5" s="854"/>
      <c r="GPI5" s="854"/>
      <c r="GPJ5" s="854"/>
      <c r="GPK5" s="854"/>
      <c r="GPL5" s="854"/>
      <c r="GPM5" s="854"/>
      <c r="GPN5" s="854"/>
      <c r="GPO5" s="854"/>
      <c r="GPP5" s="854"/>
      <c r="GPQ5" s="854"/>
      <c r="GPR5" s="854"/>
      <c r="GPS5" s="854"/>
      <c r="GPT5" s="854"/>
      <c r="GPU5" s="854" t="s">
        <v>173</v>
      </c>
      <c r="GPV5" s="854"/>
      <c r="GPW5" s="854"/>
      <c r="GPX5" s="854"/>
      <c r="GPY5" s="854"/>
      <c r="GPZ5" s="854"/>
      <c r="GQA5" s="854"/>
      <c r="GQB5" s="854"/>
      <c r="GQC5" s="854"/>
      <c r="GQD5" s="854"/>
      <c r="GQE5" s="854"/>
      <c r="GQF5" s="854"/>
      <c r="GQG5" s="854"/>
      <c r="GQH5" s="854"/>
      <c r="GQI5" s="854"/>
      <c r="GQJ5" s="854"/>
      <c r="GQK5" s="854" t="s">
        <v>173</v>
      </c>
      <c r="GQL5" s="854"/>
      <c r="GQM5" s="854"/>
      <c r="GQN5" s="854"/>
      <c r="GQO5" s="854"/>
      <c r="GQP5" s="854"/>
      <c r="GQQ5" s="854"/>
      <c r="GQR5" s="854"/>
      <c r="GQS5" s="854"/>
      <c r="GQT5" s="854"/>
      <c r="GQU5" s="854"/>
      <c r="GQV5" s="854"/>
      <c r="GQW5" s="854"/>
      <c r="GQX5" s="854"/>
      <c r="GQY5" s="854"/>
      <c r="GQZ5" s="854"/>
      <c r="GRA5" s="854" t="s">
        <v>173</v>
      </c>
      <c r="GRB5" s="854"/>
      <c r="GRC5" s="854"/>
      <c r="GRD5" s="854"/>
      <c r="GRE5" s="854"/>
      <c r="GRF5" s="854"/>
      <c r="GRG5" s="854"/>
      <c r="GRH5" s="854"/>
      <c r="GRI5" s="854"/>
      <c r="GRJ5" s="854"/>
      <c r="GRK5" s="854"/>
      <c r="GRL5" s="854"/>
      <c r="GRM5" s="854"/>
      <c r="GRN5" s="854"/>
      <c r="GRO5" s="854"/>
      <c r="GRP5" s="854"/>
      <c r="GRQ5" s="854" t="s">
        <v>173</v>
      </c>
      <c r="GRR5" s="854"/>
      <c r="GRS5" s="854"/>
      <c r="GRT5" s="854"/>
      <c r="GRU5" s="854"/>
      <c r="GRV5" s="854"/>
      <c r="GRW5" s="854"/>
      <c r="GRX5" s="854"/>
      <c r="GRY5" s="854"/>
      <c r="GRZ5" s="854"/>
      <c r="GSA5" s="854"/>
      <c r="GSB5" s="854"/>
      <c r="GSC5" s="854"/>
      <c r="GSD5" s="854"/>
      <c r="GSE5" s="854"/>
      <c r="GSF5" s="854"/>
      <c r="GSG5" s="854" t="s">
        <v>173</v>
      </c>
      <c r="GSH5" s="854"/>
      <c r="GSI5" s="854"/>
      <c r="GSJ5" s="854"/>
      <c r="GSK5" s="854"/>
      <c r="GSL5" s="854"/>
      <c r="GSM5" s="854"/>
      <c r="GSN5" s="854"/>
      <c r="GSO5" s="854"/>
      <c r="GSP5" s="854"/>
      <c r="GSQ5" s="854"/>
      <c r="GSR5" s="854"/>
      <c r="GSS5" s="854"/>
      <c r="GST5" s="854"/>
      <c r="GSU5" s="854"/>
      <c r="GSV5" s="854"/>
      <c r="GSW5" s="854" t="s">
        <v>173</v>
      </c>
      <c r="GSX5" s="854"/>
      <c r="GSY5" s="854"/>
      <c r="GSZ5" s="854"/>
      <c r="GTA5" s="854"/>
      <c r="GTB5" s="854"/>
      <c r="GTC5" s="854"/>
      <c r="GTD5" s="854"/>
      <c r="GTE5" s="854"/>
      <c r="GTF5" s="854"/>
      <c r="GTG5" s="854"/>
      <c r="GTH5" s="854"/>
      <c r="GTI5" s="854"/>
      <c r="GTJ5" s="854"/>
      <c r="GTK5" s="854"/>
      <c r="GTL5" s="854"/>
      <c r="GTM5" s="854" t="s">
        <v>173</v>
      </c>
      <c r="GTN5" s="854"/>
      <c r="GTO5" s="854"/>
      <c r="GTP5" s="854"/>
      <c r="GTQ5" s="854"/>
      <c r="GTR5" s="854"/>
      <c r="GTS5" s="854"/>
      <c r="GTT5" s="854"/>
      <c r="GTU5" s="854"/>
      <c r="GTV5" s="854"/>
      <c r="GTW5" s="854"/>
      <c r="GTX5" s="854"/>
      <c r="GTY5" s="854"/>
      <c r="GTZ5" s="854"/>
      <c r="GUA5" s="854"/>
      <c r="GUB5" s="854"/>
      <c r="GUC5" s="854" t="s">
        <v>173</v>
      </c>
      <c r="GUD5" s="854"/>
      <c r="GUE5" s="854"/>
      <c r="GUF5" s="854"/>
      <c r="GUG5" s="854"/>
      <c r="GUH5" s="854"/>
      <c r="GUI5" s="854"/>
      <c r="GUJ5" s="854"/>
      <c r="GUK5" s="854"/>
      <c r="GUL5" s="854"/>
      <c r="GUM5" s="854"/>
      <c r="GUN5" s="854"/>
      <c r="GUO5" s="854"/>
      <c r="GUP5" s="854"/>
      <c r="GUQ5" s="854"/>
      <c r="GUR5" s="854"/>
      <c r="GUS5" s="854" t="s">
        <v>173</v>
      </c>
      <c r="GUT5" s="854"/>
      <c r="GUU5" s="854"/>
      <c r="GUV5" s="854"/>
      <c r="GUW5" s="854"/>
      <c r="GUX5" s="854"/>
      <c r="GUY5" s="854"/>
      <c r="GUZ5" s="854"/>
      <c r="GVA5" s="854"/>
      <c r="GVB5" s="854"/>
      <c r="GVC5" s="854"/>
      <c r="GVD5" s="854"/>
      <c r="GVE5" s="854"/>
      <c r="GVF5" s="854"/>
      <c r="GVG5" s="854"/>
      <c r="GVH5" s="854"/>
      <c r="GVI5" s="854" t="s">
        <v>173</v>
      </c>
      <c r="GVJ5" s="854"/>
      <c r="GVK5" s="854"/>
      <c r="GVL5" s="854"/>
      <c r="GVM5" s="854"/>
      <c r="GVN5" s="854"/>
      <c r="GVO5" s="854"/>
      <c r="GVP5" s="854"/>
      <c r="GVQ5" s="854"/>
      <c r="GVR5" s="854"/>
      <c r="GVS5" s="854"/>
      <c r="GVT5" s="854"/>
      <c r="GVU5" s="854"/>
      <c r="GVV5" s="854"/>
      <c r="GVW5" s="854"/>
      <c r="GVX5" s="854"/>
      <c r="GVY5" s="854" t="s">
        <v>173</v>
      </c>
      <c r="GVZ5" s="854"/>
      <c r="GWA5" s="854"/>
      <c r="GWB5" s="854"/>
      <c r="GWC5" s="854"/>
      <c r="GWD5" s="854"/>
      <c r="GWE5" s="854"/>
      <c r="GWF5" s="854"/>
      <c r="GWG5" s="854"/>
      <c r="GWH5" s="854"/>
      <c r="GWI5" s="854"/>
      <c r="GWJ5" s="854"/>
      <c r="GWK5" s="854"/>
      <c r="GWL5" s="854"/>
      <c r="GWM5" s="854"/>
      <c r="GWN5" s="854"/>
      <c r="GWO5" s="854" t="s">
        <v>173</v>
      </c>
      <c r="GWP5" s="854"/>
      <c r="GWQ5" s="854"/>
      <c r="GWR5" s="854"/>
      <c r="GWS5" s="854"/>
      <c r="GWT5" s="854"/>
      <c r="GWU5" s="854"/>
      <c r="GWV5" s="854"/>
      <c r="GWW5" s="854"/>
      <c r="GWX5" s="854"/>
      <c r="GWY5" s="854"/>
      <c r="GWZ5" s="854"/>
      <c r="GXA5" s="854"/>
      <c r="GXB5" s="854"/>
      <c r="GXC5" s="854"/>
      <c r="GXD5" s="854"/>
      <c r="GXE5" s="854" t="s">
        <v>173</v>
      </c>
      <c r="GXF5" s="854"/>
      <c r="GXG5" s="854"/>
      <c r="GXH5" s="854"/>
      <c r="GXI5" s="854"/>
      <c r="GXJ5" s="854"/>
      <c r="GXK5" s="854"/>
      <c r="GXL5" s="854"/>
      <c r="GXM5" s="854"/>
      <c r="GXN5" s="854"/>
      <c r="GXO5" s="854"/>
      <c r="GXP5" s="854"/>
      <c r="GXQ5" s="854"/>
      <c r="GXR5" s="854"/>
      <c r="GXS5" s="854"/>
      <c r="GXT5" s="854"/>
      <c r="GXU5" s="854" t="s">
        <v>173</v>
      </c>
      <c r="GXV5" s="854"/>
      <c r="GXW5" s="854"/>
      <c r="GXX5" s="854"/>
      <c r="GXY5" s="854"/>
      <c r="GXZ5" s="854"/>
      <c r="GYA5" s="854"/>
      <c r="GYB5" s="854"/>
      <c r="GYC5" s="854"/>
      <c r="GYD5" s="854"/>
      <c r="GYE5" s="854"/>
      <c r="GYF5" s="854"/>
      <c r="GYG5" s="854"/>
      <c r="GYH5" s="854"/>
      <c r="GYI5" s="854"/>
      <c r="GYJ5" s="854"/>
      <c r="GYK5" s="854" t="s">
        <v>173</v>
      </c>
      <c r="GYL5" s="854"/>
      <c r="GYM5" s="854"/>
      <c r="GYN5" s="854"/>
      <c r="GYO5" s="854"/>
      <c r="GYP5" s="854"/>
      <c r="GYQ5" s="854"/>
      <c r="GYR5" s="854"/>
      <c r="GYS5" s="854"/>
      <c r="GYT5" s="854"/>
      <c r="GYU5" s="854"/>
      <c r="GYV5" s="854"/>
      <c r="GYW5" s="854"/>
      <c r="GYX5" s="854"/>
      <c r="GYY5" s="854"/>
      <c r="GYZ5" s="854"/>
      <c r="GZA5" s="854" t="s">
        <v>173</v>
      </c>
      <c r="GZB5" s="854"/>
      <c r="GZC5" s="854"/>
      <c r="GZD5" s="854"/>
      <c r="GZE5" s="854"/>
      <c r="GZF5" s="854"/>
      <c r="GZG5" s="854"/>
      <c r="GZH5" s="854"/>
      <c r="GZI5" s="854"/>
      <c r="GZJ5" s="854"/>
      <c r="GZK5" s="854"/>
      <c r="GZL5" s="854"/>
      <c r="GZM5" s="854"/>
      <c r="GZN5" s="854"/>
      <c r="GZO5" s="854"/>
      <c r="GZP5" s="854"/>
      <c r="GZQ5" s="854" t="s">
        <v>173</v>
      </c>
      <c r="GZR5" s="854"/>
      <c r="GZS5" s="854"/>
      <c r="GZT5" s="854"/>
      <c r="GZU5" s="854"/>
      <c r="GZV5" s="854"/>
      <c r="GZW5" s="854"/>
      <c r="GZX5" s="854"/>
      <c r="GZY5" s="854"/>
      <c r="GZZ5" s="854"/>
      <c r="HAA5" s="854"/>
      <c r="HAB5" s="854"/>
      <c r="HAC5" s="854"/>
      <c r="HAD5" s="854"/>
      <c r="HAE5" s="854"/>
      <c r="HAF5" s="854"/>
      <c r="HAG5" s="854" t="s">
        <v>173</v>
      </c>
      <c r="HAH5" s="854"/>
      <c r="HAI5" s="854"/>
      <c r="HAJ5" s="854"/>
      <c r="HAK5" s="854"/>
      <c r="HAL5" s="854"/>
      <c r="HAM5" s="854"/>
      <c r="HAN5" s="854"/>
      <c r="HAO5" s="854"/>
      <c r="HAP5" s="854"/>
      <c r="HAQ5" s="854"/>
      <c r="HAR5" s="854"/>
      <c r="HAS5" s="854"/>
      <c r="HAT5" s="854"/>
      <c r="HAU5" s="854"/>
      <c r="HAV5" s="854"/>
      <c r="HAW5" s="854" t="s">
        <v>173</v>
      </c>
      <c r="HAX5" s="854"/>
      <c r="HAY5" s="854"/>
      <c r="HAZ5" s="854"/>
      <c r="HBA5" s="854"/>
      <c r="HBB5" s="854"/>
      <c r="HBC5" s="854"/>
      <c r="HBD5" s="854"/>
      <c r="HBE5" s="854"/>
      <c r="HBF5" s="854"/>
      <c r="HBG5" s="854"/>
      <c r="HBH5" s="854"/>
      <c r="HBI5" s="854"/>
      <c r="HBJ5" s="854"/>
      <c r="HBK5" s="854"/>
      <c r="HBL5" s="854"/>
      <c r="HBM5" s="854" t="s">
        <v>173</v>
      </c>
      <c r="HBN5" s="854"/>
      <c r="HBO5" s="854"/>
      <c r="HBP5" s="854"/>
      <c r="HBQ5" s="854"/>
      <c r="HBR5" s="854"/>
      <c r="HBS5" s="854"/>
      <c r="HBT5" s="854"/>
      <c r="HBU5" s="854"/>
      <c r="HBV5" s="854"/>
      <c r="HBW5" s="854"/>
      <c r="HBX5" s="854"/>
      <c r="HBY5" s="854"/>
      <c r="HBZ5" s="854"/>
      <c r="HCA5" s="854"/>
      <c r="HCB5" s="854"/>
      <c r="HCC5" s="854" t="s">
        <v>173</v>
      </c>
      <c r="HCD5" s="854"/>
      <c r="HCE5" s="854"/>
      <c r="HCF5" s="854"/>
      <c r="HCG5" s="854"/>
      <c r="HCH5" s="854"/>
      <c r="HCI5" s="854"/>
      <c r="HCJ5" s="854"/>
      <c r="HCK5" s="854"/>
      <c r="HCL5" s="854"/>
      <c r="HCM5" s="854"/>
      <c r="HCN5" s="854"/>
      <c r="HCO5" s="854"/>
      <c r="HCP5" s="854"/>
      <c r="HCQ5" s="854"/>
      <c r="HCR5" s="854"/>
      <c r="HCS5" s="854" t="s">
        <v>173</v>
      </c>
      <c r="HCT5" s="854"/>
      <c r="HCU5" s="854"/>
      <c r="HCV5" s="854"/>
      <c r="HCW5" s="854"/>
      <c r="HCX5" s="854"/>
      <c r="HCY5" s="854"/>
      <c r="HCZ5" s="854"/>
      <c r="HDA5" s="854"/>
      <c r="HDB5" s="854"/>
      <c r="HDC5" s="854"/>
      <c r="HDD5" s="854"/>
      <c r="HDE5" s="854"/>
      <c r="HDF5" s="854"/>
      <c r="HDG5" s="854"/>
      <c r="HDH5" s="854"/>
      <c r="HDI5" s="854" t="s">
        <v>173</v>
      </c>
      <c r="HDJ5" s="854"/>
      <c r="HDK5" s="854"/>
      <c r="HDL5" s="854"/>
      <c r="HDM5" s="854"/>
      <c r="HDN5" s="854"/>
      <c r="HDO5" s="854"/>
      <c r="HDP5" s="854"/>
      <c r="HDQ5" s="854"/>
      <c r="HDR5" s="854"/>
      <c r="HDS5" s="854"/>
      <c r="HDT5" s="854"/>
      <c r="HDU5" s="854"/>
      <c r="HDV5" s="854"/>
      <c r="HDW5" s="854"/>
      <c r="HDX5" s="854"/>
      <c r="HDY5" s="854" t="s">
        <v>173</v>
      </c>
      <c r="HDZ5" s="854"/>
      <c r="HEA5" s="854"/>
      <c r="HEB5" s="854"/>
      <c r="HEC5" s="854"/>
      <c r="HED5" s="854"/>
      <c r="HEE5" s="854"/>
      <c r="HEF5" s="854"/>
      <c r="HEG5" s="854"/>
      <c r="HEH5" s="854"/>
      <c r="HEI5" s="854"/>
      <c r="HEJ5" s="854"/>
      <c r="HEK5" s="854"/>
      <c r="HEL5" s="854"/>
      <c r="HEM5" s="854"/>
      <c r="HEN5" s="854"/>
      <c r="HEO5" s="854" t="s">
        <v>173</v>
      </c>
      <c r="HEP5" s="854"/>
      <c r="HEQ5" s="854"/>
      <c r="HER5" s="854"/>
      <c r="HES5" s="854"/>
      <c r="HET5" s="854"/>
      <c r="HEU5" s="854"/>
      <c r="HEV5" s="854"/>
      <c r="HEW5" s="854"/>
      <c r="HEX5" s="854"/>
      <c r="HEY5" s="854"/>
      <c r="HEZ5" s="854"/>
      <c r="HFA5" s="854"/>
      <c r="HFB5" s="854"/>
      <c r="HFC5" s="854"/>
      <c r="HFD5" s="854"/>
      <c r="HFE5" s="854" t="s">
        <v>173</v>
      </c>
      <c r="HFF5" s="854"/>
      <c r="HFG5" s="854"/>
      <c r="HFH5" s="854"/>
      <c r="HFI5" s="854"/>
      <c r="HFJ5" s="854"/>
      <c r="HFK5" s="854"/>
      <c r="HFL5" s="854"/>
      <c r="HFM5" s="854"/>
      <c r="HFN5" s="854"/>
      <c r="HFO5" s="854"/>
      <c r="HFP5" s="854"/>
      <c r="HFQ5" s="854"/>
      <c r="HFR5" s="854"/>
      <c r="HFS5" s="854"/>
      <c r="HFT5" s="854"/>
      <c r="HFU5" s="854" t="s">
        <v>173</v>
      </c>
      <c r="HFV5" s="854"/>
      <c r="HFW5" s="854"/>
      <c r="HFX5" s="854"/>
      <c r="HFY5" s="854"/>
      <c r="HFZ5" s="854"/>
      <c r="HGA5" s="854"/>
      <c r="HGB5" s="854"/>
      <c r="HGC5" s="854"/>
      <c r="HGD5" s="854"/>
      <c r="HGE5" s="854"/>
      <c r="HGF5" s="854"/>
      <c r="HGG5" s="854"/>
      <c r="HGH5" s="854"/>
      <c r="HGI5" s="854"/>
      <c r="HGJ5" s="854"/>
      <c r="HGK5" s="854" t="s">
        <v>173</v>
      </c>
      <c r="HGL5" s="854"/>
      <c r="HGM5" s="854"/>
      <c r="HGN5" s="854"/>
      <c r="HGO5" s="854"/>
      <c r="HGP5" s="854"/>
      <c r="HGQ5" s="854"/>
      <c r="HGR5" s="854"/>
      <c r="HGS5" s="854"/>
      <c r="HGT5" s="854"/>
      <c r="HGU5" s="854"/>
      <c r="HGV5" s="854"/>
      <c r="HGW5" s="854"/>
      <c r="HGX5" s="854"/>
      <c r="HGY5" s="854"/>
      <c r="HGZ5" s="854"/>
      <c r="HHA5" s="854" t="s">
        <v>173</v>
      </c>
      <c r="HHB5" s="854"/>
      <c r="HHC5" s="854"/>
      <c r="HHD5" s="854"/>
      <c r="HHE5" s="854"/>
      <c r="HHF5" s="854"/>
      <c r="HHG5" s="854"/>
      <c r="HHH5" s="854"/>
      <c r="HHI5" s="854"/>
      <c r="HHJ5" s="854"/>
      <c r="HHK5" s="854"/>
      <c r="HHL5" s="854"/>
      <c r="HHM5" s="854"/>
      <c r="HHN5" s="854"/>
      <c r="HHO5" s="854"/>
      <c r="HHP5" s="854"/>
      <c r="HHQ5" s="854" t="s">
        <v>173</v>
      </c>
      <c r="HHR5" s="854"/>
      <c r="HHS5" s="854"/>
      <c r="HHT5" s="854"/>
      <c r="HHU5" s="854"/>
      <c r="HHV5" s="854"/>
      <c r="HHW5" s="854"/>
      <c r="HHX5" s="854"/>
      <c r="HHY5" s="854"/>
      <c r="HHZ5" s="854"/>
      <c r="HIA5" s="854"/>
      <c r="HIB5" s="854"/>
      <c r="HIC5" s="854"/>
      <c r="HID5" s="854"/>
      <c r="HIE5" s="854"/>
      <c r="HIF5" s="854"/>
      <c r="HIG5" s="854" t="s">
        <v>173</v>
      </c>
      <c r="HIH5" s="854"/>
      <c r="HII5" s="854"/>
      <c r="HIJ5" s="854"/>
      <c r="HIK5" s="854"/>
      <c r="HIL5" s="854"/>
      <c r="HIM5" s="854"/>
      <c r="HIN5" s="854"/>
      <c r="HIO5" s="854"/>
      <c r="HIP5" s="854"/>
      <c r="HIQ5" s="854"/>
      <c r="HIR5" s="854"/>
      <c r="HIS5" s="854"/>
      <c r="HIT5" s="854"/>
      <c r="HIU5" s="854"/>
      <c r="HIV5" s="854"/>
      <c r="HIW5" s="854" t="s">
        <v>173</v>
      </c>
      <c r="HIX5" s="854"/>
      <c r="HIY5" s="854"/>
      <c r="HIZ5" s="854"/>
      <c r="HJA5" s="854"/>
      <c r="HJB5" s="854"/>
      <c r="HJC5" s="854"/>
      <c r="HJD5" s="854"/>
      <c r="HJE5" s="854"/>
      <c r="HJF5" s="854"/>
      <c r="HJG5" s="854"/>
      <c r="HJH5" s="854"/>
      <c r="HJI5" s="854"/>
      <c r="HJJ5" s="854"/>
      <c r="HJK5" s="854"/>
      <c r="HJL5" s="854"/>
      <c r="HJM5" s="854" t="s">
        <v>173</v>
      </c>
      <c r="HJN5" s="854"/>
      <c r="HJO5" s="854"/>
      <c r="HJP5" s="854"/>
      <c r="HJQ5" s="854"/>
      <c r="HJR5" s="854"/>
      <c r="HJS5" s="854"/>
      <c r="HJT5" s="854"/>
      <c r="HJU5" s="854"/>
      <c r="HJV5" s="854"/>
      <c r="HJW5" s="854"/>
      <c r="HJX5" s="854"/>
      <c r="HJY5" s="854"/>
      <c r="HJZ5" s="854"/>
      <c r="HKA5" s="854"/>
      <c r="HKB5" s="854"/>
      <c r="HKC5" s="854" t="s">
        <v>173</v>
      </c>
      <c r="HKD5" s="854"/>
      <c r="HKE5" s="854"/>
      <c r="HKF5" s="854"/>
      <c r="HKG5" s="854"/>
      <c r="HKH5" s="854"/>
      <c r="HKI5" s="854"/>
      <c r="HKJ5" s="854"/>
      <c r="HKK5" s="854"/>
      <c r="HKL5" s="854"/>
      <c r="HKM5" s="854"/>
      <c r="HKN5" s="854"/>
      <c r="HKO5" s="854"/>
      <c r="HKP5" s="854"/>
      <c r="HKQ5" s="854"/>
      <c r="HKR5" s="854"/>
      <c r="HKS5" s="854" t="s">
        <v>173</v>
      </c>
      <c r="HKT5" s="854"/>
      <c r="HKU5" s="854"/>
      <c r="HKV5" s="854"/>
      <c r="HKW5" s="854"/>
      <c r="HKX5" s="854"/>
      <c r="HKY5" s="854"/>
      <c r="HKZ5" s="854"/>
      <c r="HLA5" s="854"/>
      <c r="HLB5" s="854"/>
      <c r="HLC5" s="854"/>
      <c r="HLD5" s="854"/>
      <c r="HLE5" s="854"/>
      <c r="HLF5" s="854"/>
      <c r="HLG5" s="854"/>
      <c r="HLH5" s="854"/>
      <c r="HLI5" s="854" t="s">
        <v>173</v>
      </c>
      <c r="HLJ5" s="854"/>
      <c r="HLK5" s="854"/>
      <c r="HLL5" s="854"/>
      <c r="HLM5" s="854"/>
      <c r="HLN5" s="854"/>
      <c r="HLO5" s="854"/>
      <c r="HLP5" s="854"/>
      <c r="HLQ5" s="854"/>
      <c r="HLR5" s="854"/>
      <c r="HLS5" s="854"/>
      <c r="HLT5" s="854"/>
      <c r="HLU5" s="854"/>
      <c r="HLV5" s="854"/>
      <c r="HLW5" s="854"/>
      <c r="HLX5" s="854"/>
      <c r="HLY5" s="854" t="s">
        <v>173</v>
      </c>
      <c r="HLZ5" s="854"/>
      <c r="HMA5" s="854"/>
      <c r="HMB5" s="854"/>
      <c r="HMC5" s="854"/>
      <c r="HMD5" s="854"/>
      <c r="HME5" s="854"/>
      <c r="HMF5" s="854"/>
      <c r="HMG5" s="854"/>
      <c r="HMH5" s="854"/>
      <c r="HMI5" s="854"/>
      <c r="HMJ5" s="854"/>
      <c r="HMK5" s="854"/>
      <c r="HML5" s="854"/>
      <c r="HMM5" s="854"/>
      <c r="HMN5" s="854"/>
      <c r="HMO5" s="854" t="s">
        <v>173</v>
      </c>
      <c r="HMP5" s="854"/>
      <c r="HMQ5" s="854"/>
      <c r="HMR5" s="854"/>
      <c r="HMS5" s="854"/>
      <c r="HMT5" s="854"/>
      <c r="HMU5" s="854"/>
      <c r="HMV5" s="854"/>
      <c r="HMW5" s="854"/>
      <c r="HMX5" s="854"/>
      <c r="HMY5" s="854"/>
      <c r="HMZ5" s="854"/>
      <c r="HNA5" s="854"/>
      <c r="HNB5" s="854"/>
      <c r="HNC5" s="854"/>
      <c r="HND5" s="854"/>
      <c r="HNE5" s="854" t="s">
        <v>173</v>
      </c>
      <c r="HNF5" s="854"/>
      <c r="HNG5" s="854"/>
      <c r="HNH5" s="854"/>
      <c r="HNI5" s="854"/>
      <c r="HNJ5" s="854"/>
      <c r="HNK5" s="854"/>
      <c r="HNL5" s="854"/>
      <c r="HNM5" s="854"/>
      <c r="HNN5" s="854"/>
      <c r="HNO5" s="854"/>
      <c r="HNP5" s="854"/>
      <c r="HNQ5" s="854"/>
      <c r="HNR5" s="854"/>
      <c r="HNS5" s="854"/>
      <c r="HNT5" s="854"/>
      <c r="HNU5" s="854" t="s">
        <v>173</v>
      </c>
      <c r="HNV5" s="854"/>
      <c r="HNW5" s="854"/>
      <c r="HNX5" s="854"/>
      <c r="HNY5" s="854"/>
      <c r="HNZ5" s="854"/>
      <c r="HOA5" s="854"/>
      <c r="HOB5" s="854"/>
      <c r="HOC5" s="854"/>
      <c r="HOD5" s="854"/>
      <c r="HOE5" s="854"/>
      <c r="HOF5" s="854"/>
      <c r="HOG5" s="854"/>
      <c r="HOH5" s="854"/>
      <c r="HOI5" s="854"/>
      <c r="HOJ5" s="854"/>
      <c r="HOK5" s="854" t="s">
        <v>173</v>
      </c>
      <c r="HOL5" s="854"/>
      <c r="HOM5" s="854"/>
      <c r="HON5" s="854"/>
      <c r="HOO5" s="854"/>
      <c r="HOP5" s="854"/>
      <c r="HOQ5" s="854"/>
      <c r="HOR5" s="854"/>
      <c r="HOS5" s="854"/>
      <c r="HOT5" s="854"/>
      <c r="HOU5" s="854"/>
      <c r="HOV5" s="854"/>
      <c r="HOW5" s="854"/>
      <c r="HOX5" s="854"/>
      <c r="HOY5" s="854"/>
      <c r="HOZ5" s="854"/>
      <c r="HPA5" s="854" t="s">
        <v>173</v>
      </c>
      <c r="HPB5" s="854"/>
      <c r="HPC5" s="854"/>
      <c r="HPD5" s="854"/>
      <c r="HPE5" s="854"/>
      <c r="HPF5" s="854"/>
      <c r="HPG5" s="854"/>
      <c r="HPH5" s="854"/>
      <c r="HPI5" s="854"/>
      <c r="HPJ5" s="854"/>
      <c r="HPK5" s="854"/>
      <c r="HPL5" s="854"/>
      <c r="HPM5" s="854"/>
      <c r="HPN5" s="854"/>
      <c r="HPO5" s="854"/>
      <c r="HPP5" s="854"/>
      <c r="HPQ5" s="854" t="s">
        <v>173</v>
      </c>
      <c r="HPR5" s="854"/>
      <c r="HPS5" s="854"/>
      <c r="HPT5" s="854"/>
      <c r="HPU5" s="854"/>
      <c r="HPV5" s="854"/>
      <c r="HPW5" s="854"/>
      <c r="HPX5" s="854"/>
      <c r="HPY5" s="854"/>
      <c r="HPZ5" s="854"/>
      <c r="HQA5" s="854"/>
      <c r="HQB5" s="854"/>
      <c r="HQC5" s="854"/>
      <c r="HQD5" s="854"/>
      <c r="HQE5" s="854"/>
      <c r="HQF5" s="854"/>
      <c r="HQG5" s="854" t="s">
        <v>173</v>
      </c>
      <c r="HQH5" s="854"/>
      <c r="HQI5" s="854"/>
      <c r="HQJ5" s="854"/>
      <c r="HQK5" s="854"/>
      <c r="HQL5" s="854"/>
      <c r="HQM5" s="854"/>
      <c r="HQN5" s="854"/>
      <c r="HQO5" s="854"/>
      <c r="HQP5" s="854"/>
      <c r="HQQ5" s="854"/>
      <c r="HQR5" s="854"/>
      <c r="HQS5" s="854"/>
      <c r="HQT5" s="854"/>
      <c r="HQU5" s="854"/>
      <c r="HQV5" s="854"/>
      <c r="HQW5" s="854" t="s">
        <v>173</v>
      </c>
      <c r="HQX5" s="854"/>
      <c r="HQY5" s="854"/>
      <c r="HQZ5" s="854"/>
      <c r="HRA5" s="854"/>
      <c r="HRB5" s="854"/>
      <c r="HRC5" s="854"/>
      <c r="HRD5" s="854"/>
      <c r="HRE5" s="854"/>
      <c r="HRF5" s="854"/>
      <c r="HRG5" s="854"/>
      <c r="HRH5" s="854"/>
      <c r="HRI5" s="854"/>
      <c r="HRJ5" s="854"/>
      <c r="HRK5" s="854"/>
      <c r="HRL5" s="854"/>
      <c r="HRM5" s="854" t="s">
        <v>173</v>
      </c>
      <c r="HRN5" s="854"/>
      <c r="HRO5" s="854"/>
      <c r="HRP5" s="854"/>
      <c r="HRQ5" s="854"/>
      <c r="HRR5" s="854"/>
      <c r="HRS5" s="854"/>
      <c r="HRT5" s="854"/>
      <c r="HRU5" s="854"/>
      <c r="HRV5" s="854"/>
      <c r="HRW5" s="854"/>
      <c r="HRX5" s="854"/>
      <c r="HRY5" s="854"/>
      <c r="HRZ5" s="854"/>
      <c r="HSA5" s="854"/>
      <c r="HSB5" s="854"/>
      <c r="HSC5" s="854" t="s">
        <v>173</v>
      </c>
      <c r="HSD5" s="854"/>
      <c r="HSE5" s="854"/>
      <c r="HSF5" s="854"/>
      <c r="HSG5" s="854"/>
      <c r="HSH5" s="854"/>
      <c r="HSI5" s="854"/>
      <c r="HSJ5" s="854"/>
      <c r="HSK5" s="854"/>
      <c r="HSL5" s="854"/>
      <c r="HSM5" s="854"/>
      <c r="HSN5" s="854"/>
      <c r="HSO5" s="854"/>
      <c r="HSP5" s="854"/>
      <c r="HSQ5" s="854"/>
      <c r="HSR5" s="854"/>
      <c r="HSS5" s="854" t="s">
        <v>173</v>
      </c>
      <c r="HST5" s="854"/>
      <c r="HSU5" s="854"/>
      <c r="HSV5" s="854"/>
      <c r="HSW5" s="854"/>
      <c r="HSX5" s="854"/>
      <c r="HSY5" s="854"/>
      <c r="HSZ5" s="854"/>
      <c r="HTA5" s="854"/>
      <c r="HTB5" s="854"/>
      <c r="HTC5" s="854"/>
      <c r="HTD5" s="854"/>
      <c r="HTE5" s="854"/>
      <c r="HTF5" s="854"/>
      <c r="HTG5" s="854"/>
      <c r="HTH5" s="854"/>
      <c r="HTI5" s="854" t="s">
        <v>173</v>
      </c>
      <c r="HTJ5" s="854"/>
      <c r="HTK5" s="854"/>
      <c r="HTL5" s="854"/>
      <c r="HTM5" s="854"/>
      <c r="HTN5" s="854"/>
      <c r="HTO5" s="854"/>
      <c r="HTP5" s="854"/>
      <c r="HTQ5" s="854"/>
      <c r="HTR5" s="854"/>
      <c r="HTS5" s="854"/>
      <c r="HTT5" s="854"/>
      <c r="HTU5" s="854"/>
      <c r="HTV5" s="854"/>
      <c r="HTW5" s="854"/>
      <c r="HTX5" s="854"/>
      <c r="HTY5" s="854" t="s">
        <v>173</v>
      </c>
      <c r="HTZ5" s="854"/>
      <c r="HUA5" s="854"/>
      <c r="HUB5" s="854"/>
      <c r="HUC5" s="854"/>
      <c r="HUD5" s="854"/>
      <c r="HUE5" s="854"/>
      <c r="HUF5" s="854"/>
      <c r="HUG5" s="854"/>
      <c r="HUH5" s="854"/>
      <c r="HUI5" s="854"/>
      <c r="HUJ5" s="854"/>
      <c r="HUK5" s="854"/>
      <c r="HUL5" s="854"/>
      <c r="HUM5" s="854"/>
      <c r="HUN5" s="854"/>
      <c r="HUO5" s="854" t="s">
        <v>173</v>
      </c>
      <c r="HUP5" s="854"/>
      <c r="HUQ5" s="854"/>
      <c r="HUR5" s="854"/>
      <c r="HUS5" s="854"/>
      <c r="HUT5" s="854"/>
      <c r="HUU5" s="854"/>
      <c r="HUV5" s="854"/>
      <c r="HUW5" s="854"/>
      <c r="HUX5" s="854"/>
      <c r="HUY5" s="854"/>
      <c r="HUZ5" s="854"/>
      <c r="HVA5" s="854"/>
      <c r="HVB5" s="854"/>
      <c r="HVC5" s="854"/>
      <c r="HVD5" s="854"/>
      <c r="HVE5" s="854" t="s">
        <v>173</v>
      </c>
      <c r="HVF5" s="854"/>
      <c r="HVG5" s="854"/>
      <c r="HVH5" s="854"/>
      <c r="HVI5" s="854"/>
      <c r="HVJ5" s="854"/>
      <c r="HVK5" s="854"/>
      <c r="HVL5" s="854"/>
      <c r="HVM5" s="854"/>
      <c r="HVN5" s="854"/>
      <c r="HVO5" s="854"/>
      <c r="HVP5" s="854"/>
      <c r="HVQ5" s="854"/>
      <c r="HVR5" s="854"/>
      <c r="HVS5" s="854"/>
      <c r="HVT5" s="854"/>
      <c r="HVU5" s="854" t="s">
        <v>173</v>
      </c>
      <c r="HVV5" s="854"/>
      <c r="HVW5" s="854"/>
      <c r="HVX5" s="854"/>
      <c r="HVY5" s="854"/>
      <c r="HVZ5" s="854"/>
      <c r="HWA5" s="854"/>
      <c r="HWB5" s="854"/>
      <c r="HWC5" s="854"/>
      <c r="HWD5" s="854"/>
      <c r="HWE5" s="854"/>
      <c r="HWF5" s="854"/>
      <c r="HWG5" s="854"/>
      <c r="HWH5" s="854"/>
      <c r="HWI5" s="854"/>
      <c r="HWJ5" s="854"/>
      <c r="HWK5" s="854" t="s">
        <v>173</v>
      </c>
      <c r="HWL5" s="854"/>
      <c r="HWM5" s="854"/>
      <c r="HWN5" s="854"/>
      <c r="HWO5" s="854"/>
      <c r="HWP5" s="854"/>
      <c r="HWQ5" s="854"/>
      <c r="HWR5" s="854"/>
      <c r="HWS5" s="854"/>
      <c r="HWT5" s="854"/>
      <c r="HWU5" s="854"/>
      <c r="HWV5" s="854"/>
      <c r="HWW5" s="854"/>
      <c r="HWX5" s="854"/>
      <c r="HWY5" s="854"/>
      <c r="HWZ5" s="854"/>
      <c r="HXA5" s="854" t="s">
        <v>173</v>
      </c>
      <c r="HXB5" s="854"/>
      <c r="HXC5" s="854"/>
      <c r="HXD5" s="854"/>
      <c r="HXE5" s="854"/>
      <c r="HXF5" s="854"/>
      <c r="HXG5" s="854"/>
      <c r="HXH5" s="854"/>
      <c r="HXI5" s="854"/>
      <c r="HXJ5" s="854"/>
      <c r="HXK5" s="854"/>
      <c r="HXL5" s="854"/>
      <c r="HXM5" s="854"/>
      <c r="HXN5" s="854"/>
      <c r="HXO5" s="854"/>
      <c r="HXP5" s="854"/>
      <c r="HXQ5" s="854" t="s">
        <v>173</v>
      </c>
      <c r="HXR5" s="854"/>
      <c r="HXS5" s="854"/>
      <c r="HXT5" s="854"/>
      <c r="HXU5" s="854"/>
      <c r="HXV5" s="854"/>
      <c r="HXW5" s="854"/>
      <c r="HXX5" s="854"/>
      <c r="HXY5" s="854"/>
      <c r="HXZ5" s="854"/>
      <c r="HYA5" s="854"/>
      <c r="HYB5" s="854"/>
      <c r="HYC5" s="854"/>
      <c r="HYD5" s="854"/>
      <c r="HYE5" s="854"/>
      <c r="HYF5" s="854"/>
      <c r="HYG5" s="854" t="s">
        <v>173</v>
      </c>
      <c r="HYH5" s="854"/>
      <c r="HYI5" s="854"/>
      <c r="HYJ5" s="854"/>
      <c r="HYK5" s="854"/>
      <c r="HYL5" s="854"/>
      <c r="HYM5" s="854"/>
      <c r="HYN5" s="854"/>
      <c r="HYO5" s="854"/>
      <c r="HYP5" s="854"/>
      <c r="HYQ5" s="854"/>
      <c r="HYR5" s="854"/>
      <c r="HYS5" s="854"/>
      <c r="HYT5" s="854"/>
      <c r="HYU5" s="854"/>
      <c r="HYV5" s="854"/>
      <c r="HYW5" s="854" t="s">
        <v>173</v>
      </c>
      <c r="HYX5" s="854"/>
      <c r="HYY5" s="854"/>
      <c r="HYZ5" s="854"/>
      <c r="HZA5" s="854"/>
      <c r="HZB5" s="854"/>
      <c r="HZC5" s="854"/>
      <c r="HZD5" s="854"/>
      <c r="HZE5" s="854"/>
      <c r="HZF5" s="854"/>
      <c r="HZG5" s="854"/>
      <c r="HZH5" s="854"/>
      <c r="HZI5" s="854"/>
      <c r="HZJ5" s="854"/>
      <c r="HZK5" s="854"/>
      <c r="HZL5" s="854"/>
      <c r="HZM5" s="854" t="s">
        <v>173</v>
      </c>
      <c r="HZN5" s="854"/>
      <c r="HZO5" s="854"/>
      <c r="HZP5" s="854"/>
      <c r="HZQ5" s="854"/>
      <c r="HZR5" s="854"/>
      <c r="HZS5" s="854"/>
      <c r="HZT5" s="854"/>
      <c r="HZU5" s="854"/>
      <c r="HZV5" s="854"/>
      <c r="HZW5" s="854"/>
      <c r="HZX5" s="854"/>
      <c r="HZY5" s="854"/>
      <c r="HZZ5" s="854"/>
      <c r="IAA5" s="854"/>
      <c r="IAB5" s="854"/>
      <c r="IAC5" s="854" t="s">
        <v>173</v>
      </c>
      <c r="IAD5" s="854"/>
      <c r="IAE5" s="854"/>
      <c r="IAF5" s="854"/>
      <c r="IAG5" s="854"/>
      <c r="IAH5" s="854"/>
      <c r="IAI5" s="854"/>
      <c r="IAJ5" s="854"/>
      <c r="IAK5" s="854"/>
      <c r="IAL5" s="854"/>
      <c r="IAM5" s="854"/>
      <c r="IAN5" s="854"/>
      <c r="IAO5" s="854"/>
      <c r="IAP5" s="854"/>
      <c r="IAQ5" s="854"/>
      <c r="IAR5" s="854"/>
      <c r="IAS5" s="854" t="s">
        <v>173</v>
      </c>
      <c r="IAT5" s="854"/>
      <c r="IAU5" s="854"/>
      <c r="IAV5" s="854"/>
      <c r="IAW5" s="854"/>
      <c r="IAX5" s="854"/>
      <c r="IAY5" s="854"/>
      <c r="IAZ5" s="854"/>
      <c r="IBA5" s="854"/>
      <c r="IBB5" s="854"/>
      <c r="IBC5" s="854"/>
      <c r="IBD5" s="854"/>
      <c r="IBE5" s="854"/>
      <c r="IBF5" s="854"/>
      <c r="IBG5" s="854"/>
      <c r="IBH5" s="854"/>
      <c r="IBI5" s="854" t="s">
        <v>173</v>
      </c>
      <c r="IBJ5" s="854"/>
      <c r="IBK5" s="854"/>
      <c r="IBL5" s="854"/>
      <c r="IBM5" s="854"/>
      <c r="IBN5" s="854"/>
      <c r="IBO5" s="854"/>
      <c r="IBP5" s="854"/>
      <c r="IBQ5" s="854"/>
      <c r="IBR5" s="854"/>
      <c r="IBS5" s="854"/>
      <c r="IBT5" s="854"/>
      <c r="IBU5" s="854"/>
      <c r="IBV5" s="854"/>
      <c r="IBW5" s="854"/>
      <c r="IBX5" s="854"/>
      <c r="IBY5" s="854" t="s">
        <v>173</v>
      </c>
      <c r="IBZ5" s="854"/>
      <c r="ICA5" s="854"/>
      <c r="ICB5" s="854"/>
      <c r="ICC5" s="854"/>
      <c r="ICD5" s="854"/>
      <c r="ICE5" s="854"/>
      <c r="ICF5" s="854"/>
      <c r="ICG5" s="854"/>
      <c r="ICH5" s="854"/>
      <c r="ICI5" s="854"/>
      <c r="ICJ5" s="854"/>
      <c r="ICK5" s="854"/>
      <c r="ICL5" s="854"/>
      <c r="ICM5" s="854"/>
      <c r="ICN5" s="854"/>
      <c r="ICO5" s="854" t="s">
        <v>173</v>
      </c>
      <c r="ICP5" s="854"/>
      <c r="ICQ5" s="854"/>
      <c r="ICR5" s="854"/>
      <c r="ICS5" s="854"/>
      <c r="ICT5" s="854"/>
      <c r="ICU5" s="854"/>
      <c r="ICV5" s="854"/>
      <c r="ICW5" s="854"/>
      <c r="ICX5" s="854"/>
      <c r="ICY5" s="854"/>
      <c r="ICZ5" s="854"/>
      <c r="IDA5" s="854"/>
      <c r="IDB5" s="854"/>
      <c r="IDC5" s="854"/>
      <c r="IDD5" s="854"/>
      <c r="IDE5" s="854" t="s">
        <v>173</v>
      </c>
      <c r="IDF5" s="854"/>
      <c r="IDG5" s="854"/>
      <c r="IDH5" s="854"/>
      <c r="IDI5" s="854"/>
      <c r="IDJ5" s="854"/>
      <c r="IDK5" s="854"/>
      <c r="IDL5" s="854"/>
      <c r="IDM5" s="854"/>
      <c r="IDN5" s="854"/>
      <c r="IDO5" s="854"/>
      <c r="IDP5" s="854"/>
      <c r="IDQ5" s="854"/>
      <c r="IDR5" s="854"/>
      <c r="IDS5" s="854"/>
      <c r="IDT5" s="854"/>
      <c r="IDU5" s="854" t="s">
        <v>173</v>
      </c>
      <c r="IDV5" s="854"/>
      <c r="IDW5" s="854"/>
      <c r="IDX5" s="854"/>
      <c r="IDY5" s="854"/>
      <c r="IDZ5" s="854"/>
      <c r="IEA5" s="854"/>
      <c r="IEB5" s="854"/>
      <c r="IEC5" s="854"/>
      <c r="IED5" s="854"/>
      <c r="IEE5" s="854"/>
      <c r="IEF5" s="854"/>
      <c r="IEG5" s="854"/>
      <c r="IEH5" s="854"/>
      <c r="IEI5" s="854"/>
      <c r="IEJ5" s="854"/>
      <c r="IEK5" s="854" t="s">
        <v>173</v>
      </c>
      <c r="IEL5" s="854"/>
      <c r="IEM5" s="854"/>
      <c r="IEN5" s="854"/>
      <c r="IEO5" s="854"/>
      <c r="IEP5" s="854"/>
      <c r="IEQ5" s="854"/>
      <c r="IER5" s="854"/>
      <c r="IES5" s="854"/>
      <c r="IET5" s="854"/>
      <c r="IEU5" s="854"/>
      <c r="IEV5" s="854"/>
      <c r="IEW5" s="854"/>
      <c r="IEX5" s="854"/>
      <c r="IEY5" s="854"/>
      <c r="IEZ5" s="854"/>
      <c r="IFA5" s="854" t="s">
        <v>173</v>
      </c>
      <c r="IFB5" s="854"/>
      <c r="IFC5" s="854"/>
      <c r="IFD5" s="854"/>
      <c r="IFE5" s="854"/>
      <c r="IFF5" s="854"/>
      <c r="IFG5" s="854"/>
      <c r="IFH5" s="854"/>
      <c r="IFI5" s="854"/>
      <c r="IFJ5" s="854"/>
      <c r="IFK5" s="854"/>
      <c r="IFL5" s="854"/>
      <c r="IFM5" s="854"/>
      <c r="IFN5" s="854"/>
      <c r="IFO5" s="854"/>
      <c r="IFP5" s="854"/>
      <c r="IFQ5" s="854" t="s">
        <v>173</v>
      </c>
      <c r="IFR5" s="854"/>
      <c r="IFS5" s="854"/>
      <c r="IFT5" s="854"/>
      <c r="IFU5" s="854"/>
      <c r="IFV5" s="854"/>
      <c r="IFW5" s="854"/>
      <c r="IFX5" s="854"/>
      <c r="IFY5" s="854"/>
      <c r="IFZ5" s="854"/>
      <c r="IGA5" s="854"/>
      <c r="IGB5" s="854"/>
      <c r="IGC5" s="854"/>
      <c r="IGD5" s="854"/>
      <c r="IGE5" s="854"/>
      <c r="IGF5" s="854"/>
      <c r="IGG5" s="854" t="s">
        <v>173</v>
      </c>
      <c r="IGH5" s="854"/>
      <c r="IGI5" s="854"/>
      <c r="IGJ5" s="854"/>
      <c r="IGK5" s="854"/>
      <c r="IGL5" s="854"/>
      <c r="IGM5" s="854"/>
      <c r="IGN5" s="854"/>
      <c r="IGO5" s="854"/>
      <c r="IGP5" s="854"/>
      <c r="IGQ5" s="854"/>
      <c r="IGR5" s="854"/>
      <c r="IGS5" s="854"/>
      <c r="IGT5" s="854"/>
      <c r="IGU5" s="854"/>
      <c r="IGV5" s="854"/>
      <c r="IGW5" s="854" t="s">
        <v>173</v>
      </c>
      <c r="IGX5" s="854"/>
      <c r="IGY5" s="854"/>
      <c r="IGZ5" s="854"/>
      <c r="IHA5" s="854"/>
      <c r="IHB5" s="854"/>
      <c r="IHC5" s="854"/>
      <c r="IHD5" s="854"/>
      <c r="IHE5" s="854"/>
      <c r="IHF5" s="854"/>
      <c r="IHG5" s="854"/>
      <c r="IHH5" s="854"/>
      <c r="IHI5" s="854"/>
      <c r="IHJ5" s="854"/>
      <c r="IHK5" s="854"/>
      <c r="IHL5" s="854"/>
      <c r="IHM5" s="854" t="s">
        <v>173</v>
      </c>
      <c r="IHN5" s="854"/>
      <c r="IHO5" s="854"/>
      <c r="IHP5" s="854"/>
      <c r="IHQ5" s="854"/>
      <c r="IHR5" s="854"/>
      <c r="IHS5" s="854"/>
      <c r="IHT5" s="854"/>
      <c r="IHU5" s="854"/>
      <c r="IHV5" s="854"/>
      <c r="IHW5" s="854"/>
      <c r="IHX5" s="854"/>
      <c r="IHY5" s="854"/>
      <c r="IHZ5" s="854"/>
      <c r="IIA5" s="854"/>
      <c r="IIB5" s="854"/>
      <c r="IIC5" s="854" t="s">
        <v>173</v>
      </c>
      <c r="IID5" s="854"/>
      <c r="IIE5" s="854"/>
      <c r="IIF5" s="854"/>
      <c r="IIG5" s="854"/>
      <c r="IIH5" s="854"/>
      <c r="III5" s="854"/>
      <c r="IIJ5" s="854"/>
      <c r="IIK5" s="854"/>
      <c r="IIL5" s="854"/>
      <c r="IIM5" s="854"/>
      <c r="IIN5" s="854"/>
      <c r="IIO5" s="854"/>
      <c r="IIP5" s="854"/>
      <c r="IIQ5" s="854"/>
      <c r="IIR5" s="854"/>
      <c r="IIS5" s="854" t="s">
        <v>173</v>
      </c>
      <c r="IIT5" s="854"/>
      <c r="IIU5" s="854"/>
      <c r="IIV5" s="854"/>
      <c r="IIW5" s="854"/>
      <c r="IIX5" s="854"/>
      <c r="IIY5" s="854"/>
      <c r="IIZ5" s="854"/>
      <c r="IJA5" s="854"/>
      <c r="IJB5" s="854"/>
      <c r="IJC5" s="854"/>
      <c r="IJD5" s="854"/>
      <c r="IJE5" s="854"/>
      <c r="IJF5" s="854"/>
      <c r="IJG5" s="854"/>
      <c r="IJH5" s="854"/>
      <c r="IJI5" s="854" t="s">
        <v>173</v>
      </c>
      <c r="IJJ5" s="854"/>
      <c r="IJK5" s="854"/>
      <c r="IJL5" s="854"/>
      <c r="IJM5" s="854"/>
      <c r="IJN5" s="854"/>
      <c r="IJO5" s="854"/>
      <c r="IJP5" s="854"/>
      <c r="IJQ5" s="854"/>
      <c r="IJR5" s="854"/>
      <c r="IJS5" s="854"/>
      <c r="IJT5" s="854"/>
      <c r="IJU5" s="854"/>
      <c r="IJV5" s="854"/>
      <c r="IJW5" s="854"/>
      <c r="IJX5" s="854"/>
      <c r="IJY5" s="854" t="s">
        <v>173</v>
      </c>
      <c r="IJZ5" s="854"/>
      <c r="IKA5" s="854"/>
      <c r="IKB5" s="854"/>
      <c r="IKC5" s="854"/>
      <c r="IKD5" s="854"/>
      <c r="IKE5" s="854"/>
      <c r="IKF5" s="854"/>
      <c r="IKG5" s="854"/>
      <c r="IKH5" s="854"/>
      <c r="IKI5" s="854"/>
      <c r="IKJ5" s="854"/>
      <c r="IKK5" s="854"/>
      <c r="IKL5" s="854"/>
      <c r="IKM5" s="854"/>
      <c r="IKN5" s="854"/>
      <c r="IKO5" s="854" t="s">
        <v>173</v>
      </c>
      <c r="IKP5" s="854"/>
      <c r="IKQ5" s="854"/>
      <c r="IKR5" s="854"/>
      <c r="IKS5" s="854"/>
      <c r="IKT5" s="854"/>
      <c r="IKU5" s="854"/>
      <c r="IKV5" s="854"/>
      <c r="IKW5" s="854"/>
      <c r="IKX5" s="854"/>
      <c r="IKY5" s="854"/>
      <c r="IKZ5" s="854"/>
      <c r="ILA5" s="854"/>
      <c r="ILB5" s="854"/>
      <c r="ILC5" s="854"/>
      <c r="ILD5" s="854"/>
      <c r="ILE5" s="854" t="s">
        <v>173</v>
      </c>
      <c r="ILF5" s="854"/>
      <c r="ILG5" s="854"/>
      <c r="ILH5" s="854"/>
      <c r="ILI5" s="854"/>
      <c r="ILJ5" s="854"/>
      <c r="ILK5" s="854"/>
      <c r="ILL5" s="854"/>
      <c r="ILM5" s="854"/>
      <c r="ILN5" s="854"/>
      <c r="ILO5" s="854"/>
      <c r="ILP5" s="854"/>
      <c r="ILQ5" s="854"/>
      <c r="ILR5" s="854"/>
      <c r="ILS5" s="854"/>
      <c r="ILT5" s="854"/>
      <c r="ILU5" s="854" t="s">
        <v>173</v>
      </c>
      <c r="ILV5" s="854"/>
      <c r="ILW5" s="854"/>
      <c r="ILX5" s="854"/>
      <c r="ILY5" s="854"/>
      <c r="ILZ5" s="854"/>
      <c r="IMA5" s="854"/>
      <c r="IMB5" s="854"/>
      <c r="IMC5" s="854"/>
      <c r="IMD5" s="854"/>
      <c r="IME5" s="854"/>
      <c r="IMF5" s="854"/>
      <c r="IMG5" s="854"/>
      <c r="IMH5" s="854"/>
      <c r="IMI5" s="854"/>
      <c r="IMJ5" s="854"/>
      <c r="IMK5" s="854" t="s">
        <v>173</v>
      </c>
      <c r="IML5" s="854"/>
      <c r="IMM5" s="854"/>
      <c r="IMN5" s="854"/>
      <c r="IMO5" s="854"/>
      <c r="IMP5" s="854"/>
      <c r="IMQ5" s="854"/>
      <c r="IMR5" s="854"/>
      <c r="IMS5" s="854"/>
      <c r="IMT5" s="854"/>
      <c r="IMU5" s="854"/>
      <c r="IMV5" s="854"/>
      <c r="IMW5" s="854"/>
      <c r="IMX5" s="854"/>
      <c r="IMY5" s="854"/>
      <c r="IMZ5" s="854"/>
      <c r="INA5" s="854" t="s">
        <v>173</v>
      </c>
      <c r="INB5" s="854"/>
      <c r="INC5" s="854"/>
      <c r="IND5" s="854"/>
      <c r="INE5" s="854"/>
      <c r="INF5" s="854"/>
      <c r="ING5" s="854"/>
      <c r="INH5" s="854"/>
      <c r="INI5" s="854"/>
      <c r="INJ5" s="854"/>
      <c r="INK5" s="854"/>
      <c r="INL5" s="854"/>
      <c r="INM5" s="854"/>
      <c r="INN5" s="854"/>
      <c r="INO5" s="854"/>
      <c r="INP5" s="854"/>
      <c r="INQ5" s="854" t="s">
        <v>173</v>
      </c>
      <c r="INR5" s="854"/>
      <c r="INS5" s="854"/>
      <c r="INT5" s="854"/>
      <c r="INU5" s="854"/>
      <c r="INV5" s="854"/>
      <c r="INW5" s="854"/>
      <c r="INX5" s="854"/>
      <c r="INY5" s="854"/>
      <c r="INZ5" s="854"/>
      <c r="IOA5" s="854"/>
      <c r="IOB5" s="854"/>
      <c r="IOC5" s="854"/>
      <c r="IOD5" s="854"/>
      <c r="IOE5" s="854"/>
      <c r="IOF5" s="854"/>
      <c r="IOG5" s="854" t="s">
        <v>173</v>
      </c>
      <c r="IOH5" s="854"/>
      <c r="IOI5" s="854"/>
      <c r="IOJ5" s="854"/>
      <c r="IOK5" s="854"/>
      <c r="IOL5" s="854"/>
      <c r="IOM5" s="854"/>
      <c r="ION5" s="854"/>
      <c r="IOO5" s="854"/>
      <c r="IOP5" s="854"/>
      <c r="IOQ5" s="854"/>
      <c r="IOR5" s="854"/>
      <c r="IOS5" s="854"/>
      <c r="IOT5" s="854"/>
      <c r="IOU5" s="854"/>
      <c r="IOV5" s="854"/>
      <c r="IOW5" s="854" t="s">
        <v>173</v>
      </c>
      <c r="IOX5" s="854"/>
      <c r="IOY5" s="854"/>
      <c r="IOZ5" s="854"/>
      <c r="IPA5" s="854"/>
      <c r="IPB5" s="854"/>
      <c r="IPC5" s="854"/>
      <c r="IPD5" s="854"/>
      <c r="IPE5" s="854"/>
      <c r="IPF5" s="854"/>
      <c r="IPG5" s="854"/>
      <c r="IPH5" s="854"/>
      <c r="IPI5" s="854"/>
      <c r="IPJ5" s="854"/>
      <c r="IPK5" s="854"/>
      <c r="IPL5" s="854"/>
      <c r="IPM5" s="854" t="s">
        <v>173</v>
      </c>
      <c r="IPN5" s="854"/>
      <c r="IPO5" s="854"/>
      <c r="IPP5" s="854"/>
      <c r="IPQ5" s="854"/>
      <c r="IPR5" s="854"/>
      <c r="IPS5" s="854"/>
      <c r="IPT5" s="854"/>
      <c r="IPU5" s="854"/>
      <c r="IPV5" s="854"/>
      <c r="IPW5" s="854"/>
      <c r="IPX5" s="854"/>
      <c r="IPY5" s="854"/>
      <c r="IPZ5" s="854"/>
      <c r="IQA5" s="854"/>
      <c r="IQB5" s="854"/>
      <c r="IQC5" s="854" t="s">
        <v>173</v>
      </c>
      <c r="IQD5" s="854"/>
      <c r="IQE5" s="854"/>
      <c r="IQF5" s="854"/>
      <c r="IQG5" s="854"/>
      <c r="IQH5" s="854"/>
      <c r="IQI5" s="854"/>
      <c r="IQJ5" s="854"/>
      <c r="IQK5" s="854"/>
      <c r="IQL5" s="854"/>
      <c r="IQM5" s="854"/>
      <c r="IQN5" s="854"/>
      <c r="IQO5" s="854"/>
      <c r="IQP5" s="854"/>
      <c r="IQQ5" s="854"/>
      <c r="IQR5" s="854"/>
      <c r="IQS5" s="854" t="s">
        <v>173</v>
      </c>
      <c r="IQT5" s="854"/>
      <c r="IQU5" s="854"/>
      <c r="IQV5" s="854"/>
      <c r="IQW5" s="854"/>
      <c r="IQX5" s="854"/>
      <c r="IQY5" s="854"/>
      <c r="IQZ5" s="854"/>
      <c r="IRA5" s="854"/>
      <c r="IRB5" s="854"/>
      <c r="IRC5" s="854"/>
      <c r="IRD5" s="854"/>
      <c r="IRE5" s="854"/>
      <c r="IRF5" s="854"/>
      <c r="IRG5" s="854"/>
      <c r="IRH5" s="854"/>
      <c r="IRI5" s="854" t="s">
        <v>173</v>
      </c>
      <c r="IRJ5" s="854"/>
      <c r="IRK5" s="854"/>
      <c r="IRL5" s="854"/>
      <c r="IRM5" s="854"/>
      <c r="IRN5" s="854"/>
      <c r="IRO5" s="854"/>
      <c r="IRP5" s="854"/>
      <c r="IRQ5" s="854"/>
      <c r="IRR5" s="854"/>
      <c r="IRS5" s="854"/>
      <c r="IRT5" s="854"/>
      <c r="IRU5" s="854"/>
      <c r="IRV5" s="854"/>
      <c r="IRW5" s="854"/>
      <c r="IRX5" s="854"/>
      <c r="IRY5" s="854" t="s">
        <v>173</v>
      </c>
      <c r="IRZ5" s="854"/>
      <c r="ISA5" s="854"/>
      <c r="ISB5" s="854"/>
      <c r="ISC5" s="854"/>
      <c r="ISD5" s="854"/>
      <c r="ISE5" s="854"/>
      <c r="ISF5" s="854"/>
      <c r="ISG5" s="854"/>
      <c r="ISH5" s="854"/>
      <c r="ISI5" s="854"/>
      <c r="ISJ5" s="854"/>
      <c r="ISK5" s="854"/>
      <c r="ISL5" s="854"/>
      <c r="ISM5" s="854"/>
      <c r="ISN5" s="854"/>
      <c r="ISO5" s="854" t="s">
        <v>173</v>
      </c>
      <c r="ISP5" s="854"/>
      <c r="ISQ5" s="854"/>
      <c r="ISR5" s="854"/>
      <c r="ISS5" s="854"/>
      <c r="IST5" s="854"/>
      <c r="ISU5" s="854"/>
      <c r="ISV5" s="854"/>
      <c r="ISW5" s="854"/>
      <c r="ISX5" s="854"/>
      <c r="ISY5" s="854"/>
      <c r="ISZ5" s="854"/>
      <c r="ITA5" s="854"/>
      <c r="ITB5" s="854"/>
      <c r="ITC5" s="854"/>
      <c r="ITD5" s="854"/>
      <c r="ITE5" s="854" t="s">
        <v>173</v>
      </c>
      <c r="ITF5" s="854"/>
      <c r="ITG5" s="854"/>
      <c r="ITH5" s="854"/>
      <c r="ITI5" s="854"/>
      <c r="ITJ5" s="854"/>
      <c r="ITK5" s="854"/>
      <c r="ITL5" s="854"/>
      <c r="ITM5" s="854"/>
      <c r="ITN5" s="854"/>
      <c r="ITO5" s="854"/>
      <c r="ITP5" s="854"/>
      <c r="ITQ5" s="854"/>
      <c r="ITR5" s="854"/>
      <c r="ITS5" s="854"/>
      <c r="ITT5" s="854"/>
      <c r="ITU5" s="854" t="s">
        <v>173</v>
      </c>
      <c r="ITV5" s="854"/>
      <c r="ITW5" s="854"/>
      <c r="ITX5" s="854"/>
      <c r="ITY5" s="854"/>
      <c r="ITZ5" s="854"/>
      <c r="IUA5" s="854"/>
      <c r="IUB5" s="854"/>
      <c r="IUC5" s="854"/>
      <c r="IUD5" s="854"/>
      <c r="IUE5" s="854"/>
      <c r="IUF5" s="854"/>
      <c r="IUG5" s="854"/>
      <c r="IUH5" s="854"/>
      <c r="IUI5" s="854"/>
      <c r="IUJ5" s="854"/>
      <c r="IUK5" s="854" t="s">
        <v>173</v>
      </c>
      <c r="IUL5" s="854"/>
      <c r="IUM5" s="854"/>
      <c r="IUN5" s="854"/>
      <c r="IUO5" s="854"/>
      <c r="IUP5" s="854"/>
      <c r="IUQ5" s="854"/>
      <c r="IUR5" s="854"/>
      <c r="IUS5" s="854"/>
      <c r="IUT5" s="854"/>
      <c r="IUU5" s="854"/>
      <c r="IUV5" s="854"/>
      <c r="IUW5" s="854"/>
      <c r="IUX5" s="854"/>
      <c r="IUY5" s="854"/>
      <c r="IUZ5" s="854"/>
      <c r="IVA5" s="854" t="s">
        <v>173</v>
      </c>
      <c r="IVB5" s="854"/>
      <c r="IVC5" s="854"/>
      <c r="IVD5" s="854"/>
      <c r="IVE5" s="854"/>
      <c r="IVF5" s="854"/>
      <c r="IVG5" s="854"/>
      <c r="IVH5" s="854"/>
      <c r="IVI5" s="854"/>
      <c r="IVJ5" s="854"/>
      <c r="IVK5" s="854"/>
      <c r="IVL5" s="854"/>
      <c r="IVM5" s="854"/>
      <c r="IVN5" s="854"/>
      <c r="IVO5" s="854"/>
      <c r="IVP5" s="854"/>
      <c r="IVQ5" s="854" t="s">
        <v>173</v>
      </c>
      <c r="IVR5" s="854"/>
      <c r="IVS5" s="854"/>
      <c r="IVT5" s="854"/>
      <c r="IVU5" s="854"/>
      <c r="IVV5" s="854"/>
      <c r="IVW5" s="854"/>
      <c r="IVX5" s="854"/>
      <c r="IVY5" s="854"/>
      <c r="IVZ5" s="854"/>
      <c r="IWA5" s="854"/>
      <c r="IWB5" s="854"/>
      <c r="IWC5" s="854"/>
      <c r="IWD5" s="854"/>
      <c r="IWE5" s="854"/>
      <c r="IWF5" s="854"/>
      <c r="IWG5" s="854" t="s">
        <v>173</v>
      </c>
      <c r="IWH5" s="854"/>
      <c r="IWI5" s="854"/>
      <c r="IWJ5" s="854"/>
      <c r="IWK5" s="854"/>
      <c r="IWL5" s="854"/>
      <c r="IWM5" s="854"/>
      <c r="IWN5" s="854"/>
      <c r="IWO5" s="854"/>
      <c r="IWP5" s="854"/>
      <c r="IWQ5" s="854"/>
      <c r="IWR5" s="854"/>
      <c r="IWS5" s="854"/>
      <c r="IWT5" s="854"/>
      <c r="IWU5" s="854"/>
      <c r="IWV5" s="854"/>
      <c r="IWW5" s="854" t="s">
        <v>173</v>
      </c>
      <c r="IWX5" s="854"/>
      <c r="IWY5" s="854"/>
      <c r="IWZ5" s="854"/>
      <c r="IXA5" s="854"/>
      <c r="IXB5" s="854"/>
      <c r="IXC5" s="854"/>
      <c r="IXD5" s="854"/>
      <c r="IXE5" s="854"/>
      <c r="IXF5" s="854"/>
      <c r="IXG5" s="854"/>
      <c r="IXH5" s="854"/>
      <c r="IXI5" s="854"/>
      <c r="IXJ5" s="854"/>
      <c r="IXK5" s="854"/>
      <c r="IXL5" s="854"/>
      <c r="IXM5" s="854" t="s">
        <v>173</v>
      </c>
      <c r="IXN5" s="854"/>
      <c r="IXO5" s="854"/>
      <c r="IXP5" s="854"/>
      <c r="IXQ5" s="854"/>
      <c r="IXR5" s="854"/>
      <c r="IXS5" s="854"/>
      <c r="IXT5" s="854"/>
      <c r="IXU5" s="854"/>
      <c r="IXV5" s="854"/>
      <c r="IXW5" s="854"/>
      <c r="IXX5" s="854"/>
      <c r="IXY5" s="854"/>
      <c r="IXZ5" s="854"/>
      <c r="IYA5" s="854"/>
      <c r="IYB5" s="854"/>
      <c r="IYC5" s="854" t="s">
        <v>173</v>
      </c>
      <c r="IYD5" s="854"/>
      <c r="IYE5" s="854"/>
      <c r="IYF5" s="854"/>
      <c r="IYG5" s="854"/>
      <c r="IYH5" s="854"/>
      <c r="IYI5" s="854"/>
      <c r="IYJ5" s="854"/>
      <c r="IYK5" s="854"/>
      <c r="IYL5" s="854"/>
      <c r="IYM5" s="854"/>
      <c r="IYN5" s="854"/>
      <c r="IYO5" s="854"/>
      <c r="IYP5" s="854"/>
      <c r="IYQ5" s="854"/>
      <c r="IYR5" s="854"/>
      <c r="IYS5" s="854" t="s">
        <v>173</v>
      </c>
      <c r="IYT5" s="854"/>
      <c r="IYU5" s="854"/>
      <c r="IYV5" s="854"/>
      <c r="IYW5" s="854"/>
      <c r="IYX5" s="854"/>
      <c r="IYY5" s="854"/>
      <c r="IYZ5" s="854"/>
      <c r="IZA5" s="854"/>
      <c r="IZB5" s="854"/>
      <c r="IZC5" s="854"/>
      <c r="IZD5" s="854"/>
      <c r="IZE5" s="854"/>
      <c r="IZF5" s="854"/>
      <c r="IZG5" s="854"/>
      <c r="IZH5" s="854"/>
      <c r="IZI5" s="854" t="s">
        <v>173</v>
      </c>
      <c r="IZJ5" s="854"/>
      <c r="IZK5" s="854"/>
      <c r="IZL5" s="854"/>
      <c r="IZM5" s="854"/>
      <c r="IZN5" s="854"/>
      <c r="IZO5" s="854"/>
      <c r="IZP5" s="854"/>
      <c r="IZQ5" s="854"/>
      <c r="IZR5" s="854"/>
      <c r="IZS5" s="854"/>
      <c r="IZT5" s="854"/>
      <c r="IZU5" s="854"/>
      <c r="IZV5" s="854"/>
      <c r="IZW5" s="854"/>
      <c r="IZX5" s="854"/>
      <c r="IZY5" s="854" t="s">
        <v>173</v>
      </c>
      <c r="IZZ5" s="854"/>
      <c r="JAA5" s="854"/>
      <c r="JAB5" s="854"/>
      <c r="JAC5" s="854"/>
      <c r="JAD5" s="854"/>
      <c r="JAE5" s="854"/>
      <c r="JAF5" s="854"/>
      <c r="JAG5" s="854"/>
      <c r="JAH5" s="854"/>
      <c r="JAI5" s="854"/>
      <c r="JAJ5" s="854"/>
      <c r="JAK5" s="854"/>
      <c r="JAL5" s="854"/>
      <c r="JAM5" s="854"/>
      <c r="JAN5" s="854"/>
      <c r="JAO5" s="854" t="s">
        <v>173</v>
      </c>
      <c r="JAP5" s="854"/>
      <c r="JAQ5" s="854"/>
      <c r="JAR5" s="854"/>
      <c r="JAS5" s="854"/>
      <c r="JAT5" s="854"/>
      <c r="JAU5" s="854"/>
      <c r="JAV5" s="854"/>
      <c r="JAW5" s="854"/>
      <c r="JAX5" s="854"/>
      <c r="JAY5" s="854"/>
      <c r="JAZ5" s="854"/>
      <c r="JBA5" s="854"/>
      <c r="JBB5" s="854"/>
      <c r="JBC5" s="854"/>
      <c r="JBD5" s="854"/>
      <c r="JBE5" s="854" t="s">
        <v>173</v>
      </c>
      <c r="JBF5" s="854"/>
      <c r="JBG5" s="854"/>
      <c r="JBH5" s="854"/>
      <c r="JBI5" s="854"/>
      <c r="JBJ5" s="854"/>
      <c r="JBK5" s="854"/>
      <c r="JBL5" s="854"/>
      <c r="JBM5" s="854"/>
      <c r="JBN5" s="854"/>
      <c r="JBO5" s="854"/>
      <c r="JBP5" s="854"/>
      <c r="JBQ5" s="854"/>
      <c r="JBR5" s="854"/>
      <c r="JBS5" s="854"/>
      <c r="JBT5" s="854"/>
      <c r="JBU5" s="854" t="s">
        <v>173</v>
      </c>
      <c r="JBV5" s="854"/>
      <c r="JBW5" s="854"/>
      <c r="JBX5" s="854"/>
      <c r="JBY5" s="854"/>
      <c r="JBZ5" s="854"/>
      <c r="JCA5" s="854"/>
      <c r="JCB5" s="854"/>
      <c r="JCC5" s="854"/>
      <c r="JCD5" s="854"/>
      <c r="JCE5" s="854"/>
      <c r="JCF5" s="854"/>
      <c r="JCG5" s="854"/>
      <c r="JCH5" s="854"/>
      <c r="JCI5" s="854"/>
      <c r="JCJ5" s="854"/>
      <c r="JCK5" s="854" t="s">
        <v>173</v>
      </c>
      <c r="JCL5" s="854"/>
      <c r="JCM5" s="854"/>
      <c r="JCN5" s="854"/>
      <c r="JCO5" s="854"/>
      <c r="JCP5" s="854"/>
      <c r="JCQ5" s="854"/>
      <c r="JCR5" s="854"/>
      <c r="JCS5" s="854"/>
      <c r="JCT5" s="854"/>
      <c r="JCU5" s="854"/>
      <c r="JCV5" s="854"/>
      <c r="JCW5" s="854"/>
      <c r="JCX5" s="854"/>
      <c r="JCY5" s="854"/>
      <c r="JCZ5" s="854"/>
      <c r="JDA5" s="854" t="s">
        <v>173</v>
      </c>
      <c r="JDB5" s="854"/>
      <c r="JDC5" s="854"/>
      <c r="JDD5" s="854"/>
      <c r="JDE5" s="854"/>
      <c r="JDF5" s="854"/>
      <c r="JDG5" s="854"/>
      <c r="JDH5" s="854"/>
      <c r="JDI5" s="854"/>
      <c r="JDJ5" s="854"/>
      <c r="JDK5" s="854"/>
      <c r="JDL5" s="854"/>
      <c r="JDM5" s="854"/>
      <c r="JDN5" s="854"/>
      <c r="JDO5" s="854"/>
      <c r="JDP5" s="854"/>
      <c r="JDQ5" s="854" t="s">
        <v>173</v>
      </c>
      <c r="JDR5" s="854"/>
      <c r="JDS5" s="854"/>
      <c r="JDT5" s="854"/>
      <c r="JDU5" s="854"/>
      <c r="JDV5" s="854"/>
      <c r="JDW5" s="854"/>
      <c r="JDX5" s="854"/>
      <c r="JDY5" s="854"/>
      <c r="JDZ5" s="854"/>
      <c r="JEA5" s="854"/>
      <c r="JEB5" s="854"/>
      <c r="JEC5" s="854"/>
      <c r="JED5" s="854"/>
      <c r="JEE5" s="854"/>
      <c r="JEF5" s="854"/>
      <c r="JEG5" s="854" t="s">
        <v>173</v>
      </c>
      <c r="JEH5" s="854"/>
      <c r="JEI5" s="854"/>
      <c r="JEJ5" s="854"/>
      <c r="JEK5" s="854"/>
      <c r="JEL5" s="854"/>
      <c r="JEM5" s="854"/>
      <c r="JEN5" s="854"/>
      <c r="JEO5" s="854"/>
      <c r="JEP5" s="854"/>
      <c r="JEQ5" s="854"/>
      <c r="JER5" s="854"/>
      <c r="JES5" s="854"/>
      <c r="JET5" s="854"/>
      <c r="JEU5" s="854"/>
      <c r="JEV5" s="854"/>
      <c r="JEW5" s="854" t="s">
        <v>173</v>
      </c>
      <c r="JEX5" s="854"/>
      <c r="JEY5" s="854"/>
      <c r="JEZ5" s="854"/>
      <c r="JFA5" s="854"/>
      <c r="JFB5" s="854"/>
      <c r="JFC5" s="854"/>
      <c r="JFD5" s="854"/>
      <c r="JFE5" s="854"/>
      <c r="JFF5" s="854"/>
      <c r="JFG5" s="854"/>
      <c r="JFH5" s="854"/>
      <c r="JFI5" s="854"/>
      <c r="JFJ5" s="854"/>
      <c r="JFK5" s="854"/>
      <c r="JFL5" s="854"/>
      <c r="JFM5" s="854" t="s">
        <v>173</v>
      </c>
      <c r="JFN5" s="854"/>
      <c r="JFO5" s="854"/>
      <c r="JFP5" s="854"/>
      <c r="JFQ5" s="854"/>
      <c r="JFR5" s="854"/>
      <c r="JFS5" s="854"/>
      <c r="JFT5" s="854"/>
      <c r="JFU5" s="854"/>
      <c r="JFV5" s="854"/>
      <c r="JFW5" s="854"/>
      <c r="JFX5" s="854"/>
      <c r="JFY5" s="854"/>
      <c r="JFZ5" s="854"/>
      <c r="JGA5" s="854"/>
      <c r="JGB5" s="854"/>
      <c r="JGC5" s="854" t="s">
        <v>173</v>
      </c>
      <c r="JGD5" s="854"/>
      <c r="JGE5" s="854"/>
      <c r="JGF5" s="854"/>
      <c r="JGG5" s="854"/>
      <c r="JGH5" s="854"/>
      <c r="JGI5" s="854"/>
      <c r="JGJ5" s="854"/>
      <c r="JGK5" s="854"/>
      <c r="JGL5" s="854"/>
      <c r="JGM5" s="854"/>
      <c r="JGN5" s="854"/>
      <c r="JGO5" s="854"/>
      <c r="JGP5" s="854"/>
      <c r="JGQ5" s="854"/>
      <c r="JGR5" s="854"/>
      <c r="JGS5" s="854" t="s">
        <v>173</v>
      </c>
      <c r="JGT5" s="854"/>
      <c r="JGU5" s="854"/>
      <c r="JGV5" s="854"/>
      <c r="JGW5" s="854"/>
      <c r="JGX5" s="854"/>
      <c r="JGY5" s="854"/>
      <c r="JGZ5" s="854"/>
      <c r="JHA5" s="854"/>
      <c r="JHB5" s="854"/>
      <c r="JHC5" s="854"/>
      <c r="JHD5" s="854"/>
      <c r="JHE5" s="854"/>
      <c r="JHF5" s="854"/>
      <c r="JHG5" s="854"/>
      <c r="JHH5" s="854"/>
      <c r="JHI5" s="854" t="s">
        <v>173</v>
      </c>
      <c r="JHJ5" s="854"/>
      <c r="JHK5" s="854"/>
      <c r="JHL5" s="854"/>
      <c r="JHM5" s="854"/>
      <c r="JHN5" s="854"/>
      <c r="JHO5" s="854"/>
      <c r="JHP5" s="854"/>
      <c r="JHQ5" s="854"/>
      <c r="JHR5" s="854"/>
      <c r="JHS5" s="854"/>
      <c r="JHT5" s="854"/>
      <c r="JHU5" s="854"/>
      <c r="JHV5" s="854"/>
      <c r="JHW5" s="854"/>
      <c r="JHX5" s="854"/>
      <c r="JHY5" s="854" t="s">
        <v>173</v>
      </c>
      <c r="JHZ5" s="854"/>
      <c r="JIA5" s="854"/>
      <c r="JIB5" s="854"/>
      <c r="JIC5" s="854"/>
      <c r="JID5" s="854"/>
      <c r="JIE5" s="854"/>
      <c r="JIF5" s="854"/>
      <c r="JIG5" s="854"/>
      <c r="JIH5" s="854"/>
      <c r="JII5" s="854"/>
      <c r="JIJ5" s="854"/>
      <c r="JIK5" s="854"/>
      <c r="JIL5" s="854"/>
      <c r="JIM5" s="854"/>
      <c r="JIN5" s="854"/>
      <c r="JIO5" s="854" t="s">
        <v>173</v>
      </c>
      <c r="JIP5" s="854"/>
      <c r="JIQ5" s="854"/>
      <c r="JIR5" s="854"/>
      <c r="JIS5" s="854"/>
      <c r="JIT5" s="854"/>
      <c r="JIU5" s="854"/>
      <c r="JIV5" s="854"/>
      <c r="JIW5" s="854"/>
      <c r="JIX5" s="854"/>
      <c r="JIY5" s="854"/>
      <c r="JIZ5" s="854"/>
      <c r="JJA5" s="854"/>
      <c r="JJB5" s="854"/>
      <c r="JJC5" s="854"/>
      <c r="JJD5" s="854"/>
      <c r="JJE5" s="854" t="s">
        <v>173</v>
      </c>
      <c r="JJF5" s="854"/>
      <c r="JJG5" s="854"/>
      <c r="JJH5" s="854"/>
      <c r="JJI5" s="854"/>
      <c r="JJJ5" s="854"/>
      <c r="JJK5" s="854"/>
      <c r="JJL5" s="854"/>
      <c r="JJM5" s="854"/>
      <c r="JJN5" s="854"/>
      <c r="JJO5" s="854"/>
      <c r="JJP5" s="854"/>
      <c r="JJQ5" s="854"/>
      <c r="JJR5" s="854"/>
      <c r="JJS5" s="854"/>
      <c r="JJT5" s="854"/>
      <c r="JJU5" s="854" t="s">
        <v>173</v>
      </c>
      <c r="JJV5" s="854"/>
      <c r="JJW5" s="854"/>
      <c r="JJX5" s="854"/>
      <c r="JJY5" s="854"/>
      <c r="JJZ5" s="854"/>
      <c r="JKA5" s="854"/>
      <c r="JKB5" s="854"/>
      <c r="JKC5" s="854"/>
      <c r="JKD5" s="854"/>
      <c r="JKE5" s="854"/>
      <c r="JKF5" s="854"/>
      <c r="JKG5" s="854"/>
      <c r="JKH5" s="854"/>
      <c r="JKI5" s="854"/>
      <c r="JKJ5" s="854"/>
      <c r="JKK5" s="854" t="s">
        <v>173</v>
      </c>
      <c r="JKL5" s="854"/>
      <c r="JKM5" s="854"/>
      <c r="JKN5" s="854"/>
      <c r="JKO5" s="854"/>
      <c r="JKP5" s="854"/>
      <c r="JKQ5" s="854"/>
      <c r="JKR5" s="854"/>
      <c r="JKS5" s="854"/>
      <c r="JKT5" s="854"/>
      <c r="JKU5" s="854"/>
      <c r="JKV5" s="854"/>
      <c r="JKW5" s="854"/>
      <c r="JKX5" s="854"/>
      <c r="JKY5" s="854"/>
      <c r="JKZ5" s="854"/>
      <c r="JLA5" s="854" t="s">
        <v>173</v>
      </c>
      <c r="JLB5" s="854"/>
      <c r="JLC5" s="854"/>
      <c r="JLD5" s="854"/>
      <c r="JLE5" s="854"/>
      <c r="JLF5" s="854"/>
      <c r="JLG5" s="854"/>
      <c r="JLH5" s="854"/>
      <c r="JLI5" s="854"/>
      <c r="JLJ5" s="854"/>
      <c r="JLK5" s="854"/>
      <c r="JLL5" s="854"/>
      <c r="JLM5" s="854"/>
      <c r="JLN5" s="854"/>
      <c r="JLO5" s="854"/>
      <c r="JLP5" s="854"/>
      <c r="JLQ5" s="854" t="s">
        <v>173</v>
      </c>
      <c r="JLR5" s="854"/>
      <c r="JLS5" s="854"/>
      <c r="JLT5" s="854"/>
      <c r="JLU5" s="854"/>
      <c r="JLV5" s="854"/>
      <c r="JLW5" s="854"/>
      <c r="JLX5" s="854"/>
      <c r="JLY5" s="854"/>
      <c r="JLZ5" s="854"/>
      <c r="JMA5" s="854"/>
      <c r="JMB5" s="854"/>
      <c r="JMC5" s="854"/>
      <c r="JMD5" s="854"/>
      <c r="JME5" s="854"/>
      <c r="JMF5" s="854"/>
      <c r="JMG5" s="854" t="s">
        <v>173</v>
      </c>
      <c r="JMH5" s="854"/>
      <c r="JMI5" s="854"/>
      <c r="JMJ5" s="854"/>
      <c r="JMK5" s="854"/>
      <c r="JML5" s="854"/>
      <c r="JMM5" s="854"/>
      <c r="JMN5" s="854"/>
      <c r="JMO5" s="854"/>
      <c r="JMP5" s="854"/>
      <c r="JMQ5" s="854"/>
      <c r="JMR5" s="854"/>
      <c r="JMS5" s="854"/>
      <c r="JMT5" s="854"/>
      <c r="JMU5" s="854"/>
      <c r="JMV5" s="854"/>
      <c r="JMW5" s="854" t="s">
        <v>173</v>
      </c>
      <c r="JMX5" s="854"/>
      <c r="JMY5" s="854"/>
      <c r="JMZ5" s="854"/>
      <c r="JNA5" s="854"/>
      <c r="JNB5" s="854"/>
      <c r="JNC5" s="854"/>
      <c r="JND5" s="854"/>
      <c r="JNE5" s="854"/>
      <c r="JNF5" s="854"/>
      <c r="JNG5" s="854"/>
      <c r="JNH5" s="854"/>
      <c r="JNI5" s="854"/>
      <c r="JNJ5" s="854"/>
      <c r="JNK5" s="854"/>
      <c r="JNL5" s="854"/>
      <c r="JNM5" s="854" t="s">
        <v>173</v>
      </c>
      <c r="JNN5" s="854"/>
      <c r="JNO5" s="854"/>
      <c r="JNP5" s="854"/>
      <c r="JNQ5" s="854"/>
      <c r="JNR5" s="854"/>
      <c r="JNS5" s="854"/>
      <c r="JNT5" s="854"/>
      <c r="JNU5" s="854"/>
      <c r="JNV5" s="854"/>
      <c r="JNW5" s="854"/>
      <c r="JNX5" s="854"/>
      <c r="JNY5" s="854"/>
      <c r="JNZ5" s="854"/>
      <c r="JOA5" s="854"/>
      <c r="JOB5" s="854"/>
      <c r="JOC5" s="854" t="s">
        <v>173</v>
      </c>
      <c r="JOD5" s="854"/>
      <c r="JOE5" s="854"/>
      <c r="JOF5" s="854"/>
      <c r="JOG5" s="854"/>
      <c r="JOH5" s="854"/>
      <c r="JOI5" s="854"/>
      <c r="JOJ5" s="854"/>
      <c r="JOK5" s="854"/>
      <c r="JOL5" s="854"/>
      <c r="JOM5" s="854"/>
      <c r="JON5" s="854"/>
      <c r="JOO5" s="854"/>
      <c r="JOP5" s="854"/>
      <c r="JOQ5" s="854"/>
      <c r="JOR5" s="854"/>
      <c r="JOS5" s="854" t="s">
        <v>173</v>
      </c>
      <c r="JOT5" s="854"/>
      <c r="JOU5" s="854"/>
      <c r="JOV5" s="854"/>
      <c r="JOW5" s="854"/>
      <c r="JOX5" s="854"/>
      <c r="JOY5" s="854"/>
      <c r="JOZ5" s="854"/>
      <c r="JPA5" s="854"/>
      <c r="JPB5" s="854"/>
      <c r="JPC5" s="854"/>
      <c r="JPD5" s="854"/>
      <c r="JPE5" s="854"/>
      <c r="JPF5" s="854"/>
      <c r="JPG5" s="854"/>
      <c r="JPH5" s="854"/>
      <c r="JPI5" s="854" t="s">
        <v>173</v>
      </c>
      <c r="JPJ5" s="854"/>
      <c r="JPK5" s="854"/>
      <c r="JPL5" s="854"/>
      <c r="JPM5" s="854"/>
      <c r="JPN5" s="854"/>
      <c r="JPO5" s="854"/>
      <c r="JPP5" s="854"/>
      <c r="JPQ5" s="854"/>
      <c r="JPR5" s="854"/>
      <c r="JPS5" s="854"/>
      <c r="JPT5" s="854"/>
      <c r="JPU5" s="854"/>
      <c r="JPV5" s="854"/>
      <c r="JPW5" s="854"/>
      <c r="JPX5" s="854"/>
      <c r="JPY5" s="854" t="s">
        <v>173</v>
      </c>
      <c r="JPZ5" s="854"/>
      <c r="JQA5" s="854"/>
      <c r="JQB5" s="854"/>
      <c r="JQC5" s="854"/>
      <c r="JQD5" s="854"/>
      <c r="JQE5" s="854"/>
      <c r="JQF5" s="854"/>
      <c r="JQG5" s="854"/>
      <c r="JQH5" s="854"/>
      <c r="JQI5" s="854"/>
      <c r="JQJ5" s="854"/>
      <c r="JQK5" s="854"/>
      <c r="JQL5" s="854"/>
      <c r="JQM5" s="854"/>
      <c r="JQN5" s="854"/>
      <c r="JQO5" s="854" t="s">
        <v>173</v>
      </c>
      <c r="JQP5" s="854"/>
      <c r="JQQ5" s="854"/>
      <c r="JQR5" s="854"/>
      <c r="JQS5" s="854"/>
      <c r="JQT5" s="854"/>
      <c r="JQU5" s="854"/>
      <c r="JQV5" s="854"/>
      <c r="JQW5" s="854"/>
      <c r="JQX5" s="854"/>
      <c r="JQY5" s="854"/>
      <c r="JQZ5" s="854"/>
      <c r="JRA5" s="854"/>
      <c r="JRB5" s="854"/>
      <c r="JRC5" s="854"/>
      <c r="JRD5" s="854"/>
      <c r="JRE5" s="854" t="s">
        <v>173</v>
      </c>
      <c r="JRF5" s="854"/>
      <c r="JRG5" s="854"/>
      <c r="JRH5" s="854"/>
      <c r="JRI5" s="854"/>
      <c r="JRJ5" s="854"/>
      <c r="JRK5" s="854"/>
      <c r="JRL5" s="854"/>
      <c r="JRM5" s="854"/>
      <c r="JRN5" s="854"/>
      <c r="JRO5" s="854"/>
      <c r="JRP5" s="854"/>
      <c r="JRQ5" s="854"/>
      <c r="JRR5" s="854"/>
      <c r="JRS5" s="854"/>
      <c r="JRT5" s="854"/>
      <c r="JRU5" s="854" t="s">
        <v>173</v>
      </c>
      <c r="JRV5" s="854"/>
      <c r="JRW5" s="854"/>
      <c r="JRX5" s="854"/>
      <c r="JRY5" s="854"/>
      <c r="JRZ5" s="854"/>
      <c r="JSA5" s="854"/>
      <c r="JSB5" s="854"/>
      <c r="JSC5" s="854"/>
      <c r="JSD5" s="854"/>
      <c r="JSE5" s="854"/>
      <c r="JSF5" s="854"/>
      <c r="JSG5" s="854"/>
      <c r="JSH5" s="854"/>
      <c r="JSI5" s="854"/>
      <c r="JSJ5" s="854"/>
      <c r="JSK5" s="854" t="s">
        <v>173</v>
      </c>
      <c r="JSL5" s="854"/>
      <c r="JSM5" s="854"/>
      <c r="JSN5" s="854"/>
      <c r="JSO5" s="854"/>
      <c r="JSP5" s="854"/>
      <c r="JSQ5" s="854"/>
      <c r="JSR5" s="854"/>
      <c r="JSS5" s="854"/>
      <c r="JST5" s="854"/>
      <c r="JSU5" s="854"/>
      <c r="JSV5" s="854"/>
      <c r="JSW5" s="854"/>
      <c r="JSX5" s="854"/>
      <c r="JSY5" s="854"/>
      <c r="JSZ5" s="854"/>
      <c r="JTA5" s="854" t="s">
        <v>173</v>
      </c>
      <c r="JTB5" s="854"/>
      <c r="JTC5" s="854"/>
      <c r="JTD5" s="854"/>
      <c r="JTE5" s="854"/>
      <c r="JTF5" s="854"/>
      <c r="JTG5" s="854"/>
      <c r="JTH5" s="854"/>
      <c r="JTI5" s="854"/>
      <c r="JTJ5" s="854"/>
      <c r="JTK5" s="854"/>
      <c r="JTL5" s="854"/>
      <c r="JTM5" s="854"/>
      <c r="JTN5" s="854"/>
      <c r="JTO5" s="854"/>
      <c r="JTP5" s="854"/>
      <c r="JTQ5" s="854" t="s">
        <v>173</v>
      </c>
      <c r="JTR5" s="854"/>
      <c r="JTS5" s="854"/>
      <c r="JTT5" s="854"/>
      <c r="JTU5" s="854"/>
      <c r="JTV5" s="854"/>
      <c r="JTW5" s="854"/>
      <c r="JTX5" s="854"/>
      <c r="JTY5" s="854"/>
      <c r="JTZ5" s="854"/>
      <c r="JUA5" s="854"/>
      <c r="JUB5" s="854"/>
      <c r="JUC5" s="854"/>
      <c r="JUD5" s="854"/>
      <c r="JUE5" s="854"/>
      <c r="JUF5" s="854"/>
      <c r="JUG5" s="854" t="s">
        <v>173</v>
      </c>
      <c r="JUH5" s="854"/>
      <c r="JUI5" s="854"/>
      <c r="JUJ5" s="854"/>
      <c r="JUK5" s="854"/>
      <c r="JUL5" s="854"/>
      <c r="JUM5" s="854"/>
      <c r="JUN5" s="854"/>
      <c r="JUO5" s="854"/>
      <c r="JUP5" s="854"/>
      <c r="JUQ5" s="854"/>
      <c r="JUR5" s="854"/>
      <c r="JUS5" s="854"/>
      <c r="JUT5" s="854"/>
      <c r="JUU5" s="854"/>
      <c r="JUV5" s="854"/>
      <c r="JUW5" s="854" t="s">
        <v>173</v>
      </c>
      <c r="JUX5" s="854"/>
      <c r="JUY5" s="854"/>
      <c r="JUZ5" s="854"/>
      <c r="JVA5" s="854"/>
      <c r="JVB5" s="854"/>
      <c r="JVC5" s="854"/>
      <c r="JVD5" s="854"/>
      <c r="JVE5" s="854"/>
      <c r="JVF5" s="854"/>
      <c r="JVG5" s="854"/>
      <c r="JVH5" s="854"/>
      <c r="JVI5" s="854"/>
      <c r="JVJ5" s="854"/>
      <c r="JVK5" s="854"/>
      <c r="JVL5" s="854"/>
      <c r="JVM5" s="854" t="s">
        <v>173</v>
      </c>
      <c r="JVN5" s="854"/>
      <c r="JVO5" s="854"/>
      <c r="JVP5" s="854"/>
      <c r="JVQ5" s="854"/>
      <c r="JVR5" s="854"/>
      <c r="JVS5" s="854"/>
      <c r="JVT5" s="854"/>
      <c r="JVU5" s="854"/>
      <c r="JVV5" s="854"/>
      <c r="JVW5" s="854"/>
      <c r="JVX5" s="854"/>
      <c r="JVY5" s="854"/>
      <c r="JVZ5" s="854"/>
      <c r="JWA5" s="854"/>
      <c r="JWB5" s="854"/>
      <c r="JWC5" s="854" t="s">
        <v>173</v>
      </c>
      <c r="JWD5" s="854"/>
      <c r="JWE5" s="854"/>
      <c r="JWF5" s="854"/>
      <c r="JWG5" s="854"/>
      <c r="JWH5" s="854"/>
      <c r="JWI5" s="854"/>
      <c r="JWJ5" s="854"/>
      <c r="JWK5" s="854"/>
      <c r="JWL5" s="854"/>
      <c r="JWM5" s="854"/>
      <c r="JWN5" s="854"/>
      <c r="JWO5" s="854"/>
      <c r="JWP5" s="854"/>
      <c r="JWQ5" s="854"/>
      <c r="JWR5" s="854"/>
      <c r="JWS5" s="854" t="s">
        <v>173</v>
      </c>
      <c r="JWT5" s="854"/>
      <c r="JWU5" s="854"/>
      <c r="JWV5" s="854"/>
      <c r="JWW5" s="854"/>
      <c r="JWX5" s="854"/>
      <c r="JWY5" s="854"/>
      <c r="JWZ5" s="854"/>
      <c r="JXA5" s="854"/>
      <c r="JXB5" s="854"/>
      <c r="JXC5" s="854"/>
      <c r="JXD5" s="854"/>
      <c r="JXE5" s="854"/>
      <c r="JXF5" s="854"/>
      <c r="JXG5" s="854"/>
      <c r="JXH5" s="854"/>
      <c r="JXI5" s="854" t="s">
        <v>173</v>
      </c>
      <c r="JXJ5" s="854"/>
      <c r="JXK5" s="854"/>
      <c r="JXL5" s="854"/>
      <c r="JXM5" s="854"/>
      <c r="JXN5" s="854"/>
      <c r="JXO5" s="854"/>
      <c r="JXP5" s="854"/>
      <c r="JXQ5" s="854"/>
      <c r="JXR5" s="854"/>
      <c r="JXS5" s="854"/>
      <c r="JXT5" s="854"/>
      <c r="JXU5" s="854"/>
      <c r="JXV5" s="854"/>
      <c r="JXW5" s="854"/>
      <c r="JXX5" s="854"/>
      <c r="JXY5" s="854" t="s">
        <v>173</v>
      </c>
      <c r="JXZ5" s="854"/>
      <c r="JYA5" s="854"/>
      <c r="JYB5" s="854"/>
      <c r="JYC5" s="854"/>
      <c r="JYD5" s="854"/>
      <c r="JYE5" s="854"/>
      <c r="JYF5" s="854"/>
      <c r="JYG5" s="854"/>
      <c r="JYH5" s="854"/>
      <c r="JYI5" s="854"/>
      <c r="JYJ5" s="854"/>
      <c r="JYK5" s="854"/>
      <c r="JYL5" s="854"/>
      <c r="JYM5" s="854"/>
      <c r="JYN5" s="854"/>
      <c r="JYO5" s="854" t="s">
        <v>173</v>
      </c>
      <c r="JYP5" s="854"/>
      <c r="JYQ5" s="854"/>
      <c r="JYR5" s="854"/>
      <c r="JYS5" s="854"/>
      <c r="JYT5" s="854"/>
      <c r="JYU5" s="854"/>
      <c r="JYV5" s="854"/>
      <c r="JYW5" s="854"/>
      <c r="JYX5" s="854"/>
      <c r="JYY5" s="854"/>
      <c r="JYZ5" s="854"/>
      <c r="JZA5" s="854"/>
      <c r="JZB5" s="854"/>
      <c r="JZC5" s="854"/>
      <c r="JZD5" s="854"/>
      <c r="JZE5" s="854" t="s">
        <v>173</v>
      </c>
      <c r="JZF5" s="854"/>
      <c r="JZG5" s="854"/>
      <c r="JZH5" s="854"/>
      <c r="JZI5" s="854"/>
      <c r="JZJ5" s="854"/>
      <c r="JZK5" s="854"/>
      <c r="JZL5" s="854"/>
      <c r="JZM5" s="854"/>
      <c r="JZN5" s="854"/>
      <c r="JZO5" s="854"/>
      <c r="JZP5" s="854"/>
      <c r="JZQ5" s="854"/>
      <c r="JZR5" s="854"/>
      <c r="JZS5" s="854"/>
      <c r="JZT5" s="854"/>
      <c r="JZU5" s="854" t="s">
        <v>173</v>
      </c>
      <c r="JZV5" s="854"/>
      <c r="JZW5" s="854"/>
      <c r="JZX5" s="854"/>
      <c r="JZY5" s="854"/>
      <c r="JZZ5" s="854"/>
      <c r="KAA5" s="854"/>
      <c r="KAB5" s="854"/>
      <c r="KAC5" s="854"/>
      <c r="KAD5" s="854"/>
      <c r="KAE5" s="854"/>
      <c r="KAF5" s="854"/>
      <c r="KAG5" s="854"/>
      <c r="KAH5" s="854"/>
      <c r="KAI5" s="854"/>
      <c r="KAJ5" s="854"/>
      <c r="KAK5" s="854" t="s">
        <v>173</v>
      </c>
      <c r="KAL5" s="854"/>
      <c r="KAM5" s="854"/>
      <c r="KAN5" s="854"/>
      <c r="KAO5" s="854"/>
      <c r="KAP5" s="854"/>
      <c r="KAQ5" s="854"/>
      <c r="KAR5" s="854"/>
      <c r="KAS5" s="854"/>
      <c r="KAT5" s="854"/>
      <c r="KAU5" s="854"/>
      <c r="KAV5" s="854"/>
      <c r="KAW5" s="854"/>
      <c r="KAX5" s="854"/>
      <c r="KAY5" s="854"/>
      <c r="KAZ5" s="854"/>
      <c r="KBA5" s="854" t="s">
        <v>173</v>
      </c>
      <c r="KBB5" s="854"/>
      <c r="KBC5" s="854"/>
      <c r="KBD5" s="854"/>
      <c r="KBE5" s="854"/>
      <c r="KBF5" s="854"/>
      <c r="KBG5" s="854"/>
      <c r="KBH5" s="854"/>
      <c r="KBI5" s="854"/>
      <c r="KBJ5" s="854"/>
      <c r="KBK5" s="854"/>
      <c r="KBL5" s="854"/>
      <c r="KBM5" s="854"/>
      <c r="KBN5" s="854"/>
      <c r="KBO5" s="854"/>
      <c r="KBP5" s="854"/>
      <c r="KBQ5" s="854" t="s">
        <v>173</v>
      </c>
      <c r="KBR5" s="854"/>
      <c r="KBS5" s="854"/>
      <c r="KBT5" s="854"/>
      <c r="KBU5" s="854"/>
      <c r="KBV5" s="854"/>
      <c r="KBW5" s="854"/>
      <c r="KBX5" s="854"/>
      <c r="KBY5" s="854"/>
      <c r="KBZ5" s="854"/>
      <c r="KCA5" s="854"/>
      <c r="KCB5" s="854"/>
      <c r="KCC5" s="854"/>
      <c r="KCD5" s="854"/>
      <c r="KCE5" s="854"/>
      <c r="KCF5" s="854"/>
      <c r="KCG5" s="854" t="s">
        <v>173</v>
      </c>
      <c r="KCH5" s="854"/>
      <c r="KCI5" s="854"/>
      <c r="KCJ5" s="854"/>
      <c r="KCK5" s="854"/>
      <c r="KCL5" s="854"/>
      <c r="KCM5" s="854"/>
      <c r="KCN5" s="854"/>
      <c r="KCO5" s="854"/>
      <c r="KCP5" s="854"/>
      <c r="KCQ5" s="854"/>
      <c r="KCR5" s="854"/>
      <c r="KCS5" s="854"/>
      <c r="KCT5" s="854"/>
      <c r="KCU5" s="854"/>
      <c r="KCV5" s="854"/>
      <c r="KCW5" s="854" t="s">
        <v>173</v>
      </c>
      <c r="KCX5" s="854"/>
      <c r="KCY5" s="854"/>
      <c r="KCZ5" s="854"/>
      <c r="KDA5" s="854"/>
      <c r="KDB5" s="854"/>
      <c r="KDC5" s="854"/>
      <c r="KDD5" s="854"/>
      <c r="KDE5" s="854"/>
      <c r="KDF5" s="854"/>
      <c r="KDG5" s="854"/>
      <c r="KDH5" s="854"/>
      <c r="KDI5" s="854"/>
      <c r="KDJ5" s="854"/>
      <c r="KDK5" s="854"/>
      <c r="KDL5" s="854"/>
      <c r="KDM5" s="854" t="s">
        <v>173</v>
      </c>
      <c r="KDN5" s="854"/>
      <c r="KDO5" s="854"/>
      <c r="KDP5" s="854"/>
      <c r="KDQ5" s="854"/>
      <c r="KDR5" s="854"/>
      <c r="KDS5" s="854"/>
      <c r="KDT5" s="854"/>
      <c r="KDU5" s="854"/>
      <c r="KDV5" s="854"/>
      <c r="KDW5" s="854"/>
      <c r="KDX5" s="854"/>
      <c r="KDY5" s="854"/>
      <c r="KDZ5" s="854"/>
      <c r="KEA5" s="854"/>
      <c r="KEB5" s="854"/>
      <c r="KEC5" s="854" t="s">
        <v>173</v>
      </c>
      <c r="KED5" s="854"/>
      <c r="KEE5" s="854"/>
      <c r="KEF5" s="854"/>
      <c r="KEG5" s="854"/>
      <c r="KEH5" s="854"/>
      <c r="KEI5" s="854"/>
      <c r="KEJ5" s="854"/>
      <c r="KEK5" s="854"/>
      <c r="KEL5" s="854"/>
      <c r="KEM5" s="854"/>
      <c r="KEN5" s="854"/>
      <c r="KEO5" s="854"/>
      <c r="KEP5" s="854"/>
      <c r="KEQ5" s="854"/>
      <c r="KER5" s="854"/>
      <c r="KES5" s="854" t="s">
        <v>173</v>
      </c>
      <c r="KET5" s="854"/>
      <c r="KEU5" s="854"/>
      <c r="KEV5" s="854"/>
      <c r="KEW5" s="854"/>
      <c r="KEX5" s="854"/>
      <c r="KEY5" s="854"/>
      <c r="KEZ5" s="854"/>
      <c r="KFA5" s="854"/>
      <c r="KFB5" s="854"/>
      <c r="KFC5" s="854"/>
      <c r="KFD5" s="854"/>
      <c r="KFE5" s="854"/>
      <c r="KFF5" s="854"/>
      <c r="KFG5" s="854"/>
      <c r="KFH5" s="854"/>
      <c r="KFI5" s="854" t="s">
        <v>173</v>
      </c>
      <c r="KFJ5" s="854"/>
      <c r="KFK5" s="854"/>
      <c r="KFL5" s="854"/>
      <c r="KFM5" s="854"/>
      <c r="KFN5" s="854"/>
      <c r="KFO5" s="854"/>
      <c r="KFP5" s="854"/>
      <c r="KFQ5" s="854"/>
      <c r="KFR5" s="854"/>
      <c r="KFS5" s="854"/>
      <c r="KFT5" s="854"/>
      <c r="KFU5" s="854"/>
      <c r="KFV5" s="854"/>
      <c r="KFW5" s="854"/>
      <c r="KFX5" s="854"/>
      <c r="KFY5" s="854" t="s">
        <v>173</v>
      </c>
      <c r="KFZ5" s="854"/>
      <c r="KGA5" s="854"/>
      <c r="KGB5" s="854"/>
      <c r="KGC5" s="854"/>
      <c r="KGD5" s="854"/>
      <c r="KGE5" s="854"/>
      <c r="KGF5" s="854"/>
      <c r="KGG5" s="854"/>
      <c r="KGH5" s="854"/>
      <c r="KGI5" s="854"/>
      <c r="KGJ5" s="854"/>
      <c r="KGK5" s="854"/>
      <c r="KGL5" s="854"/>
      <c r="KGM5" s="854"/>
      <c r="KGN5" s="854"/>
      <c r="KGO5" s="854" t="s">
        <v>173</v>
      </c>
      <c r="KGP5" s="854"/>
      <c r="KGQ5" s="854"/>
      <c r="KGR5" s="854"/>
      <c r="KGS5" s="854"/>
      <c r="KGT5" s="854"/>
      <c r="KGU5" s="854"/>
      <c r="KGV5" s="854"/>
      <c r="KGW5" s="854"/>
      <c r="KGX5" s="854"/>
      <c r="KGY5" s="854"/>
      <c r="KGZ5" s="854"/>
      <c r="KHA5" s="854"/>
      <c r="KHB5" s="854"/>
      <c r="KHC5" s="854"/>
      <c r="KHD5" s="854"/>
      <c r="KHE5" s="854" t="s">
        <v>173</v>
      </c>
      <c r="KHF5" s="854"/>
      <c r="KHG5" s="854"/>
      <c r="KHH5" s="854"/>
      <c r="KHI5" s="854"/>
      <c r="KHJ5" s="854"/>
      <c r="KHK5" s="854"/>
      <c r="KHL5" s="854"/>
      <c r="KHM5" s="854"/>
      <c r="KHN5" s="854"/>
      <c r="KHO5" s="854"/>
      <c r="KHP5" s="854"/>
      <c r="KHQ5" s="854"/>
      <c r="KHR5" s="854"/>
      <c r="KHS5" s="854"/>
      <c r="KHT5" s="854"/>
      <c r="KHU5" s="854" t="s">
        <v>173</v>
      </c>
      <c r="KHV5" s="854"/>
      <c r="KHW5" s="854"/>
      <c r="KHX5" s="854"/>
      <c r="KHY5" s="854"/>
      <c r="KHZ5" s="854"/>
      <c r="KIA5" s="854"/>
      <c r="KIB5" s="854"/>
      <c r="KIC5" s="854"/>
      <c r="KID5" s="854"/>
      <c r="KIE5" s="854"/>
      <c r="KIF5" s="854"/>
      <c r="KIG5" s="854"/>
      <c r="KIH5" s="854"/>
      <c r="KII5" s="854"/>
      <c r="KIJ5" s="854"/>
      <c r="KIK5" s="854" t="s">
        <v>173</v>
      </c>
      <c r="KIL5" s="854"/>
      <c r="KIM5" s="854"/>
      <c r="KIN5" s="854"/>
      <c r="KIO5" s="854"/>
      <c r="KIP5" s="854"/>
      <c r="KIQ5" s="854"/>
      <c r="KIR5" s="854"/>
      <c r="KIS5" s="854"/>
      <c r="KIT5" s="854"/>
      <c r="KIU5" s="854"/>
      <c r="KIV5" s="854"/>
      <c r="KIW5" s="854"/>
      <c r="KIX5" s="854"/>
      <c r="KIY5" s="854"/>
      <c r="KIZ5" s="854"/>
      <c r="KJA5" s="854" t="s">
        <v>173</v>
      </c>
      <c r="KJB5" s="854"/>
      <c r="KJC5" s="854"/>
      <c r="KJD5" s="854"/>
      <c r="KJE5" s="854"/>
      <c r="KJF5" s="854"/>
      <c r="KJG5" s="854"/>
      <c r="KJH5" s="854"/>
      <c r="KJI5" s="854"/>
      <c r="KJJ5" s="854"/>
      <c r="KJK5" s="854"/>
      <c r="KJL5" s="854"/>
      <c r="KJM5" s="854"/>
      <c r="KJN5" s="854"/>
      <c r="KJO5" s="854"/>
      <c r="KJP5" s="854"/>
      <c r="KJQ5" s="854" t="s">
        <v>173</v>
      </c>
      <c r="KJR5" s="854"/>
      <c r="KJS5" s="854"/>
      <c r="KJT5" s="854"/>
      <c r="KJU5" s="854"/>
      <c r="KJV5" s="854"/>
      <c r="KJW5" s="854"/>
      <c r="KJX5" s="854"/>
      <c r="KJY5" s="854"/>
      <c r="KJZ5" s="854"/>
      <c r="KKA5" s="854"/>
      <c r="KKB5" s="854"/>
      <c r="KKC5" s="854"/>
      <c r="KKD5" s="854"/>
      <c r="KKE5" s="854"/>
      <c r="KKF5" s="854"/>
      <c r="KKG5" s="854" t="s">
        <v>173</v>
      </c>
      <c r="KKH5" s="854"/>
      <c r="KKI5" s="854"/>
      <c r="KKJ5" s="854"/>
      <c r="KKK5" s="854"/>
      <c r="KKL5" s="854"/>
      <c r="KKM5" s="854"/>
      <c r="KKN5" s="854"/>
      <c r="KKO5" s="854"/>
      <c r="KKP5" s="854"/>
      <c r="KKQ5" s="854"/>
      <c r="KKR5" s="854"/>
      <c r="KKS5" s="854"/>
      <c r="KKT5" s="854"/>
      <c r="KKU5" s="854"/>
      <c r="KKV5" s="854"/>
      <c r="KKW5" s="854" t="s">
        <v>173</v>
      </c>
      <c r="KKX5" s="854"/>
      <c r="KKY5" s="854"/>
      <c r="KKZ5" s="854"/>
      <c r="KLA5" s="854"/>
      <c r="KLB5" s="854"/>
      <c r="KLC5" s="854"/>
      <c r="KLD5" s="854"/>
      <c r="KLE5" s="854"/>
      <c r="KLF5" s="854"/>
      <c r="KLG5" s="854"/>
      <c r="KLH5" s="854"/>
      <c r="KLI5" s="854"/>
      <c r="KLJ5" s="854"/>
      <c r="KLK5" s="854"/>
      <c r="KLL5" s="854"/>
      <c r="KLM5" s="854" t="s">
        <v>173</v>
      </c>
      <c r="KLN5" s="854"/>
      <c r="KLO5" s="854"/>
      <c r="KLP5" s="854"/>
      <c r="KLQ5" s="854"/>
      <c r="KLR5" s="854"/>
      <c r="KLS5" s="854"/>
      <c r="KLT5" s="854"/>
      <c r="KLU5" s="854"/>
      <c r="KLV5" s="854"/>
      <c r="KLW5" s="854"/>
      <c r="KLX5" s="854"/>
      <c r="KLY5" s="854"/>
      <c r="KLZ5" s="854"/>
      <c r="KMA5" s="854"/>
      <c r="KMB5" s="854"/>
      <c r="KMC5" s="854" t="s">
        <v>173</v>
      </c>
      <c r="KMD5" s="854"/>
      <c r="KME5" s="854"/>
      <c r="KMF5" s="854"/>
      <c r="KMG5" s="854"/>
      <c r="KMH5" s="854"/>
      <c r="KMI5" s="854"/>
      <c r="KMJ5" s="854"/>
      <c r="KMK5" s="854"/>
      <c r="KML5" s="854"/>
      <c r="KMM5" s="854"/>
      <c r="KMN5" s="854"/>
      <c r="KMO5" s="854"/>
      <c r="KMP5" s="854"/>
      <c r="KMQ5" s="854"/>
      <c r="KMR5" s="854"/>
      <c r="KMS5" s="854" t="s">
        <v>173</v>
      </c>
      <c r="KMT5" s="854"/>
      <c r="KMU5" s="854"/>
      <c r="KMV5" s="854"/>
      <c r="KMW5" s="854"/>
      <c r="KMX5" s="854"/>
      <c r="KMY5" s="854"/>
      <c r="KMZ5" s="854"/>
      <c r="KNA5" s="854"/>
      <c r="KNB5" s="854"/>
      <c r="KNC5" s="854"/>
      <c r="KND5" s="854"/>
      <c r="KNE5" s="854"/>
      <c r="KNF5" s="854"/>
      <c r="KNG5" s="854"/>
      <c r="KNH5" s="854"/>
      <c r="KNI5" s="854" t="s">
        <v>173</v>
      </c>
      <c r="KNJ5" s="854"/>
      <c r="KNK5" s="854"/>
      <c r="KNL5" s="854"/>
      <c r="KNM5" s="854"/>
      <c r="KNN5" s="854"/>
      <c r="KNO5" s="854"/>
      <c r="KNP5" s="854"/>
      <c r="KNQ5" s="854"/>
      <c r="KNR5" s="854"/>
      <c r="KNS5" s="854"/>
      <c r="KNT5" s="854"/>
      <c r="KNU5" s="854"/>
      <c r="KNV5" s="854"/>
      <c r="KNW5" s="854"/>
      <c r="KNX5" s="854"/>
      <c r="KNY5" s="854" t="s">
        <v>173</v>
      </c>
      <c r="KNZ5" s="854"/>
      <c r="KOA5" s="854"/>
      <c r="KOB5" s="854"/>
      <c r="KOC5" s="854"/>
      <c r="KOD5" s="854"/>
      <c r="KOE5" s="854"/>
      <c r="KOF5" s="854"/>
      <c r="KOG5" s="854"/>
      <c r="KOH5" s="854"/>
      <c r="KOI5" s="854"/>
      <c r="KOJ5" s="854"/>
      <c r="KOK5" s="854"/>
      <c r="KOL5" s="854"/>
      <c r="KOM5" s="854"/>
      <c r="KON5" s="854"/>
      <c r="KOO5" s="854" t="s">
        <v>173</v>
      </c>
      <c r="KOP5" s="854"/>
      <c r="KOQ5" s="854"/>
      <c r="KOR5" s="854"/>
      <c r="KOS5" s="854"/>
      <c r="KOT5" s="854"/>
      <c r="KOU5" s="854"/>
      <c r="KOV5" s="854"/>
      <c r="KOW5" s="854"/>
      <c r="KOX5" s="854"/>
      <c r="KOY5" s="854"/>
      <c r="KOZ5" s="854"/>
      <c r="KPA5" s="854"/>
      <c r="KPB5" s="854"/>
      <c r="KPC5" s="854"/>
      <c r="KPD5" s="854"/>
      <c r="KPE5" s="854" t="s">
        <v>173</v>
      </c>
      <c r="KPF5" s="854"/>
      <c r="KPG5" s="854"/>
      <c r="KPH5" s="854"/>
      <c r="KPI5" s="854"/>
      <c r="KPJ5" s="854"/>
      <c r="KPK5" s="854"/>
      <c r="KPL5" s="854"/>
      <c r="KPM5" s="854"/>
      <c r="KPN5" s="854"/>
      <c r="KPO5" s="854"/>
      <c r="KPP5" s="854"/>
      <c r="KPQ5" s="854"/>
      <c r="KPR5" s="854"/>
      <c r="KPS5" s="854"/>
      <c r="KPT5" s="854"/>
      <c r="KPU5" s="854" t="s">
        <v>173</v>
      </c>
      <c r="KPV5" s="854"/>
      <c r="KPW5" s="854"/>
      <c r="KPX5" s="854"/>
      <c r="KPY5" s="854"/>
      <c r="KPZ5" s="854"/>
      <c r="KQA5" s="854"/>
      <c r="KQB5" s="854"/>
      <c r="KQC5" s="854"/>
      <c r="KQD5" s="854"/>
      <c r="KQE5" s="854"/>
      <c r="KQF5" s="854"/>
      <c r="KQG5" s="854"/>
      <c r="KQH5" s="854"/>
      <c r="KQI5" s="854"/>
      <c r="KQJ5" s="854"/>
      <c r="KQK5" s="854" t="s">
        <v>173</v>
      </c>
      <c r="KQL5" s="854"/>
      <c r="KQM5" s="854"/>
      <c r="KQN5" s="854"/>
      <c r="KQO5" s="854"/>
      <c r="KQP5" s="854"/>
      <c r="KQQ5" s="854"/>
      <c r="KQR5" s="854"/>
      <c r="KQS5" s="854"/>
      <c r="KQT5" s="854"/>
      <c r="KQU5" s="854"/>
      <c r="KQV5" s="854"/>
      <c r="KQW5" s="854"/>
      <c r="KQX5" s="854"/>
      <c r="KQY5" s="854"/>
      <c r="KQZ5" s="854"/>
      <c r="KRA5" s="854" t="s">
        <v>173</v>
      </c>
      <c r="KRB5" s="854"/>
      <c r="KRC5" s="854"/>
      <c r="KRD5" s="854"/>
      <c r="KRE5" s="854"/>
      <c r="KRF5" s="854"/>
      <c r="KRG5" s="854"/>
      <c r="KRH5" s="854"/>
      <c r="KRI5" s="854"/>
      <c r="KRJ5" s="854"/>
      <c r="KRK5" s="854"/>
      <c r="KRL5" s="854"/>
      <c r="KRM5" s="854"/>
      <c r="KRN5" s="854"/>
      <c r="KRO5" s="854"/>
      <c r="KRP5" s="854"/>
      <c r="KRQ5" s="854" t="s">
        <v>173</v>
      </c>
      <c r="KRR5" s="854"/>
      <c r="KRS5" s="854"/>
      <c r="KRT5" s="854"/>
      <c r="KRU5" s="854"/>
      <c r="KRV5" s="854"/>
      <c r="KRW5" s="854"/>
      <c r="KRX5" s="854"/>
      <c r="KRY5" s="854"/>
      <c r="KRZ5" s="854"/>
      <c r="KSA5" s="854"/>
      <c r="KSB5" s="854"/>
      <c r="KSC5" s="854"/>
      <c r="KSD5" s="854"/>
      <c r="KSE5" s="854"/>
      <c r="KSF5" s="854"/>
      <c r="KSG5" s="854" t="s">
        <v>173</v>
      </c>
      <c r="KSH5" s="854"/>
      <c r="KSI5" s="854"/>
      <c r="KSJ5" s="854"/>
      <c r="KSK5" s="854"/>
      <c r="KSL5" s="854"/>
      <c r="KSM5" s="854"/>
      <c r="KSN5" s="854"/>
      <c r="KSO5" s="854"/>
      <c r="KSP5" s="854"/>
      <c r="KSQ5" s="854"/>
      <c r="KSR5" s="854"/>
      <c r="KSS5" s="854"/>
      <c r="KST5" s="854"/>
      <c r="KSU5" s="854"/>
      <c r="KSV5" s="854"/>
      <c r="KSW5" s="854" t="s">
        <v>173</v>
      </c>
      <c r="KSX5" s="854"/>
      <c r="KSY5" s="854"/>
      <c r="KSZ5" s="854"/>
      <c r="KTA5" s="854"/>
      <c r="KTB5" s="854"/>
      <c r="KTC5" s="854"/>
      <c r="KTD5" s="854"/>
      <c r="KTE5" s="854"/>
      <c r="KTF5" s="854"/>
      <c r="KTG5" s="854"/>
      <c r="KTH5" s="854"/>
      <c r="KTI5" s="854"/>
      <c r="KTJ5" s="854"/>
      <c r="KTK5" s="854"/>
      <c r="KTL5" s="854"/>
      <c r="KTM5" s="854" t="s">
        <v>173</v>
      </c>
      <c r="KTN5" s="854"/>
      <c r="KTO5" s="854"/>
      <c r="KTP5" s="854"/>
      <c r="KTQ5" s="854"/>
      <c r="KTR5" s="854"/>
      <c r="KTS5" s="854"/>
      <c r="KTT5" s="854"/>
      <c r="KTU5" s="854"/>
      <c r="KTV5" s="854"/>
      <c r="KTW5" s="854"/>
      <c r="KTX5" s="854"/>
      <c r="KTY5" s="854"/>
      <c r="KTZ5" s="854"/>
      <c r="KUA5" s="854"/>
      <c r="KUB5" s="854"/>
      <c r="KUC5" s="854" t="s">
        <v>173</v>
      </c>
      <c r="KUD5" s="854"/>
      <c r="KUE5" s="854"/>
      <c r="KUF5" s="854"/>
      <c r="KUG5" s="854"/>
      <c r="KUH5" s="854"/>
      <c r="KUI5" s="854"/>
      <c r="KUJ5" s="854"/>
      <c r="KUK5" s="854"/>
      <c r="KUL5" s="854"/>
      <c r="KUM5" s="854"/>
      <c r="KUN5" s="854"/>
      <c r="KUO5" s="854"/>
      <c r="KUP5" s="854"/>
      <c r="KUQ5" s="854"/>
      <c r="KUR5" s="854"/>
      <c r="KUS5" s="854" t="s">
        <v>173</v>
      </c>
      <c r="KUT5" s="854"/>
      <c r="KUU5" s="854"/>
      <c r="KUV5" s="854"/>
      <c r="KUW5" s="854"/>
      <c r="KUX5" s="854"/>
      <c r="KUY5" s="854"/>
      <c r="KUZ5" s="854"/>
      <c r="KVA5" s="854"/>
      <c r="KVB5" s="854"/>
      <c r="KVC5" s="854"/>
      <c r="KVD5" s="854"/>
      <c r="KVE5" s="854"/>
      <c r="KVF5" s="854"/>
      <c r="KVG5" s="854"/>
      <c r="KVH5" s="854"/>
      <c r="KVI5" s="854" t="s">
        <v>173</v>
      </c>
      <c r="KVJ5" s="854"/>
      <c r="KVK5" s="854"/>
      <c r="KVL5" s="854"/>
      <c r="KVM5" s="854"/>
      <c r="KVN5" s="854"/>
      <c r="KVO5" s="854"/>
      <c r="KVP5" s="854"/>
      <c r="KVQ5" s="854"/>
      <c r="KVR5" s="854"/>
      <c r="KVS5" s="854"/>
      <c r="KVT5" s="854"/>
      <c r="KVU5" s="854"/>
      <c r="KVV5" s="854"/>
      <c r="KVW5" s="854"/>
      <c r="KVX5" s="854"/>
      <c r="KVY5" s="854" t="s">
        <v>173</v>
      </c>
      <c r="KVZ5" s="854"/>
      <c r="KWA5" s="854"/>
      <c r="KWB5" s="854"/>
      <c r="KWC5" s="854"/>
      <c r="KWD5" s="854"/>
      <c r="KWE5" s="854"/>
      <c r="KWF5" s="854"/>
      <c r="KWG5" s="854"/>
      <c r="KWH5" s="854"/>
      <c r="KWI5" s="854"/>
      <c r="KWJ5" s="854"/>
      <c r="KWK5" s="854"/>
      <c r="KWL5" s="854"/>
      <c r="KWM5" s="854"/>
      <c r="KWN5" s="854"/>
      <c r="KWO5" s="854" t="s">
        <v>173</v>
      </c>
      <c r="KWP5" s="854"/>
      <c r="KWQ5" s="854"/>
      <c r="KWR5" s="854"/>
      <c r="KWS5" s="854"/>
      <c r="KWT5" s="854"/>
      <c r="KWU5" s="854"/>
      <c r="KWV5" s="854"/>
      <c r="KWW5" s="854"/>
      <c r="KWX5" s="854"/>
      <c r="KWY5" s="854"/>
      <c r="KWZ5" s="854"/>
      <c r="KXA5" s="854"/>
      <c r="KXB5" s="854"/>
      <c r="KXC5" s="854"/>
      <c r="KXD5" s="854"/>
      <c r="KXE5" s="854" t="s">
        <v>173</v>
      </c>
      <c r="KXF5" s="854"/>
      <c r="KXG5" s="854"/>
      <c r="KXH5" s="854"/>
      <c r="KXI5" s="854"/>
      <c r="KXJ5" s="854"/>
      <c r="KXK5" s="854"/>
      <c r="KXL5" s="854"/>
      <c r="KXM5" s="854"/>
      <c r="KXN5" s="854"/>
      <c r="KXO5" s="854"/>
      <c r="KXP5" s="854"/>
      <c r="KXQ5" s="854"/>
      <c r="KXR5" s="854"/>
      <c r="KXS5" s="854"/>
      <c r="KXT5" s="854"/>
      <c r="KXU5" s="854" t="s">
        <v>173</v>
      </c>
      <c r="KXV5" s="854"/>
      <c r="KXW5" s="854"/>
      <c r="KXX5" s="854"/>
      <c r="KXY5" s="854"/>
      <c r="KXZ5" s="854"/>
      <c r="KYA5" s="854"/>
      <c r="KYB5" s="854"/>
      <c r="KYC5" s="854"/>
      <c r="KYD5" s="854"/>
      <c r="KYE5" s="854"/>
      <c r="KYF5" s="854"/>
      <c r="KYG5" s="854"/>
      <c r="KYH5" s="854"/>
      <c r="KYI5" s="854"/>
      <c r="KYJ5" s="854"/>
      <c r="KYK5" s="854" t="s">
        <v>173</v>
      </c>
      <c r="KYL5" s="854"/>
      <c r="KYM5" s="854"/>
      <c r="KYN5" s="854"/>
      <c r="KYO5" s="854"/>
      <c r="KYP5" s="854"/>
      <c r="KYQ5" s="854"/>
      <c r="KYR5" s="854"/>
      <c r="KYS5" s="854"/>
      <c r="KYT5" s="854"/>
      <c r="KYU5" s="854"/>
      <c r="KYV5" s="854"/>
      <c r="KYW5" s="854"/>
      <c r="KYX5" s="854"/>
      <c r="KYY5" s="854"/>
      <c r="KYZ5" s="854"/>
      <c r="KZA5" s="854" t="s">
        <v>173</v>
      </c>
      <c r="KZB5" s="854"/>
      <c r="KZC5" s="854"/>
      <c r="KZD5" s="854"/>
      <c r="KZE5" s="854"/>
      <c r="KZF5" s="854"/>
      <c r="KZG5" s="854"/>
      <c r="KZH5" s="854"/>
      <c r="KZI5" s="854"/>
      <c r="KZJ5" s="854"/>
      <c r="KZK5" s="854"/>
      <c r="KZL5" s="854"/>
      <c r="KZM5" s="854"/>
      <c r="KZN5" s="854"/>
      <c r="KZO5" s="854"/>
      <c r="KZP5" s="854"/>
      <c r="KZQ5" s="854" t="s">
        <v>173</v>
      </c>
      <c r="KZR5" s="854"/>
      <c r="KZS5" s="854"/>
      <c r="KZT5" s="854"/>
      <c r="KZU5" s="854"/>
      <c r="KZV5" s="854"/>
      <c r="KZW5" s="854"/>
      <c r="KZX5" s="854"/>
      <c r="KZY5" s="854"/>
      <c r="KZZ5" s="854"/>
      <c r="LAA5" s="854"/>
      <c r="LAB5" s="854"/>
      <c r="LAC5" s="854"/>
      <c r="LAD5" s="854"/>
      <c r="LAE5" s="854"/>
      <c r="LAF5" s="854"/>
      <c r="LAG5" s="854" t="s">
        <v>173</v>
      </c>
      <c r="LAH5" s="854"/>
      <c r="LAI5" s="854"/>
      <c r="LAJ5" s="854"/>
      <c r="LAK5" s="854"/>
      <c r="LAL5" s="854"/>
      <c r="LAM5" s="854"/>
      <c r="LAN5" s="854"/>
      <c r="LAO5" s="854"/>
      <c r="LAP5" s="854"/>
      <c r="LAQ5" s="854"/>
      <c r="LAR5" s="854"/>
      <c r="LAS5" s="854"/>
      <c r="LAT5" s="854"/>
      <c r="LAU5" s="854"/>
      <c r="LAV5" s="854"/>
      <c r="LAW5" s="854" t="s">
        <v>173</v>
      </c>
      <c r="LAX5" s="854"/>
      <c r="LAY5" s="854"/>
      <c r="LAZ5" s="854"/>
      <c r="LBA5" s="854"/>
      <c r="LBB5" s="854"/>
      <c r="LBC5" s="854"/>
      <c r="LBD5" s="854"/>
      <c r="LBE5" s="854"/>
      <c r="LBF5" s="854"/>
      <c r="LBG5" s="854"/>
      <c r="LBH5" s="854"/>
      <c r="LBI5" s="854"/>
      <c r="LBJ5" s="854"/>
      <c r="LBK5" s="854"/>
      <c r="LBL5" s="854"/>
      <c r="LBM5" s="854" t="s">
        <v>173</v>
      </c>
      <c r="LBN5" s="854"/>
      <c r="LBO5" s="854"/>
      <c r="LBP5" s="854"/>
      <c r="LBQ5" s="854"/>
      <c r="LBR5" s="854"/>
      <c r="LBS5" s="854"/>
      <c r="LBT5" s="854"/>
      <c r="LBU5" s="854"/>
      <c r="LBV5" s="854"/>
      <c r="LBW5" s="854"/>
      <c r="LBX5" s="854"/>
      <c r="LBY5" s="854"/>
      <c r="LBZ5" s="854"/>
      <c r="LCA5" s="854"/>
      <c r="LCB5" s="854"/>
      <c r="LCC5" s="854" t="s">
        <v>173</v>
      </c>
      <c r="LCD5" s="854"/>
      <c r="LCE5" s="854"/>
      <c r="LCF5" s="854"/>
      <c r="LCG5" s="854"/>
      <c r="LCH5" s="854"/>
      <c r="LCI5" s="854"/>
      <c r="LCJ5" s="854"/>
      <c r="LCK5" s="854"/>
      <c r="LCL5" s="854"/>
      <c r="LCM5" s="854"/>
      <c r="LCN5" s="854"/>
      <c r="LCO5" s="854"/>
      <c r="LCP5" s="854"/>
      <c r="LCQ5" s="854"/>
      <c r="LCR5" s="854"/>
      <c r="LCS5" s="854" t="s">
        <v>173</v>
      </c>
      <c r="LCT5" s="854"/>
      <c r="LCU5" s="854"/>
      <c r="LCV5" s="854"/>
      <c r="LCW5" s="854"/>
      <c r="LCX5" s="854"/>
      <c r="LCY5" s="854"/>
      <c r="LCZ5" s="854"/>
      <c r="LDA5" s="854"/>
      <c r="LDB5" s="854"/>
      <c r="LDC5" s="854"/>
      <c r="LDD5" s="854"/>
      <c r="LDE5" s="854"/>
      <c r="LDF5" s="854"/>
      <c r="LDG5" s="854"/>
      <c r="LDH5" s="854"/>
      <c r="LDI5" s="854" t="s">
        <v>173</v>
      </c>
      <c r="LDJ5" s="854"/>
      <c r="LDK5" s="854"/>
      <c r="LDL5" s="854"/>
      <c r="LDM5" s="854"/>
      <c r="LDN5" s="854"/>
      <c r="LDO5" s="854"/>
      <c r="LDP5" s="854"/>
      <c r="LDQ5" s="854"/>
      <c r="LDR5" s="854"/>
      <c r="LDS5" s="854"/>
      <c r="LDT5" s="854"/>
      <c r="LDU5" s="854"/>
      <c r="LDV5" s="854"/>
      <c r="LDW5" s="854"/>
      <c r="LDX5" s="854"/>
      <c r="LDY5" s="854" t="s">
        <v>173</v>
      </c>
      <c r="LDZ5" s="854"/>
      <c r="LEA5" s="854"/>
      <c r="LEB5" s="854"/>
      <c r="LEC5" s="854"/>
      <c r="LED5" s="854"/>
      <c r="LEE5" s="854"/>
      <c r="LEF5" s="854"/>
      <c r="LEG5" s="854"/>
      <c r="LEH5" s="854"/>
      <c r="LEI5" s="854"/>
      <c r="LEJ5" s="854"/>
      <c r="LEK5" s="854"/>
      <c r="LEL5" s="854"/>
      <c r="LEM5" s="854"/>
      <c r="LEN5" s="854"/>
      <c r="LEO5" s="854" t="s">
        <v>173</v>
      </c>
      <c r="LEP5" s="854"/>
      <c r="LEQ5" s="854"/>
      <c r="LER5" s="854"/>
      <c r="LES5" s="854"/>
      <c r="LET5" s="854"/>
      <c r="LEU5" s="854"/>
      <c r="LEV5" s="854"/>
      <c r="LEW5" s="854"/>
      <c r="LEX5" s="854"/>
      <c r="LEY5" s="854"/>
      <c r="LEZ5" s="854"/>
      <c r="LFA5" s="854"/>
      <c r="LFB5" s="854"/>
      <c r="LFC5" s="854"/>
      <c r="LFD5" s="854"/>
      <c r="LFE5" s="854" t="s">
        <v>173</v>
      </c>
      <c r="LFF5" s="854"/>
      <c r="LFG5" s="854"/>
      <c r="LFH5" s="854"/>
      <c r="LFI5" s="854"/>
      <c r="LFJ5" s="854"/>
      <c r="LFK5" s="854"/>
      <c r="LFL5" s="854"/>
      <c r="LFM5" s="854"/>
      <c r="LFN5" s="854"/>
      <c r="LFO5" s="854"/>
      <c r="LFP5" s="854"/>
      <c r="LFQ5" s="854"/>
      <c r="LFR5" s="854"/>
      <c r="LFS5" s="854"/>
      <c r="LFT5" s="854"/>
      <c r="LFU5" s="854" t="s">
        <v>173</v>
      </c>
      <c r="LFV5" s="854"/>
      <c r="LFW5" s="854"/>
      <c r="LFX5" s="854"/>
      <c r="LFY5" s="854"/>
      <c r="LFZ5" s="854"/>
      <c r="LGA5" s="854"/>
      <c r="LGB5" s="854"/>
      <c r="LGC5" s="854"/>
      <c r="LGD5" s="854"/>
      <c r="LGE5" s="854"/>
      <c r="LGF5" s="854"/>
      <c r="LGG5" s="854"/>
      <c r="LGH5" s="854"/>
      <c r="LGI5" s="854"/>
      <c r="LGJ5" s="854"/>
      <c r="LGK5" s="854" t="s">
        <v>173</v>
      </c>
      <c r="LGL5" s="854"/>
      <c r="LGM5" s="854"/>
      <c r="LGN5" s="854"/>
      <c r="LGO5" s="854"/>
      <c r="LGP5" s="854"/>
      <c r="LGQ5" s="854"/>
      <c r="LGR5" s="854"/>
      <c r="LGS5" s="854"/>
      <c r="LGT5" s="854"/>
      <c r="LGU5" s="854"/>
      <c r="LGV5" s="854"/>
      <c r="LGW5" s="854"/>
      <c r="LGX5" s="854"/>
      <c r="LGY5" s="854"/>
      <c r="LGZ5" s="854"/>
      <c r="LHA5" s="854" t="s">
        <v>173</v>
      </c>
      <c r="LHB5" s="854"/>
      <c r="LHC5" s="854"/>
      <c r="LHD5" s="854"/>
      <c r="LHE5" s="854"/>
      <c r="LHF5" s="854"/>
      <c r="LHG5" s="854"/>
      <c r="LHH5" s="854"/>
      <c r="LHI5" s="854"/>
      <c r="LHJ5" s="854"/>
      <c r="LHK5" s="854"/>
      <c r="LHL5" s="854"/>
      <c r="LHM5" s="854"/>
      <c r="LHN5" s="854"/>
      <c r="LHO5" s="854"/>
      <c r="LHP5" s="854"/>
      <c r="LHQ5" s="854" t="s">
        <v>173</v>
      </c>
      <c r="LHR5" s="854"/>
      <c r="LHS5" s="854"/>
      <c r="LHT5" s="854"/>
      <c r="LHU5" s="854"/>
      <c r="LHV5" s="854"/>
      <c r="LHW5" s="854"/>
      <c r="LHX5" s="854"/>
      <c r="LHY5" s="854"/>
      <c r="LHZ5" s="854"/>
      <c r="LIA5" s="854"/>
      <c r="LIB5" s="854"/>
      <c r="LIC5" s="854"/>
      <c r="LID5" s="854"/>
      <c r="LIE5" s="854"/>
      <c r="LIF5" s="854"/>
      <c r="LIG5" s="854" t="s">
        <v>173</v>
      </c>
      <c r="LIH5" s="854"/>
      <c r="LII5" s="854"/>
      <c r="LIJ5" s="854"/>
      <c r="LIK5" s="854"/>
      <c r="LIL5" s="854"/>
      <c r="LIM5" s="854"/>
      <c r="LIN5" s="854"/>
      <c r="LIO5" s="854"/>
      <c r="LIP5" s="854"/>
      <c r="LIQ5" s="854"/>
      <c r="LIR5" s="854"/>
      <c r="LIS5" s="854"/>
      <c r="LIT5" s="854"/>
      <c r="LIU5" s="854"/>
      <c r="LIV5" s="854"/>
      <c r="LIW5" s="854" t="s">
        <v>173</v>
      </c>
      <c r="LIX5" s="854"/>
      <c r="LIY5" s="854"/>
      <c r="LIZ5" s="854"/>
      <c r="LJA5" s="854"/>
      <c r="LJB5" s="854"/>
      <c r="LJC5" s="854"/>
      <c r="LJD5" s="854"/>
      <c r="LJE5" s="854"/>
      <c r="LJF5" s="854"/>
      <c r="LJG5" s="854"/>
      <c r="LJH5" s="854"/>
      <c r="LJI5" s="854"/>
      <c r="LJJ5" s="854"/>
      <c r="LJK5" s="854"/>
      <c r="LJL5" s="854"/>
      <c r="LJM5" s="854" t="s">
        <v>173</v>
      </c>
      <c r="LJN5" s="854"/>
      <c r="LJO5" s="854"/>
      <c r="LJP5" s="854"/>
      <c r="LJQ5" s="854"/>
      <c r="LJR5" s="854"/>
      <c r="LJS5" s="854"/>
      <c r="LJT5" s="854"/>
      <c r="LJU5" s="854"/>
      <c r="LJV5" s="854"/>
      <c r="LJW5" s="854"/>
      <c r="LJX5" s="854"/>
      <c r="LJY5" s="854"/>
      <c r="LJZ5" s="854"/>
      <c r="LKA5" s="854"/>
      <c r="LKB5" s="854"/>
      <c r="LKC5" s="854" t="s">
        <v>173</v>
      </c>
      <c r="LKD5" s="854"/>
      <c r="LKE5" s="854"/>
      <c r="LKF5" s="854"/>
      <c r="LKG5" s="854"/>
      <c r="LKH5" s="854"/>
      <c r="LKI5" s="854"/>
      <c r="LKJ5" s="854"/>
      <c r="LKK5" s="854"/>
      <c r="LKL5" s="854"/>
      <c r="LKM5" s="854"/>
      <c r="LKN5" s="854"/>
      <c r="LKO5" s="854"/>
      <c r="LKP5" s="854"/>
      <c r="LKQ5" s="854"/>
      <c r="LKR5" s="854"/>
      <c r="LKS5" s="854" t="s">
        <v>173</v>
      </c>
      <c r="LKT5" s="854"/>
      <c r="LKU5" s="854"/>
      <c r="LKV5" s="854"/>
      <c r="LKW5" s="854"/>
      <c r="LKX5" s="854"/>
      <c r="LKY5" s="854"/>
      <c r="LKZ5" s="854"/>
      <c r="LLA5" s="854"/>
      <c r="LLB5" s="854"/>
      <c r="LLC5" s="854"/>
      <c r="LLD5" s="854"/>
      <c r="LLE5" s="854"/>
      <c r="LLF5" s="854"/>
      <c r="LLG5" s="854"/>
      <c r="LLH5" s="854"/>
      <c r="LLI5" s="854" t="s">
        <v>173</v>
      </c>
      <c r="LLJ5" s="854"/>
      <c r="LLK5" s="854"/>
      <c r="LLL5" s="854"/>
      <c r="LLM5" s="854"/>
      <c r="LLN5" s="854"/>
      <c r="LLO5" s="854"/>
      <c r="LLP5" s="854"/>
      <c r="LLQ5" s="854"/>
      <c r="LLR5" s="854"/>
      <c r="LLS5" s="854"/>
      <c r="LLT5" s="854"/>
      <c r="LLU5" s="854"/>
      <c r="LLV5" s="854"/>
      <c r="LLW5" s="854"/>
      <c r="LLX5" s="854"/>
      <c r="LLY5" s="854" t="s">
        <v>173</v>
      </c>
      <c r="LLZ5" s="854"/>
      <c r="LMA5" s="854"/>
      <c r="LMB5" s="854"/>
      <c r="LMC5" s="854"/>
      <c r="LMD5" s="854"/>
      <c r="LME5" s="854"/>
      <c r="LMF5" s="854"/>
      <c r="LMG5" s="854"/>
      <c r="LMH5" s="854"/>
      <c r="LMI5" s="854"/>
      <c r="LMJ5" s="854"/>
      <c r="LMK5" s="854"/>
      <c r="LML5" s="854"/>
      <c r="LMM5" s="854"/>
      <c r="LMN5" s="854"/>
      <c r="LMO5" s="854" t="s">
        <v>173</v>
      </c>
      <c r="LMP5" s="854"/>
      <c r="LMQ5" s="854"/>
      <c r="LMR5" s="854"/>
      <c r="LMS5" s="854"/>
      <c r="LMT5" s="854"/>
      <c r="LMU5" s="854"/>
      <c r="LMV5" s="854"/>
      <c r="LMW5" s="854"/>
      <c r="LMX5" s="854"/>
      <c r="LMY5" s="854"/>
      <c r="LMZ5" s="854"/>
      <c r="LNA5" s="854"/>
      <c r="LNB5" s="854"/>
      <c r="LNC5" s="854"/>
      <c r="LND5" s="854"/>
      <c r="LNE5" s="854" t="s">
        <v>173</v>
      </c>
      <c r="LNF5" s="854"/>
      <c r="LNG5" s="854"/>
      <c r="LNH5" s="854"/>
      <c r="LNI5" s="854"/>
      <c r="LNJ5" s="854"/>
      <c r="LNK5" s="854"/>
      <c r="LNL5" s="854"/>
      <c r="LNM5" s="854"/>
      <c r="LNN5" s="854"/>
      <c r="LNO5" s="854"/>
      <c r="LNP5" s="854"/>
      <c r="LNQ5" s="854"/>
      <c r="LNR5" s="854"/>
      <c r="LNS5" s="854"/>
      <c r="LNT5" s="854"/>
      <c r="LNU5" s="854" t="s">
        <v>173</v>
      </c>
      <c r="LNV5" s="854"/>
      <c r="LNW5" s="854"/>
      <c r="LNX5" s="854"/>
      <c r="LNY5" s="854"/>
      <c r="LNZ5" s="854"/>
      <c r="LOA5" s="854"/>
      <c r="LOB5" s="854"/>
      <c r="LOC5" s="854"/>
      <c r="LOD5" s="854"/>
      <c r="LOE5" s="854"/>
      <c r="LOF5" s="854"/>
      <c r="LOG5" s="854"/>
      <c r="LOH5" s="854"/>
      <c r="LOI5" s="854"/>
      <c r="LOJ5" s="854"/>
      <c r="LOK5" s="854" t="s">
        <v>173</v>
      </c>
      <c r="LOL5" s="854"/>
      <c r="LOM5" s="854"/>
      <c r="LON5" s="854"/>
      <c r="LOO5" s="854"/>
      <c r="LOP5" s="854"/>
      <c r="LOQ5" s="854"/>
      <c r="LOR5" s="854"/>
      <c r="LOS5" s="854"/>
      <c r="LOT5" s="854"/>
      <c r="LOU5" s="854"/>
      <c r="LOV5" s="854"/>
      <c r="LOW5" s="854"/>
      <c r="LOX5" s="854"/>
      <c r="LOY5" s="854"/>
      <c r="LOZ5" s="854"/>
      <c r="LPA5" s="854" t="s">
        <v>173</v>
      </c>
      <c r="LPB5" s="854"/>
      <c r="LPC5" s="854"/>
      <c r="LPD5" s="854"/>
      <c r="LPE5" s="854"/>
      <c r="LPF5" s="854"/>
      <c r="LPG5" s="854"/>
      <c r="LPH5" s="854"/>
      <c r="LPI5" s="854"/>
      <c r="LPJ5" s="854"/>
      <c r="LPK5" s="854"/>
      <c r="LPL5" s="854"/>
      <c r="LPM5" s="854"/>
      <c r="LPN5" s="854"/>
      <c r="LPO5" s="854"/>
      <c r="LPP5" s="854"/>
      <c r="LPQ5" s="854" t="s">
        <v>173</v>
      </c>
      <c r="LPR5" s="854"/>
      <c r="LPS5" s="854"/>
      <c r="LPT5" s="854"/>
      <c r="LPU5" s="854"/>
      <c r="LPV5" s="854"/>
      <c r="LPW5" s="854"/>
      <c r="LPX5" s="854"/>
      <c r="LPY5" s="854"/>
      <c r="LPZ5" s="854"/>
      <c r="LQA5" s="854"/>
      <c r="LQB5" s="854"/>
      <c r="LQC5" s="854"/>
      <c r="LQD5" s="854"/>
      <c r="LQE5" s="854"/>
      <c r="LQF5" s="854"/>
      <c r="LQG5" s="854" t="s">
        <v>173</v>
      </c>
      <c r="LQH5" s="854"/>
      <c r="LQI5" s="854"/>
      <c r="LQJ5" s="854"/>
      <c r="LQK5" s="854"/>
      <c r="LQL5" s="854"/>
      <c r="LQM5" s="854"/>
      <c r="LQN5" s="854"/>
      <c r="LQO5" s="854"/>
      <c r="LQP5" s="854"/>
      <c r="LQQ5" s="854"/>
      <c r="LQR5" s="854"/>
      <c r="LQS5" s="854"/>
      <c r="LQT5" s="854"/>
      <c r="LQU5" s="854"/>
      <c r="LQV5" s="854"/>
      <c r="LQW5" s="854" t="s">
        <v>173</v>
      </c>
      <c r="LQX5" s="854"/>
      <c r="LQY5" s="854"/>
      <c r="LQZ5" s="854"/>
      <c r="LRA5" s="854"/>
      <c r="LRB5" s="854"/>
      <c r="LRC5" s="854"/>
      <c r="LRD5" s="854"/>
      <c r="LRE5" s="854"/>
      <c r="LRF5" s="854"/>
      <c r="LRG5" s="854"/>
      <c r="LRH5" s="854"/>
      <c r="LRI5" s="854"/>
      <c r="LRJ5" s="854"/>
      <c r="LRK5" s="854"/>
      <c r="LRL5" s="854"/>
      <c r="LRM5" s="854" t="s">
        <v>173</v>
      </c>
      <c r="LRN5" s="854"/>
      <c r="LRO5" s="854"/>
      <c r="LRP5" s="854"/>
      <c r="LRQ5" s="854"/>
      <c r="LRR5" s="854"/>
      <c r="LRS5" s="854"/>
      <c r="LRT5" s="854"/>
      <c r="LRU5" s="854"/>
      <c r="LRV5" s="854"/>
      <c r="LRW5" s="854"/>
      <c r="LRX5" s="854"/>
      <c r="LRY5" s="854"/>
      <c r="LRZ5" s="854"/>
      <c r="LSA5" s="854"/>
      <c r="LSB5" s="854"/>
      <c r="LSC5" s="854" t="s">
        <v>173</v>
      </c>
      <c r="LSD5" s="854"/>
      <c r="LSE5" s="854"/>
      <c r="LSF5" s="854"/>
      <c r="LSG5" s="854"/>
      <c r="LSH5" s="854"/>
      <c r="LSI5" s="854"/>
      <c r="LSJ5" s="854"/>
      <c r="LSK5" s="854"/>
      <c r="LSL5" s="854"/>
      <c r="LSM5" s="854"/>
      <c r="LSN5" s="854"/>
      <c r="LSO5" s="854"/>
      <c r="LSP5" s="854"/>
      <c r="LSQ5" s="854"/>
      <c r="LSR5" s="854"/>
      <c r="LSS5" s="854" t="s">
        <v>173</v>
      </c>
      <c r="LST5" s="854"/>
      <c r="LSU5" s="854"/>
      <c r="LSV5" s="854"/>
      <c r="LSW5" s="854"/>
      <c r="LSX5" s="854"/>
      <c r="LSY5" s="854"/>
      <c r="LSZ5" s="854"/>
      <c r="LTA5" s="854"/>
      <c r="LTB5" s="854"/>
      <c r="LTC5" s="854"/>
      <c r="LTD5" s="854"/>
      <c r="LTE5" s="854"/>
      <c r="LTF5" s="854"/>
      <c r="LTG5" s="854"/>
      <c r="LTH5" s="854"/>
      <c r="LTI5" s="854" t="s">
        <v>173</v>
      </c>
      <c r="LTJ5" s="854"/>
      <c r="LTK5" s="854"/>
      <c r="LTL5" s="854"/>
      <c r="LTM5" s="854"/>
      <c r="LTN5" s="854"/>
      <c r="LTO5" s="854"/>
      <c r="LTP5" s="854"/>
      <c r="LTQ5" s="854"/>
      <c r="LTR5" s="854"/>
      <c r="LTS5" s="854"/>
      <c r="LTT5" s="854"/>
      <c r="LTU5" s="854"/>
      <c r="LTV5" s="854"/>
      <c r="LTW5" s="854"/>
      <c r="LTX5" s="854"/>
      <c r="LTY5" s="854" t="s">
        <v>173</v>
      </c>
      <c r="LTZ5" s="854"/>
      <c r="LUA5" s="854"/>
      <c r="LUB5" s="854"/>
      <c r="LUC5" s="854"/>
      <c r="LUD5" s="854"/>
      <c r="LUE5" s="854"/>
      <c r="LUF5" s="854"/>
      <c r="LUG5" s="854"/>
      <c r="LUH5" s="854"/>
      <c r="LUI5" s="854"/>
      <c r="LUJ5" s="854"/>
      <c r="LUK5" s="854"/>
      <c r="LUL5" s="854"/>
      <c r="LUM5" s="854"/>
      <c r="LUN5" s="854"/>
      <c r="LUO5" s="854" t="s">
        <v>173</v>
      </c>
      <c r="LUP5" s="854"/>
      <c r="LUQ5" s="854"/>
      <c r="LUR5" s="854"/>
      <c r="LUS5" s="854"/>
      <c r="LUT5" s="854"/>
      <c r="LUU5" s="854"/>
      <c r="LUV5" s="854"/>
      <c r="LUW5" s="854"/>
      <c r="LUX5" s="854"/>
      <c r="LUY5" s="854"/>
      <c r="LUZ5" s="854"/>
      <c r="LVA5" s="854"/>
      <c r="LVB5" s="854"/>
      <c r="LVC5" s="854"/>
      <c r="LVD5" s="854"/>
      <c r="LVE5" s="854" t="s">
        <v>173</v>
      </c>
      <c r="LVF5" s="854"/>
      <c r="LVG5" s="854"/>
      <c r="LVH5" s="854"/>
      <c r="LVI5" s="854"/>
      <c r="LVJ5" s="854"/>
      <c r="LVK5" s="854"/>
      <c r="LVL5" s="854"/>
      <c r="LVM5" s="854"/>
      <c r="LVN5" s="854"/>
      <c r="LVO5" s="854"/>
      <c r="LVP5" s="854"/>
      <c r="LVQ5" s="854"/>
      <c r="LVR5" s="854"/>
      <c r="LVS5" s="854"/>
      <c r="LVT5" s="854"/>
      <c r="LVU5" s="854" t="s">
        <v>173</v>
      </c>
      <c r="LVV5" s="854"/>
      <c r="LVW5" s="854"/>
      <c r="LVX5" s="854"/>
      <c r="LVY5" s="854"/>
      <c r="LVZ5" s="854"/>
      <c r="LWA5" s="854"/>
      <c r="LWB5" s="854"/>
      <c r="LWC5" s="854"/>
      <c r="LWD5" s="854"/>
      <c r="LWE5" s="854"/>
      <c r="LWF5" s="854"/>
      <c r="LWG5" s="854"/>
      <c r="LWH5" s="854"/>
      <c r="LWI5" s="854"/>
      <c r="LWJ5" s="854"/>
      <c r="LWK5" s="854" t="s">
        <v>173</v>
      </c>
      <c r="LWL5" s="854"/>
      <c r="LWM5" s="854"/>
      <c r="LWN5" s="854"/>
      <c r="LWO5" s="854"/>
      <c r="LWP5" s="854"/>
      <c r="LWQ5" s="854"/>
      <c r="LWR5" s="854"/>
      <c r="LWS5" s="854"/>
      <c r="LWT5" s="854"/>
      <c r="LWU5" s="854"/>
      <c r="LWV5" s="854"/>
      <c r="LWW5" s="854"/>
      <c r="LWX5" s="854"/>
      <c r="LWY5" s="854"/>
      <c r="LWZ5" s="854"/>
      <c r="LXA5" s="854" t="s">
        <v>173</v>
      </c>
      <c r="LXB5" s="854"/>
      <c r="LXC5" s="854"/>
      <c r="LXD5" s="854"/>
      <c r="LXE5" s="854"/>
      <c r="LXF5" s="854"/>
      <c r="LXG5" s="854"/>
      <c r="LXH5" s="854"/>
      <c r="LXI5" s="854"/>
      <c r="LXJ5" s="854"/>
      <c r="LXK5" s="854"/>
      <c r="LXL5" s="854"/>
      <c r="LXM5" s="854"/>
      <c r="LXN5" s="854"/>
      <c r="LXO5" s="854"/>
      <c r="LXP5" s="854"/>
      <c r="LXQ5" s="854" t="s">
        <v>173</v>
      </c>
      <c r="LXR5" s="854"/>
      <c r="LXS5" s="854"/>
      <c r="LXT5" s="854"/>
      <c r="LXU5" s="854"/>
      <c r="LXV5" s="854"/>
      <c r="LXW5" s="854"/>
      <c r="LXX5" s="854"/>
      <c r="LXY5" s="854"/>
      <c r="LXZ5" s="854"/>
      <c r="LYA5" s="854"/>
      <c r="LYB5" s="854"/>
      <c r="LYC5" s="854"/>
      <c r="LYD5" s="854"/>
      <c r="LYE5" s="854"/>
      <c r="LYF5" s="854"/>
      <c r="LYG5" s="854" t="s">
        <v>173</v>
      </c>
      <c r="LYH5" s="854"/>
      <c r="LYI5" s="854"/>
      <c r="LYJ5" s="854"/>
      <c r="LYK5" s="854"/>
      <c r="LYL5" s="854"/>
      <c r="LYM5" s="854"/>
      <c r="LYN5" s="854"/>
      <c r="LYO5" s="854"/>
      <c r="LYP5" s="854"/>
      <c r="LYQ5" s="854"/>
      <c r="LYR5" s="854"/>
      <c r="LYS5" s="854"/>
      <c r="LYT5" s="854"/>
      <c r="LYU5" s="854"/>
      <c r="LYV5" s="854"/>
      <c r="LYW5" s="854" t="s">
        <v>173</v>
      </c>
      <c r="LYX5" s="854"/>
      <c r="LYY5" s="854"/>
      <c r="LYZ5" s="854"/>
      <c r="LZA5" s="854"/>
      <c r="LZB5" s="854"/>
      <c r="LZC5" s="854"/>
      <c r="LZD5" s="854"/>
      <c r="LZE5" s="854"/>
      <c r="LZF5" s="854"/>
      <c r="LZG5" s="854"/>
      <c r="LZH5" s="854"/>
      <c r="LZI5" s="854"/>
      <c r="LZJ5" s="854"/>
      <c r="LZK5" s="854"/>
      <c r="LZL5" s="854"/>
      <c r="LZM5" s="854" t="s">
        <v>173</v>
      </c>
      <c r="LZN5" s="854"/>
      <c r="LZO5" s="854"/>
      <c r="LZP5" s="854"/>
      <c r="LZQ5" s="854"/>
      <c r="LZR5" s="854"/>
      <c r="LZS5" s="854"/>
      <c r="LZT5" s="854"/>
      <c r="LZU5" s="854"/>
      <c r="LZV5" s="854"/>
      <c r="LZW5" s="854"/>
      <c r="LZX5" s="854"/>
      <c r="LZY5" s="854"/>
      <c r="LZZ5" s="854"/>
      <c r="MAA5" s="854"/>
      <c r="MAB5" s="854"/>
      <c r="MAC5" s="854" t="s">
        <v>173</v>
      </c>
      <c r="MAD5" s="854"/>
      <c r="MAE5" s="854"/>
      <c r="MAF5" s="854"/>
      <c r="MAG5" s="854"/>
      <c r="MAH5" s="854"/>
      <c r="MAI5" s="854"/>
      <c r="MAJ5" s="854"/>
      <c r="MAK5" s="854"/>
      <c r="MAL5" s="854"/>
      <c r="MAM5" s="854"/>
      <c r="MAN5" s="854"/>
      <c r="MAO5" s="854"/>
      <c r="MAP5" s="854"/>
      <c r="MAQ5" s="854"/>
      <c r="MAR5" s="854"/>
      <c r="MAS5" s="854" t="s">
        <v>173</v>
      </c>
      <c r="MAT5" s="854"/>
      <c r="MAU5" s="854"/>
      <c r="MAV5" s="854"/>
      <c r="MAW5" s="854"/>
      <c r="MAX5" s="854"/>
      <c r="MAY5" s="854"/>
      <c r="MAZ5" s="854"/>
      <c r="MBA5" s="854"/>
      <c r="MBB5" s="854"/>
      <c r="MBC5" s="854"/>
      <c r="MBD5" s="854"/>
      <c r="MBE5" s="854"/>
      <c r="MBF5" s="854"/>
      <c r="MBG5" s="854"/>
      <c r="MBH5" s="854"/>
      <c r="MBI5" s="854" t="s">
        <v>173</v>
      </c>
      <c r="MBJ5" s="854"/>
      <c r="MBK5" s="854"/>
      <c r="MBL5" s="854"/>
      <c r="MBM5" s="854"/>
      <c r="MBN5" s="854"/>
      <c r="MBO5" s="854"/>
      <c r="MBP5" s="854"/>
      <c r="MBQ5" s="854"/>
      <c r="MBR5" s="854"/>
      <c r="MBS5" s="854"/>
      <c r="MBT5" s="854"/>
      <c r="MBU5" s="854"/>
      <c r="MBV5" s="854"/>
      <c r="MBW5" s="854"/>
      <c r="MBX5" s="854"/>
      <c r="MBY5" s="854" t="s">
        <v>173</v>
      </c>
      <c r="MBZ5" s="854"/>
      <c r="MCA5" s="854"/>
      <c r="MCB5" s="854"/>
      <c r="MCC5" s="854"/>
      <c r="MCD5" s="854"/>
      <c r="MCE5" s="854"/>
      <c r="MCF5" s="854"/>
      <c r="MCG5" s="854"/>
      <c r="MCH5" s="854"/>
      <c r="MCI5" s="854"/>
      <c r="MCJ5" s="854"/>
      <c r="MCK5" s="854"/>
      <c r="MCL5" s="854"/>
      <c r="MCM5" s="854"/>
      <c r="MCN5" s="854"/>
      <c r="MCO5" s="854" t="s">
        <v>173</v>
      </c>
      <c r="MCP5" s="854"/>
      <c r="MCQ5" s="854"/>
      <c r="MCR5" s="854"/>
      <c r="MCS5" s="854"/>
      <c r="MCT5" s="854"/>
      <c r="MCU5" s="854"/>
      <c r="MCV5" s="854"/>
      <c r="MCW5" s="854"/>
      <c r="MCX5" s="854"/>
      <c r="MCY5" s="854"/>
      <c r="MCZ5" s="854"/>
      <c r="MDA5" s="854"/>
      <c r="MDB5" s="854"/>
      <c r="MDC5" s="854"/>
      <c r="MDD5" s="854"/>
      <c r="MDE5" s="854" t="s">
        <v>173</v>
      </c>
      <c r="MDF5" s="854"/>
      <c r="MDG5" s="854"/>
      <c r="MDH5" s="854"/>
      <c r="MDI5" s="854"/>
      <c r="MDJ5" s="854"/>
      <c r="MDK5" s="854"/>
      <c r="MDL5" s="854"/>
      <c r="MDM5" s="854"/>
      <c r="MDN5" s="854"/>
      <c r="MDO5" s="854"/>
      <c r="MDP5" s="854"/>
      <c r="MDQ5" s="854"/>
      <c r="MDR5" s="854"/>
      <c r="MDS5" s="854"/>
      <c r="MDT5" s="854"/>
      <c r="MDU5" s="854" t="s">
        <v>173</v>
      </c>
      <c r="MDV5" s="854"/>
      <c r="MDW5" s="854"/>
      <c r="MDX5" s="854"/>
      <c r="MDY5" s="854"/>
      <c r="MDZ5" s="854"/>
      <c r="MEA5" s="854"/>
      <c r="MEB5" s="854"/>
      <c r="MEC5" s="854"/>
      <c r="MED5" s="854"/>
      <c r="MEE5" s="854"/>
      <c r="MEF5" s="854"/>
      <c r="MEG5" s="854"/>
      <c r="MEH5" s="854"/>
      <c r="MEI5" s="854"/>
      <c r="MEJ5" s="854"/>
      <c r="MEK5" s="854" t="s">
        <v>173</v>
      </c>
      <c r="MEL5" s="854"/>
      <c r="MEM5" s="854"/>
      <c r="MEN5" s="854"/>
      <c r="MEO5" s="854"/>
      <c r="MEP5" s="854"/>
      <c r="MEQ5" s="854"/>
      <c r="MER5" s="854"/>
      <c r="MES5" s="854"/>
      <c r="MET5" s="854"/>
      <c r="MEU5" s="854"/>
      <c r="MEV5" s="854"/>
      <c r="MEW5" s="854"/>
      <c r="MEX5" s="854"/>
      <c r="MEY5" s="854"/>
      <c r="MEZ5" s="854"/>
      <c r="MFA5" s="854" t="s">
        <v>173</v>
      </c>
      <c r="MFB5" s="854"/>
      <c r="MFC5" s="854"/>
      <c r="MFD5" s="854"/>
      <c r="MFE5" s="854"/>
      <c r="MFF5" s="854"/>
      <c r="MFG5" s="854"/>
      <c r="MFH5" s="854"/>
      <c r="MFI5" s="854"/>
      <c r="MFJ5" s="854"/>
      <c r="MFK5" s="854"/>
      <c r="MFL5" s="854"/>
      <c r="MFM5" s="854"/>
      <c r="MFN5" s="854"/>
      <c r="MFO5" s="854"/>
      <c r="MFP5" s="854"/>
      <c r="MFQ5" s="854" t="s">
        <v>173</v>
      </c>
      <c r="MFR5" s="854"/>
      <c r="MFS5" s="854"/>
      <c r="MFT5" s="854"/>
      <c r="MFU5" s="854"/>
      <c r="MFV5" s="854"/>
      <c r="MFW5" s="854"/>
      <c r="MFX5" s="854"/>
      <c r="MFY5" s="854"/>
      <c r="MFZ5" s="854"/>
      <c r="MGA5" s="854"/>
      <c r="MGB5" s="854"/>
      <c r="MGC5" s="854"/>
      <c r="MGD5" s="854"/>
      <c r="MGE5" s="854"/>
      <c r="MGF5" s="854"/>
      <c r="MGG5" s="854" t="s">
        <v>173</v>
      </c>
      <c r="MGH5" s="854"/>
      <c r="MGI5" s="854"/>
      <c r="MGJ5" s="854"/>
      <c r="MGK5" s="854"/>
      <c r="MGL5" s="854"/>
      <c r="MGM5" s="854"/>
      <c r="MGN5" s="854"/>
      <c r="MGO5" s="854"/>
      <c r="MGP5" s="854"/>
      <c r="MGQ5" s="854"/>
      <c r="MGR5" s="854"/>
      <c r="MGS5" s="854"/>
      <c r="MGT5" s="854"/>
      <c r="MGU5" s="854"/>
      <c r="MGV5" s="854"/>
      <c r="MGW5" s="854" t="s">
        <v>173</v>
      </c>
      <c r="MGX5" s="854"/>
      <c r="MGY5" s="854"/>
      <c r="MGZ5" s="854"/>
      <c r="MHA5" s="854"/>
      <c r="MHB5" s="854"/>
      <c r="MHC5" s="854"/>
      <c r="MHD5" s="854"/>
      <c r="MHE5" s="854"/>
      <c r="MHF5" s="854"/>
      <c r="MHG5" s="854"/>
      <c r="MHH5" s="854"/>
      <c r="MHI5" s="854"/>
      <c r="MHJ5" s="854"/>
      <c r="MHK5" s="854"/>
      <c r="MHL5" s="854"/>
      <c r="MHM5" s="854" t="s">
        <v>173</v>
      </c>
      <c r="MHN5" s="854"/>
      <c r="MHO5" s="854"/>
      <c r="MHP5" s="854"/>
      <c r="MHQ5" s="854"/>
      <c r="MHR5" s="854"/>
      <c r="MHS5" s="854"/>
      <c r="MHT5" s="854"/>
      <c r="MHU5" s="854"/>
      <c r="MHV5" s="854"/>
      <c r="MHW5" s="854"/>
      <c r="MHX5" s="854"/>
      <c r="MHY5" s="854"/>
      <c r="MHZ5" s="854"/>
      <c r="MIA5" s="854"/>
      <c r="MIB5" s="854"/>
      <c r="MIC5" s="854" t="s">
        <v>173</v>
      </c>
      <c r="MID5" s="854"/>
      <c r="MIE5" s="854"/>
      <c r="MIF5" s="854"/>
      <c r="MIG5" s="854"/>
      <c r="MIH5" s="854"/>
      <c r="MII5" s="854"/>
      <c r="MIJ5" s="854"/>
      <c r="MIK5" s="854"/>
      <c r="MIL5" s="854"/>
      <c r="MIM5" s="854"/>
      <c r="MIN5" s="854"/>
      <c r="MIO5" s="854"/>
      <c r="MIP5" s="854"/>
      <c r="MIQ5" s="854"/>
      <c r="MIR5" s="854"/>
      <c r="MIS5" s="854" t="s">
        <v>173</v>
      </c>
      <c r="MIT5" s="854"/>
      <c r="MIU5" s="854"/>
      <c r="MIV5" s="854"/>
      <c r="MIW5" s="854"/>
      <c r="MIX5" s="854"/>
      <c r="MIY5" s="854"/>
      <c r="MIZ5" s="854"/>
      <c r="MJA5" s="854"/>
      <c r="MJB5" s="854"/>
      <c r="MJC5" s="854"/>
      <c r="MJD5" s="854"/>
      <c r="MJE5" s="854"/>
      <c r="MJF5" s="854"/>
      <c r="MJG5" s="854"/>
      <c r="MJH5" s="854"/>
      <c r="MJI5" s="854" t="s">
        <v>173</v>
      </c>
      <c r="MJJ5" s="854"/>
      <c r="MJK5" s="854"/>
      <c r="MJL5" s="854"/>
      <c r="MJM5" s="854"/>
      <c r="MJN5" s="854"/>
      <c r="MJO5" s="854"/>
      <c r="MJP5" s="854"/>
      <c r="MJQ5" s="854"/>
      <c r="MJR5" s="854"/>
      <c r="MJS5" s="854"/>
      <c r="MJT5" s="854"/>
      <c r="MJU5" s="854"/>
      <c r="MJV5" s="854"/>
      <c r="MJW5" s="854"/>
      <c r="MJX5" s="854"/>
      <c r="MJY5" s="854" t="s">
        <v>173</v>
      </c>
      <c r="MJZ5" s="854"/>
      <c r="MKA5" s="854"/>
      <c r="MKB5" s="854"/>
      <c r="MKC5" s="854"/>
      <c r="MKD5" s="854"/>
      <c r="MKE5" s="854"/>
      <c r="MKF5" s="854"/>
      <c r="MKG5" s="854"/>
      <c r="MKH5" s="854"/>
      <c r="MKI5" s="854"/>
      <c r="MKJ5" s="854"/>
      <c r="MKK5" s="854"/>
      <c r="MKL5" s="854"/>
      <c r="MKM5" s="854"/>
      <c r="MKN5" s="854"/>
      <c r="MKO5" s="854" t="s">
        <v>173</v>
      </c>
      <c r="MKP5" s="854"/>
      <c r="MKQ5" s="854"/>
      <c r="MKR5" s="854"/>
      <c r="MKS5" s="854"/>
      <c r="MKT5" s="854"/>
      <c r="MKU5" s="854"/>
      <c r="MKV5" s="854"/>
      <c r="MKW5" s="854"/>
      <c r="MKX5" s="854"/>
      <c r="MKY5" s="854"/>
      <c r="MKZ5" s="854"/>
      <c r="MLA5" s="854"/>
      <c r="MLB5" s="854"/>
      <c r="MLC5" s="854"/>
      <c r="MLD5" s="854"/>
      <c r="MLE5" s="854" t="s">
        <v>173</v>
      </c>
      <c r="MLF5" s="854"/>
      <c r="MLG5" s="854"/>
      <c r="MLH5" s="854"/>
      <c r="MLI5" s="854"/>
      <c r="MLJ5" s="854"/>
      <c r="MLK5" s="854"/>
      <c r="MLL5" s="854"/>
      <c r="MLM5" s="854"/>
      <c r="MLN5" s="854"/>
      <c r="MLO5" s="854"/>
      <c r="MLP5" s="854"/>
      <c r="MLQ5" s="854"/>
      <c r="MLR5" s="854"/>
      <c r="MLS5" s="854"/>
      <c r="MLT5" s="854"/>
      <c r="MLU5" s="854" t="s">
        <v>173</v>
      </c>
      <c r="MLV5" s="854"/>
      <c r="MLW5" s="854"/>
      <c r="MLX5" s="854"/>
      <c r="MLY5" s="854"/>
      <c r="MLZ5" s="854"/>
      <c r="MMA5" s="854"/>
      <c r="MMB5" s="854"/>
      <c r="MMC5" s="854"/>
      <c r="MMD5" s="854"/>
      <c r="MME5" s="854"/>
      <c r="MMF5" s="854"/>
      <c r="MMG5" s="854"/>
      <c r="MMH5" s="854"/>
      <c r="MMI5" s="854"/>
      <c r="MMJ5" s="854"/>
      <c r="MMK5" s="854" t="s">
        <v>173</v>
      </c>
      <c r="MML5" s="854"/>
      <c r="MMM5" s="854"/>
      <c r="MMN5" s="854"/>
      <c r="MMO5" s="854"/>
      <c r="MMP5" s="854"/>
      <c r="MMQ5" s="854"/>
      <c r="MMR5" s="854"/>
      <c r="MMS5" s="854"/>
      <c r="MMT5" s="854"/>
      <c r="MMU5" s="854"/>
      <c r="MMV5" s="854"/>
      <c r="MMW5" s="854"/>
      <c r="MMX5" s="854"/>
      <c r="MMY5" s="854"/>
      <c r="MMZ5" s="854"/>
      <c r="MNA5" s="854" t="s">
        <v>173</v>
      </c>
      <c r="MNB5" s="854"/>
      <c r="MNC5" s="854"/>
      <c r="MND5" s="854"/>
      <c r="MNE5" s="854"/>
      <c r="MNF5" s="854"/>
      <c r="MNG5" s="854"/>
      <c r="MNH5" s="854"/>
      <c r="MNI5" s="854"/>
      <c r="MNJ5" s="854"/>
      <c r="MNK5" s="854"/>
      <c r="MNL5" s="854"/>
      <c r="MNM5" s="854"/>
      <c r="MNN5" s="854"/>
      <c r="MNO5" s="854"/>
      <c r="MNP5" s="854"/>
      <c r="MNQ5" s="854" t="s">
        <v>173</v>
      </c>
      <c r="MNR5" s="854"/>
      <c r="MNS5" s="854"/>
      <c r="MNT5" s="854"/>
      <c r="MNU5" s="854"/>
      <c r="MNV5" s="854"/>
      <c r="MNW5" s="854"/>
      <c r="MNX5" s="854"/>
      <c r="MNY5" s="854"/>
      <c r="MNZ5" s="854"/>
      <c r="MOA5" s="854"/>
      <c r="MOB5" s="854"/>
      <c r="MOC5" s="854"/>
      <c r="MOD5" s="854"/>
      <c r="MOE5" s="854"/>
      <c r="MOF5" s="854"/>
      <c r="MOG5" s="854" t="s">
        <v>173</v>
      </c>
      <c r="MOH5" s="854"/>
      <c r="MOI5" s="854"/>
      <c r="MOJ5" s="854"/>
      <c r="MOK5" s="854"/>
      <c r="MOL5" s="854"/>
      <c r="MOM5" s="854"/>
      <c r="MON5" s="854"/>
      <c r="MOO5" s="854"/>
      <c r="MOP5" s="854"/>
      <c r="MOQ5" s="854"/>
      <c r="MOR5" s="854"/>
      <c r="MOS5" s="854"/>
      <c r="MOT5" s="854"/>
      <c r="MOU5" s="854"/>
      <c r="MOV5" s="854"/>
      <c r="MOW5" s="854" t="s">
        <v>173</v>
      </c>
      <c r="MOX5" s="854"/>
      <c r="MOY5" s="854"/>
      <c r="MOZ5" s="854"/>
      <c r="MPA5" s="854"/>
      <c r="MPB5" s="854"/>
      <c r="MPC5" s="854"/>
      <c r="MPD5" s="854"/>
      <c r="MPE5" s="854"/>
      <c r="MPF5" s="854"/>
      <c r="MPG5" s="854"/>
      <c r="MPH5" s="854"/>
      <c r="MPI5" s="854"/>
      <c r="MPJ5" s="854"/>
      <c r="MPK5" s="854"/>
      <c r="MPL5" s="854"/>
      <c r="MPM5" s="854" t="s">
        <v>173</v>
      </c>
      <c r="MPN5" s="854"/>
      <c r="MPO5" s="854"/>
      <c r="MPP5" s="854"/>
      <c r="MPQ5" s="854"/>
      <c r="MPR5" s="854"/>
      <c r="MPS5" s="854"/>
      <c r="MPT5" s="854"/>
      <c r="MPU5" s="854"/>
      <c r="MPV5" s="854"/>
      <c r="MPW5" s="854"/>
      <c r="MPX5" s="854"/>
      <c r="MPY5" s="854"/>
      <c r="MPZ5" s="854"/>
      <c r="MQA5" s="854"/>
      <c r="MQB5" s="854"/>
      <c r="MQC5" s="854" t="s">
        <v>173</v>
      </c>
      <c r="MQD5" s="854"/>
      <c r="MQE5" s="854"/>
      <c r="MQF5" s="854"/>
      <c r="MQG5" s="854"/>
      <c r="MQH5" s="854"/>
      <c r="MQI5" s="854"/>
      <c r="MQJ5" s="854"/>
      <c r="MQK5" s="854"/>
      <c r="MQL5" s="854"/>
      <c r="MQM5" s="854"/>
      <c r="MQN5" s="854"/>
      <c r="MQO5" s="854"/>
      <c r="MQP5" s="854"/>
      <c r="MQQ5" s="854"/>
      <c r="MQR5" s="854"/>
      <c r="MQS5" s="854" t="s">
        <v>173</v>
      </c>
      <c r="MQT5" s="854"/>
      <c r="MQU5" s="854"/>
      <c r="MQV5" s="854"/>
      <c r="MQW5" s="854"/>
      <c r="MQX5" s="854"/>
      <c r="MQY5" s="854"/>
      <c r="MQZ5" s="854"/>
      <c r="MRA5" s="854"/>
      <c r="MRB5" s="854"/>
      <c r="MRC5" s="854"/>
      <c r="MRD5" s="854"/>
      <c r="MRE5" s="854"/>
      <c r="MRF5" s="854"/>
      <c r="MRG5" s="854"/>
      <c r="MRH5" s="854"/>
      <c r="MRI5" s="854" t="s">
        <v>173</v>
      </c>
      <c r="MRJ5" s="854"/>
      <c r="MRK5" s="854"/>
      <c r="MRL5" s="854"/>
      <c r="MRM5" s="854"/>
      <c r="MRN5" s="854"/>
      <c r="MRO5" s="854"/>
      <c r="MRP5" s="854"/>
      <c r="MRQ5" s="854"/>
      <c r="MRR5" s="854"/>
      <c r="MRS5" s="854"/>
      <c r="MRT5" s="854"/>
      <c r="MRU5" s="854"/>
      <c r="MRV5" s="854"/>
      <c r="MRW5" s="854"/>
      <c r="MRX5" s="854"/>
      <c r="MRY5" s="854" t="s">
        <v>173</v>
      </c>
      <c r="MRZ5" s="854"/>
      <c r="MSA5" s="854"/>
      <c r="MSB5" s="854"/>
      <c r="MSC5" s="854"/>
      <c r="MSD5" s="854"/>
      <c r="MSE5" s="854"/>
      <c r="MSF5" s="854"/>
      <c r="MSG5" s="854"/>
      <c r="MSH5" s="854"/>
      <c r="MSI5" s="854"/>
      <c r="MSJ5" s="854"/>
      <c r="MSK5" s="854"/>
      <c r="MSL5" s="854"/>
      <c r="MSM5" s="854"/>
      <c r="MSN5" s="854"/>
      <c r="MSO5" s="854" t="s">
        <v>173</v>
      </c>
      <c r="MSP5" s="854"/>
      <c r="MSQ5" s="854"/>
      <c r="MSR5" s="854"/>
      <c r="MSS5" s="854"/>
      <c r="MST5" s="854"/>
      <c r="MSU5" s="854"/>
      <c r="MSV5" s="854"/>
      <c r="MSW5" s="854"/>
      <c r="MSX5" s="854"/>
      <c r="MSY5" s="854"/>
      <c r="MSZ5" s="854"/>
      <c r="MTA5" s="854"/>
      <c r="MTB5" s="854"/>
      <c r="MTC5" s="854"/>
      <c r="MTD5" s="854"/>
      <c r="MTE5" s="854" t="s">
        <v>173</v>
      </c>
      <c r="MTF5" s="854"/>
      <c r="MTG5" s="854"/>
      <c r="MTH5" s="854"/>
      <c r="MTI5" s="854"/>
      <c r="MTJ5" s="854"/>
      <c r="MTK5" s="854"/>
      <c r="MTL5" s="854"/>
      <c r="MTM5" s="854"/>
      <c r="MTN5" s="854"/>
      <c r="MTO5" s="854"/>
      <c r="MTP5" s="854"/>
      <c r="MTQ5" s="854"/>
      <c r="MTR5" s="854"/>
      <c r="MTS5" s="854"/>
      <c r="MTT5" s="854"/>
      <c r="MTU5" s="854" t="s">
        <v>173</v>
      </c>
      <c r="MTV5" s="854"/>
      <c r="MTW5" s="854"/>
      <c r="MTX5" s="854"/>
      <c r="MTY5" s="854"/>
      <c r="MTZ5" s="854"/>
      <c r="MUA5" s="854"/>
      <c r="MUB5" s="854"/>
      <c r="MUC5" s="854"/>
      <c r="MUD5" s="854"/>
      <c r="MUE5" s="854"/>
      <c r="MUF5" s="854"/>
      <c r="MUG5" s="854"/>
      <c r="MUH5" s="854"/>
      <c r="MUI5" s="854"/>
      <c r="MUJ5" s="854"/>
      <c r="MUK5" s="854" t="s">
        <v>173</v>
      </c>
      <c r="MUL5" s="854"/>
      <c r="MUM5" s="854"/>
      <c r="MUN5" s="854"/>
      <c r="MUO5" s="854"/>
      <c r="MUP5" s="854"/>
      <c r="MUQ5" s="854"/>
      <c r="MUR5" s="854"/>
      <c r="MUS5" s="854"/>
      <c r="MUT5" s="854"/>
      <c r="MUU5" s="854"/>
      <c r="MUV5" s="854"/>
      <c r="MUW5" s="854"/>
      <c r="MUX5" s="854"/>
      <c r="MUY5" s="854"/>
      <c r="MUZ5" s="854"/>
      <c r="MVA5" s="854" t="s">
        <v>173</v>
      </c>
      <c r="MVB5" s="854"/>
      <c r="MVC5" s="854"/>
      <c r="MVD5" s="854"/>
      <c r="MVE5" s="854"/>
      <c r="MVF5" s="854"/>
      <c r="MVG5" s="854"/>
      <c r="MVH5" s="854"/>
      <c r="MVI5" s="854"/>
      <c r="MVJ5" s="854"/>
      <c r="MVK5" s="854"/>
      <c r="MVL5" s="854"/>
      <c r="MVM5" s="854"/>
      <c r="MVN5" s="854"/>
      <c r="MVO5" s="854"/>
      <c r="MVP5" s="854"/>
      <c r="MVQ5" s="854" t="s">
        <v>173</v>
      </c>
      <c r="MVR5" s="854"/>
      <c r="MVS5" s="854"/>
      <c r="MVT5" s="854"/>
      <c r="MVU5" s="854"/>
      <c r="MVV5" s="854"/>
      <c r="MVW5" s="854"/>
      <c r="MVX5" s="854"/>
      <c r="MVY5" s="854"/>
      <c r="MVZ5" s="854"/>
      <c r="MWA5" s="854"/>
      <c r="MWB5" s="854"/>
      <c r="MWC5" s="854"/>
      <c r="MWD5" s="854"/>
      <c r="MWE5" s="854"/>
      <c r="MWF5" s="854"/>
      <c r="MWG5" s="854" t="s">
        <v>173</v>
      </c>
      <c r="MWH5" s="854"/>
      <c r="MWI5" s="854"/>
      <c r="MWJ5" s="854"/>
      <c r="MWK5" s="854"/>
      <c r="MWL5" s="854"/>
      <c r="MWM5" s="854"/>
      <c r="MWN5" s="854"/>
      <c r="MWO5" s="854"/>
      <c r="MWP5" s="854"/>
      <c r="MWQ5" s="854"/>
      <c r="MWR5" s="854"/>
      <c r="MWS5" s="854"/>
      <c r="MWT5" s="854"/>
      <c r="MWU5" s="854"/>
      <c r="MWV5" s="854"/>
      <c r="MWW5" s="854" t="s">
        <v>173</v>
      </c>
      <c r="MWX5" s="854"/>
      <c r="MWY5" s="854"/>
      <c r="MWZ5" s="854"/>
      <c r="MXA5" s="854"/>
      <c r="MXB5" s="854"/>
      <c r="MXC5" s="854"/>
      <c r="MXD5" s="854"/>
      <c r="MXE5" s="854"/>
      <c r="MXF5" s="854"/>
      <c r="MXG5" s="854"/>
      <c r="MXH5" s="854"/>
      <c r="MXI5" s="854"/>
      <c r="MXJ5" s="854"/>
      <c r="MXK5" s="854"/>
      <c r="MXL5" s="854"/>
      <c r="MXM5" s="854" t="s">
        <v>173</v>
      </c>
      <c r="MXN5" s="854"/>
      <c r="MXO5" s="854"/>
      <c r="MXP5" s="854"/>
      <c r="MXQ5" s="854"/>
      <c r="MXR5" s="854"/>
      <c r="MXS5" s="854"/>
      <c r="MXT5" s="854"/>
      <c r="MXU5" s="854"/>
      <c r="MXV5" s="854"/>
      <c r="MXW5" s="854"/>
      <c r="MXX5" s="854"/>
      <c r="MXY5" s="854"/>
      <c r="MXZ5" s="854"/>
      <c r="MYA5" s="854"/>
      <c r="MYB5" s="854"/>
      <c r="MYC5" s="854" t="s">
        <v>173</v>
      </c>
      <c r="MYD5" s="854"/>
      <c r="MYE5" s="854"/>
      <c r="MYF5" s="854"/>
      <c r="MYG5" s="854"/>
      <c r="MYH5" s="854"/>
      <c r="MYI5" s="854"/>
      <c r="MYJ5" s="854"/>
      <c r="MYK5" s="854"/>
      <c r="MYL5" s="854"/>
      <c r="MYM5" s="854"/>
      <c r="MYN5" s="854"/>
      <c r="MYO5" s="854"/>
      <c r="MYP5" s="854"/>
      <c r="MYQ5" s="854"/>
      <c r="MYR5" s="854"/>
      <c r="MYS5" s="854" t="s">
        <v>173</v>
      </c>
      <c r="MYT5" s="854"/>
      <c r="MYU5" s="854"/>
      <c r="MYV5" s="854"/>
      <c r="MYW5" s="854"/>
      <c r="MYX5" s="854"/>
      <c r="MYY5" s="854"/>
      <c r="MYZ5" s="854"/>
      <c r="MZA5" s="854"/>
      <c r="MZB5" s="854"/>
      <c r="MZC5" s="854"/>
      <c r="MZD5" s="854"/>
      <c r="MZE5" s="854"/>
      <c r="MZF5" s="854"/>
      <c r="MZG5" s="854"/>
      <c r="MZH5" s="854"/>
      <c r="MZI5" s="854" t="s">
        <v>173</v>
      </c>
      <c r="MZJ5" s="854"/>
      <c r="MZK5" s="854"/>
      <c r="MZL5" s="854"/>
      <c r="MZM5" s="854"/>
      <c r="MZN5" s="854"/>
      <c r="MZO5" s="854"/>
      <c r="MZP5" s="854"/>
      <c r="MZQ5" s="854"/>
      <c r="MZR5" s="854"/>
      <c r="MZS5" s="854"/>
      <c r="MZT5" s="854"/>
      <c r="MZU5" s="854"/>
      <c r="MZV5" s="854"/>
      <c r="MZW5" s="854"/>
      <c r="MZX5" s="854"/>
      <c r="MZY5" s="854" t="s">
        <v>173</v>
      </c>
      <c r="MZZ5" s="854"/>
      <c r="NAA5" s="854"/>
      <c r="NAB5" s="854"/>
      <c r="NAC5" s="854"/>
      <c r="NAD5" s="854"/>
      <c r="NAE5" s="854"/>
      <c r="NAF5" s="854"/>
      <c r="NAG5" s="854"/>
      <c r="NAH5" s="854"/>
      <c r="NAI5" s="854"/>
      <c r="NAJ5" s="854"/>
      <c r="NAK5" s="854"/>
      <c r="NAL5" s="854"/>
      <c r="NAM5" s="854"/>
      <c r="NAN5" s="854"/>
      <c r="NAO5" s="854" t="s">
        <v>173</v>
      </c>
      <c r="NAP5" s="854"/>
      <c r="NAQ5" s="854"/>
      <c r="NAR5" s="854"/>
      <c r="NAS5" s="854"/>
      <c r="NAT5" s="854"/>
      <c r="NAU5" s="854"/>
      <c r="NAV5" s="854"/>
      <c r="NAW5" s="854"/>
      <c r="NAX5" s="854"/>
      <c r="NAY5" s="854"/>
      <c r="NAZ5" s="854"/>
      <c r="NBA5" s="854"/>
      <c r="NBB5" s="854"/>
      <c r="NBC5" s="854"/>
      <c r="NBD5" s="854"/>
      <c r="NBE5" s="854" t="s">
        <v>173</v>
      </c>
      <c r="NBF5" s="854"/>
      <c r="NBG5" s="854"/>
      <c r="NBH5" s="854"/>
      <c r="NBI5" s="854"/>
      <c r="NBJ5" s="854"/>
      <c r="NBK5" s="854"/>
      <c r="NBL5" s="854"/>
      <c r="NBM5" s="854"/>
      <c r="NBN5" s="854"/>
      <c r="NBO5" s="854"/>
      <c r="NBP5" s="854"/>
      <c r="NBQ5" s="854"/>
      <c r="NBR5" s="854"/>
      <c r="NBS5" s="854"/>
      <c r="NBT5" s="854"/>
      <c r="NBU5" s="854" t="s">
        <v>173</v>
      </c>
      <c r="NBV5" s="854"/>
      <c r="NBW5" s="854"/>
      <c r="NBX5" s="854"/>
      <c r="NBY5" s="854"/>
      <c r="NBZ5" s="854"/>
      <c r="NCA5" s="854"/>
      <c r="NCB5" s="854"/>
      <c r="NCC5" s="854"/>
      <c r="NCD5" s="854"/>
      <c r="NCE5" s="854"/>
      <c r="NCF5" s="854"/>
      <c r="NCG5" s="854"/>
      <c r="NCH5" s="854"/>
      <c r="NCI5" s="854"/>
      <c r="NCJ5" s="854"/>
      <c r="NCK5" s="854" t="s">
        <v>173</v>
      </c>
      <c r="NCL5" s="854"/>
      <c r="NCM5" s="854"/>
      <c r="NCN5" s="854"/>
      <c r="NCO5" s="854"/>
      <c r="NCP5" s="854"/>
      <c r="NCQ5" s="854"/>
      <c r="NCR5" s="854"/>
      <c r="NCS5" s="854"/>
      <c r="NCT5" s="854"/>
      <c r="NCU5" s="854"/>
      <c r="NCV5" s="854"/>
      <c r="NCW5" s="854"/>
      <c r="NCX5" s="854"/>
      <c r="NCY5" s="854"/>
      <c r="NCZ5" s="854"/>
      <c r="NDA5" s="854" t="s">
        <v>173</v>
      </c>
      <c r="NDB5" s="854"/>
      <c r="NDC5" s="854"/>
      <c r="NDD5" s="854"/>
      <c r="NDE5" s="854"/>
      <c r="NDF5" s="854"/>
      <c r="NDG5" s="854"/>
      <c r="NDH5" s="854"/>
      <c r="NDI5" s="854"/>
      <c r="NDJ5" s="854"/>
      <c r="NDK5" s="854"/>
      <c r="NDL5" s="854"/>
      <c r="NDM5" s="854"/>
      <c r="NDN5" s="854"/>
      <c r="NDO5" s="854"/>
      <c r="NDP5" s="854"/>
      <c r="NDQ5" s="854" t="s">
        <v>173</v>
      </c>
      <c r="NDR5" s="854"/>
      <c r="NDS5" s="854"/>
      <c r="NDT5" s="854"/>
      <c r="NDU5" s="854"/>
      <c r="NDV5" s="854"/>
      <c r="NDW5" s="854"/>
      <c r="NDX5" s="854"/>
      <c r="NDY5" s="854"/>
      <c r="NDZ5" s="854"/>
      <c r="NEA5" s="854"/>
      <c r="NEB5" s="854"/>
      <c r="NEC5" s="854"/>
      <c r="NED5" s="854"/>
      <c r="NEE5" s="854"/>
      <c r="NEF5" s="854"/>
      <c r="NEG5" s="854" t="s">
        <v>173</v>
      </c>
      <c r="NEH5" s="854"/>
      <c r="NEI5" s="854"/>
      <c r="NEJ5" s="854"/>
      <c r="NEK5" s="854"/>
      <c r="NEL5" s="854"/>
      <c r="NEM5" s="854"/>
      <c r="NEN5" s="854"/>
      <c r="NEO5" s="854"/>
      <c r="NEP5" s="854"/>
      <c r="NEQ5" s="854"/>
      <c r="NER5" s="854"/>
      <c r="NES5" s="854"/>
      <c r="NET5" s="854"/>
      <c r="NEU5" s="854"/>
      <c r="NEV5" s="854"/>
      <c r="NEW5" s="854" t="s">
        <v>173</v>
      </c>
      <c r="NEX5" s="854"/>
      <c r="NEY5" s="854"/>
      <c r="NEZ5" s="854"/>
      <c r="NFA5" s="854"/>
      <c r="NFB5" s="854"/>
      <c r="NFC5" s="854"/>
      <c r="NFD5" s="854"/>
      <c r="NFE5" s="854"/>
      <c r="NFF5" s="854"/>
      <c r="NFG5" s="854"/>
      <c r="NFH5" s="854"/>
      <c r="NFI5" s="854"/>
      <c r="NFJ5" s="854"/>
      <c r="NFK5" s="854"/>
      <c r="NFL5" s="854"/>
      <c r="NFM5" s="854" t="s">
        <v>173</v>
      </c>
      <c r="NFN5" s="854"/>
      <c r="NFO5" s="854"/>
      <c r="NFP5" s="854"/>
      <c r="NFQ5" s="854"/>
      <c r="NFR5" s="854"/>
      <c r="NFS5" s="854"/>
      <c r="NFT5" s="854"/>
      <c r="NFU5" s="854"/>
      <c r="NFV5" s="854"/>
      <c r="NFW5" s="854"/>
      <c r="NFX5" s="854"/>
      <c r="NFY5" s="854"/>
      <c r="NFZ5" s="854"/>
      <c r="NGA5" s="854"/>
      <c r="NGB5" s="854"/>
      <c r="NGC5" s="854" t="s">
        <v>173</v>
      </c>
      <c r="NGD5" s="854"/>
      <c r="NGE5" s="854"/>
      <c r="NGF5" s="854"/>
      <c r="NGG5" s="854"/>
      <c r="NGH5" s="854"/>
      <c r="NGI5" s="854"/>
      <c r="NGJ5" s="854"/>
      <c r="NGK5" s="854"/>
      <c r="NGL5" s="854"/>
      <c r="NGM5" s="854"/>
      <c r="NGN5" s="854"/>
      <c r="NGO5" s="854"/>
      <c r="NGP5" s="854"/>
      <c r="NGQ5" s="854"/>
      <c r="NGR5" s="854"/>
      <c r="NGS5" s="854" t="s">
        <v>173</v>
      </c>
      <c r="NGT5" s="854"/>
      <c r="NGU5" s="854"/>
      <c r="NGV5" s="854"/>
      <c r="NGW5" s="854"/>
      <c r="NGX5" s="854"/>
      <c r="NGY5" s="854"/>
      <c r="NGZ5" s="854"/>
      <c r="NHA5" s="854"/>
      <c r="NHB5" s="854"/>
      <c r="NHC5" s="854"/>
      <c r="NHD5" s="854"/>
      <c r="NHE5" s="854"/>
      <c r="NHF5" s="854"/>
      <c r="NHG5" s="854"/>
      <c r="NHH5" s="854"/>
      <c r="NHI5" s="854" t="s">
        <v>173</v>
      </c>
      <c r="NHJ5" s="854"/>
      <c r="NHK5" s="854"/>
      <c r="NHL5" s="854"/>
      <c r="NHM5" s="854"/>
      <c r="NHN5" s="854"/>
      <c r="NHO5" s="854"/>
      <c r="NHP5" s="854"/>
      <c r="NHQ5" s="854"/>
      <c r="NHR5" s="854"/>
      <c r="NHS5" s="854"/>
      <c r="NHT5" s="854"/>
      <c r="NHU5" s="854"/>
      <c r="NHV5" s="854"/>
      <c r="NHW5" s="854"/>
      <c r="NHX5" s="854"/>
      <c r="NHY5" s="854" t="s">
        <v>173</v>
      </c>
      <c r="NHZ5" s="854"/>
      <c r="NIA5" s="854"/>
      <c r="NIB5" s="854"/>
      <c r="NIC5" s="854"/>
      <c r="NID5" s="854"/>
      <c r="NIE5" s="854"/>
      <c r="NIF5" s="854"/>
      <c r="NIG5" s="854"/>
      <c r="NIH5" s="854"/>
      <c r="NII5" s="854"/>
      <c r="NIJ5" s="854"/>
      <c r="NIK5" s="854"/>
      <c r="NIL5" s="854"/>
      <c r="NIM5" s="854"/>
      <c r="NIN5" s="854"/>
      <c r="NIO5" s="854" t="s">
        <v>173</v>
      </c>
      <c r="NIP5" s="854"/>
      <c r="NIQ5" s="854"/>
      <c r="NIR5" s="854"/>
      <c r="NIS5" s="854"/>
      <c r="NIT5" s="854"/>
      <c r="NIU5" s="854"/>
      <c r="NIV5" s="854"/>
      <c r="NIW5" s="854"/>
      <c r="NIX5" s="854"/>
      <c r="NIY5" s="854"/>
      <c r="NIZ5" s="854"/>
      <c r="NJA5" s="854"/>
      <c r="NJB5" s="854"/>
      <c r="NJC5" s="854"/>
      <c r="NJD5" s="854"/>
      <c r="NJE5" s="854" t="s">
        <v>173</v>
      </c>
      <c r="NJF5" s="854"/>
      <c r="NJG5" s="854"/>
      <c r="NJH5" s="854"/>
      <c r="NJI5" s="854"/>
      <c r="NJJ5" s="854"/>
      <c r="NJK5" s="854"/>
      <c r="NJL5" s="854"/>
      <c r="NJM5" s="854"/>
      <c r="NJN5" s="854"/>
      <c r="NJO5" s="854"/>
      <c r="NJP5" s="854"/>
      <c r="NJQ5" s="854"/>
      <c r="NJR5" s="854"/>
      <c r="NJS5" s="854"/>
      <c r="NJT5" s="854"/>
      <c r="NJU5" s="854" t="s">
        <v>173</v>
      </c>
      <c r="NJV5" s="854"/>
      <c r="NJW5" s="854"/>
      <c r="NJX5" s="854"/>
      <c r="NJY5" s="854"/>
      <c r="NJZ5" s="854"/>
      <c r="NKA5" s="854"/>
      <c r="NKB5" s="854"/>
      <c r="NKC5" s="854"/>
      <c r="NKD5" s="854"/>
      <c r="NKE5" s="854"/>
      <c r="NKF5" s="854"/>
      <c r="NKG5" s="854"/>
      <c r="NKH5" s="854"/>
      <c r="NKI5" s="854"/>
      <c r="NKJ5" s="854"/>
      <c r="NKK5" s="854" t="s">
        <v>173</v>
      </c>
      <c r="NKL5" s="854"/>
      <c r="NKM5" s="854"/>
      <c r="NKN5" s="854"/>
      <c r="NKO5" s="854"/>
      <c r="NKP5" s="854"/>
      <c r="NKQ5" s="854"/>
      <c r="NKR5" s="854"/>
      <c r="NKS5" s="854"/>
      <c r="NKT5" s="854"/>
      <c r="NKU5" s="854"/>
      <c r="NKV5" s="854"/>
      <c r="NKW5" s="854"/>
      <c r="NKX5" s="854"/>
      <c r="NKY5" s="854"/>
      <c r="NKZ5" s="854"/>
      <c r="NLA5" s="854" t="s">
        <v>173</v>
      </c>
      <c r="NLB5" s="854"/>
      <c r="NLC5" s="854"/>
      <c r="NLD5" s="854"/>
      <c r="NLE5" s="854"/>
      <c r="NLF5" s="854"/>
      <c r="NLG5" s="854"/>
      <c r="NLH5" s="854"/>
      <c r="NLI5" s="854"/>
      <c r="NLJ5" s="854"/>
      <c r="NLK5" s="854"/>
      <c r="NLL5" s="854"/>
      <c r="NLM5" s="854"/>
      <c r="NLN5" s="854"/>
      <c r="NLO5" s="854"/>
      <c r="NLP5" s="854"/>
      <c r="NLQ5" s="854" t="s">
        <v>173</v>
      </c>
      <c r="NLR5" s="854"/>
      <c r="NLS5" s="854"/>
      <c r="NLT5" s="854"/>
      <c r="NLU5" s="854"/>
      <c r="NLV5" s="854"/>
      <c r="NLW5" s="854"/>
      <c r="NLX5" s="854"/>
      <c r="NLY5" s="854"/>
      <c r="NLZ5" s="854"/>
      <c r="NMA5" s="854"/>
      <c r="NMB5" s="854"/>
      <c r="NMC5" s="854"/>
      <c r="NMD5" s="854"/>
      <c r="NME5" s="854"/>
      <c r="NMF5" s="854"/>
      <c r="NMG5" s="854" t="s">
        <v>173</v>
      </c>
      <c r="NMH5" s="854"/>
      <c r="NMI5" s="854"/>
      <c r="NMJ5" s="854"/>
      <c r="NMK5" s="854"/>
      <c r="NML5" s="854"/>
      <c r="NMM5" s="854"/>
      <c r="NMN5" s="854"/>
      <c r="NMO5" s="854"/>
      <c r="NMP5" s="854"/>
      <c r="NMQ5" s="854"/>
      <c r="NMR5" s="854"/>
      <c r="NMS5" s="854"/>
      <c r="NMT5" s="854"/>
      <c r="NMU5" s="854"/>
      <c r="NMV5" s="854"/>
      <c r="NMW5" s="854" t="s">
        <v>173</v>
      </c>
      <c r="NMX5" s="854"/>
      <c r="NMY5" s="854"/>
      <c r="NMZ5" s="854"/>
      <c r="NNA5" s="854"/>
      <c r="NNB5" s="854"/>
      <c r="NNC5" s="854"/>
      <c r="NND5" s="854"/>
      <c r="NNE5" s="854"/>
      <c r="NNF5" s="854"/>
      <c r="NNG5" s="854"/>
      <c r="NNH5" s="854"/>
      <c r="NNI5" s="854"/>
      <c r="NNJ5" s="854"/>
      <c r="NNK5" s="854"/>
      <c r="NNL5" s="854"/>
      <c r="NNM5" s="854" t="s">
        <v>173</v>
      </c>
      <c r="NNN5" s="854"/>
      <c r="NNO5" s="854"/>
      <c r="NNP5" s="854"/>
      <c r="NNQ5" s="854"/>
      <c r="NNR5" s="854"/>
      <c r="NNS5" s="854"/>
      <c r="NNT5" s="854"/>
      <c r="NNU5" s="854"/>
      <c r="NNV5" s="854"/>
      <c r="NNW5" s="854"/>
      <c r="NNX5" s="854"/>
      <c r="NNY5" s="854"/>
      <c r="NNZ5" s="854"/>
      <c r="NOA5" s="854"/>
      <c r="NOB5" s="854"/>
      <c r="NOC5" s="854" t="s">
        <v>173</v>
      </c>
      <c r="NOD5" s="854"/>
      <c r="NOE5" s="854"/>
      <c r="NOF5" s="854"/>
      <c r="NOG5" s="854"/>
      <c r="NOH5" s="854"/>
      <c r="NOI5" s="854"/>
      <c r="NOJ5" s="854"/>
      <c r="NOK5" s="854"/>
      <c r="NOL5" s="854"/>
      <c r="NOM5" s="854"/>
      <c r="NON5" s="854"/>
      <c r="NOO5" s="854"/>
      <c r="NOP5" s="854"/>
      <c r="NOQ5" s="854"/>
      <c r="NOR5" s="854"/>
      <c r="NOS5" s="854" t="s">
        <v>173</v>
      </c>
      <c r="NOT5" s="854"/>
      <c r="NOU5" s="854"/>
      <c r="NOV5" s="854"/>
      <c r="NOW5" s="854"/>
      <c r="NOX5" s="854"/>
      <c r="NOY5" s="854"/>
      <c r="NOZ5" s="854"/>
      <c r="NPA5" s="854"/>
      <c r="NPB5" s="854"/>
      <c r="NPC5" s="854"/>
      <c r="NPD5" s="854"/>
      <c r="NPE5" s="854"/>
      <c r="NPF5" s="854"/>
      <c r="NPG5" s="854"/>
      <c r="NPH5" s="854"/>
      <c r="NPI5" s="854" t="s">
        <v>173</v>
      </c>
      <c r="NPJ5" s="854"/>
      <c r="NPK5" s="854"/>
      <c r="NPL5" s="854"/>
      <c r="NPM5" s="854"/>
      <c r="NPN5" s="854"/>
      <c r="NPO5" s="854"/>
      <c r="NPP5" s="854"/>
      <c r="NPQ5" s="854"/>
      <c r="NPR5" s="854"/>
      <c r="NPS5" s="854"/>
      <c r="NPT5" s="854"/>
      <c r="NPU5" s="854"/>
      <c r="NPV5" s="854"/>
      <c r="NPW5" s="854"/>
      <c r="NPX5" s="854"/>
      <c r="NPY5" s="854" t="s">
        <v>173</v>
      </c>
      <c r="NPZ5" s="854"/>
      <c r="NQA5" s="854"/>
      <c r="NQB5" s="854"/>
      <c r="NQC5" s="854"/>
      <c r="NQD5" s="854"/>
      <c r="NQE5" s="854"/>
      <c r="NQF5" s="854"/>
      <c r="NQG5" s="854"/>
      <c r="NQH5" s="854"/>
      <c r="NQI5" s="854"/>
      <c r="NQJ5" s="854"/>
      <c r="NQK5" s="854"/>
      <c r="NQL5" s="854"/>
      <c r="NQM5" s="854"/>
      <c r="NQN5" s="854"/>
      <c r="NQO5" s="854" t="s">
        <v>173</v>
      </c>
      <c r="NQP5" s="854"/>
      <c r="NQQ5" s="854"/>
      <c r="NQR5" s="854"/>
      <c r="NQS5" s="854"/>
      <c r="NQT5" s="854"/>
      <c r="NQU5" s="854"/>
      <c r="NQV5" s="854"/>
      <c r="NQW5" s="854"/>
      <c r="NQX5" s="854"/>
      <c r="NQY5" s="854"/>
      <c r="NQZ5" s="854"/>
      <c r="NRA5" s="854"/>
      <c r="NRB5" s="854"/>
      <c r="NRC5" s="854"/>
      <c r="NRD5" s="854"/>
      <c r="NRE5" s="854" t="s">
        <v>173</v>
      </c>
      <c r="NRF5" s="854"/>
      <c r="NRG5" s="854"/>
      <c r="NRH5" s="854"/>
      <c r="NRI5" s="854"/>
      <c r="NRJ5" s="854"/>
      <c r="NRK5" s="854"/>
      <c r="NRL5" s="854"/>
      <c r="NRM5" s="854"/>
      <c r="NRN5" s="854"/>
      <c r="NRO5" s="854"/>
      <c r="NRP5" s="854"/>
      <c r="NRQ5" s="854"/>
      <c r="NRR5" s="854"/>
      <c r="NRS5" s="854"/>
      <c r="NRT5" s="854"/>
      <c r="NRU5" s="854" t="s">
        <v>173</v>
      </c>
      <c r="NRV5" s="854"/>
      <c r="NRW5" s="854"/>
      <c r="NRX5" s="854"/>
      <c r="NRY5" s="854"/>
      <c r="NRZ5" s="854"/>
      <c r="NSA5" s="854"/>
      <c r="NSB5" s="854"/>
      <c r="NSC5" s="854"/>
      <c r="NSD5" s="854"/>
      <c r="NSE5" s="854"/>
      <c r="NSF5" s="854"/>
      <c r="NSG5" s="854"/>
      <c r="NSH5" s="854"/>
      <c r="NSI5" s="854"/>
      <c r="NSJ5" s="854"/>
      <c r="NSK5" s="854" t="s">
        <v>173</v>
      </c>
      <c r="NSL5" s="854"/>
      <c r="NSM5" s="854"/>
      <c r="NSN5" s="854"/>
      <c r="NSO5" s="854"/>
      <c r="NSP5" s="854"/>
      <c r="NSQ5" s="854"/>
      <c r="NSR5" s="854"/>
      <c r="NSS5" s="854"/>
      <c r="NST5" s="854"/>
      <c r="NSU5" s="854"/>
      <c r="NSV5" s="854"/>
      <c r="NSW5" s="854"/>
      <c r="NSX5" s="854"/>
      <c r="NSY5" s="854"/>
      <c r="NSZ5" s="854"/>
      <c r="NTA5" s="854" t="s">
        <v>173</v>
      </c>
      <c r="NTB5" s="854"/>
      <c r="NTC5" s="854"/>
      <c r="NTD5" s="854"/>
      <c r="NTE5" s="854"/>
      <c r="NTF5" s="854"/>
      <c r="NTG5" s="854"/>
      <c r="NTH5" s="854"/>
      <c r="NTI5" s="854"/>
      <c r="NTJ5" s="854"/>
      <c r="NTK5" s="854"/>
      <c r="NTL5" s="854"/>
      <c r="NTM5" s="854"/>
      <c r="NTN5" s="854"/>
      <c r="NTO5" s="854"/>
      <c r="NTP5" s="854"/>
      <c r="NTQ5" s="854" t="s">
        <v>173</v>
      </c>
      <c r="NTR5" s="854"/>
      <c r="NTS5" s="854"/>
      <c r="NTT5" s="854"/>
      <c r="NTU5" s="854"/>
      <c r="NTV5" s="854"/>
      <c r="NTW5" s="854"/>
      <c r="NTX5" s="854"/>
      <c r="NTY5" s="854"/>
      <c r="NTZ5" s="854"/>
      <c r="NUA5" s="854"/>
      <c r="NUB5" s="854"/>
      <c r="NUC5" s="854"/>
      <c r="NUD5" s="854"/>
      <c r="NUE5" s="854"/>
      <c r="NUF5" s="854"/>
      <c r="NUG5" s="854" t="s">
        <v>173</v>
      </c>
      <c r="NUH5" s="854"/>
      <c r="NUI5" s="854"/>
      <c r="NUJ5" s="854"/>
      <c r="NUK5" s="854"/>
      <c r="NUL5" s="854"/>
      <c r="NUM5" s="854"/>
      <c r="NUN5" s="854"/>
      <c r="NUO5" s="854"/>
      <c r="NUP5" s="854"/>
      <c r="NUQ5" s="854"/>
      <c r="NUR5" s="854"/>
      <c r="NUS5" s="854"/>
      <c r="NUT5" s="854"/>
      <c r="NUU5" s="854"/>
      <c r="NUV5" s="854"/>
      <c r="NUW5" s="854" t="s">
        <v>173</v>
      </c>
      <c r="NUX5" s="854"/>
      <c r="NUY5" s="854"/>
      <c r="NUZ5" s="854"/>
      <c r="NVA5" s="854"/>
      <c r="NVB5" s="854"/>
      <c r="NVC5" s="854"/>
      <c r="NVD5" s="854"/>
      <c r="NVE5" s="854"/>
      <c r="NVF5" s="854"/>
      <c r="NVG5" s="854"/>
      <c r="NVH5" s="854"/>
      <c r="NVI5" s="854"/>
      <c r="NVJ5" s="854"/>
      <c r="NVK5" s="854"/>
      <c r="NVL5" s="854"/>
      <c r="NVM5" s="854" t="s">
        <v>173</v>
      </c>
      <c r="NVN5" s="854"/>
      <c r="NVO5" s="854"/>
      <c r="NVP5" s="854"/>
      <c r="NVQ5" s="854"/>
      <c r="NVR5" s="854"/>
      <c r="NVS5" s="854"/>
      <c r="NVT5" s="854"/>
      <c r="NVU5" s="854"/>
      <c r="NVV5" s="854"/>
      <c r="NVW5" s="854"/>
      <c r="NVX5" s="854"/>
      <c r="NVY5" s="854"/>
      <c r="NVZ5" s="854"/>
      <c r="NWA5" s="854"/>
      <c r="NWB5" s="854"/>
      <c r="NWC5" s="854" t="s">
        <v>173</v>
      </c>
      <c r="NWD5" s="854"/>
      <c r="NWE5" s="854"/>
      <c r="NWF5" s="854"/>
      <c r="NWG5" s="854"/>
      <c r="NWH5" s="854"/>
      <c r="NWI5" s="854"/>
      <c r="NWJ5" s="854"/>
      <c r="NWK5" s="854"/>
      <c r="NWL5" s="854"/>
      <c r="NWM5" s="854"/>
      <c r="NWN5" s="854"/>
      <c r="NWO5" s="854"/>
      <c r="NWP5" s="854"/>
      <c r="NWQ5" s="854"/>
      <c r="NWR5" s="854"/>
      <c r="NWS5" s="854" t="s">
        <v>173</v>
      </c>
      <c r="NWT5" s="854"/>
      <c r="NWU5" s="854"/>
      <c r="NWV5" s="854"/>
      <c r="NWW5" s="854"/>
      <c r="NWX5" s="854"/>
      <c r="NWY5" s="854"/>
      <c r="NWZ5" s="854"/>
      <c r="NXA5" s="854"/>
      <c r="NXB5" s="854"/>
      <c r="NXC5" s="854"/>
      <c r="NXD5" s="854"/>
      <c r="NXE5" s="854"/>
      <c r="NXF5" s="854"/>
      <c r="NXG5" s="854"/>
      <c r="NXH5" s="854"/>
      <c r="NXI5" s="854" t="s">
        <v>173</v>
      </c>
      <c r="NXJ5" s="854"/>
      <c r="NXK5" s="854"/>
      <c r="NXL5" s="854"/>
      <c r="NXM5" s="854"/>
      <c r="NXN5" s="854"/>
      <c r="NXO5" s="854"/>
      <c r="NXP5" s="854"/>
      <c r="NXQ5" s="854"/>
      <c r="NXR5" s="854"/>
      <c r="NXS5" s="854"/>
      <c r="NXT5" s="854"/>
      <c r="NXU5" s="854"/>
      <c r="NXV5" s="854"/>
      <c r="NXW5" s="854"/>
      <c r="NXX5" s="854"/>
      <c r="NXY5" s="854" t="s">
        <v>173</v>
      </c>
      <c r="NXZ5" s="854"/>
      <c r="NYA5" s="854"/>
      <c r="NYB5" s="854"/>
      <c r="NYC5" s="854"/>
      <c r="NYD5" s="854"/>
      <c r="NYE5" s="854"/>
      <c r="NYF5" s="854"/>
      <c r="NYG5" s="854"/>
      <c r="NYH5" s="854"/>
      <c r="NYI5" s="854"/>
      <c r="NYJ5" s="854"/>
      <c r="NYK5" s="854"/>
      <c r="NYL5" s="854"/>
      <c r="NYM5" s="854"/>
      <c r="NYN5" s="854"/>
      <c r="NYO5" s="854" t="s">
        <v>173</v>
      </c>
      <c r="NYP5" s="854"/>
      <c r="NYQ5" s="854"/>
      <c r="NYR5" s="854"/>
      <c r="NYS5" s="854"/>
      <c r="NYT5" s="854"/>
      <c r="NYU5" s="854"/>
      <c r="NYV5" s="854"/>
      <c r="NYW5" s="854"/>
      <c r="NYX5" s="854"/>
      <c r="NYY5" s="854"/>
      <c r="NYZ5" s="854"/>
      <c r="NZA5" s="854"/>
      <c r="NZB5" s="854"/>
      <c r="NZC5" s="854"/>
      <c r="NZD5" s="854"/>
      <c r="NZE5" s="854" t="s">
        <v>173</v>
      </c>
      <c r="NZF5" s="854"/>
      <c r="NZG5" s="854"/>
      <c r="NZH5" s="854"/>
      <c r="NZI5" s="854"/>
      <c r="NZJ5" s="854"/>
      <c r="NZK5" s="854"/>
      <c r="NZL5" s="854"/>
      <c r="NZM5" s="854"/>
      <c r="NZN5" s="854"/>
      <c r="NZO5" s="854"/>
      <c r="NZP5" s="854"/>
      <c r="NZQ5" s="854"/>
      <c r="NZR5" s="854"/>
      <c r="NZS5" s="854"/>
      <c r="NZT5" s="854"/>
      <c r="NZU5" s="854" t="s">
        <v>173</v>
      </c>
      <c r="NZV5" s="854"/>
      <c r="NZW5" s="854"/>
      <c r="NZX5" s="854"/>
      <c r="NZY5" s="854"/>
      <c r="NZZ5" s="854"/>
      <c r="OAA5" s="854"/>
      <c r="OAB5" s="854"/>
      <c r="OAC5" s="854"/>
      <c r="OAD5" s="854"/>
      <c r="OAE5" s="854"/>
      <c r="OAF5" s="854"/>
      <c r="OAG5" s="854"/>
      <c r="OAH5" s="854"/>
      <c r="OAI5" s="854"/>
      <c r="OAJ5" s="854"/>
      <c r="OAK5" s="854" t="s">
        <v>173</v>
      </c>
      <c r="OAL5" s="854"/>
      <c r="OAM5" s="854"/>
      <c r="OAN5" s="854"/>
      <c r="OAO5" s="854"/>
      <c r="OAP5" s="854"/>
      <c r="OAQ5" s="854"/>
      <c r="OAR5" s="854"/>
      <c r="OAS5" s="854"/>
      <c r="OAT5" s="854"/>
      <c r="OAU5" s="854"/>
      <c r="OAV5" s="854"/>
      <c r="OAW5" s="854"/>
      <c r="OAX5" s="854"/>
      <c r="OAY5" s="854"/>
      <c r="OAZ5" s="854"/>
      <c r="OBA5" s="854" t="s">
        <v>173</v>
      </c>
      <c r="OBB5" s="854"/>
      <c r="OBC5" s="854"/>
      <c r="OBD5" s="854"/>
      <c r="OBE5" s="854"/>
      <c r="OBF5" s="854"/>
      <c r="OBG5" s="854"/>
      <c r="OBH5" s="854"/>
      <c r="OBI5" s="854"/>
      <c r="OBJ5" s="854"/>
      <c r="OBK5" s="854"/>
      <c r="OBL5" s="854"/>
      <c r="OBM5" s="854"/>
      <c r="OBN5" s="854"/>
      <c r="OBO5" s="854"/>
      <c r="OBP5" s="854"/>
      <c r="OBQ5" s="854" t="s">
        <v>173</v>
      </c>
      <c r="OBR5" s="854"/>
      <c r="OBS5" s="854"/>
      <c r="OBT5" s="854"/>
      <c r="OBU5" s="854"/>
      <c r="OBV5" s="854"/>
      <c r="OBW5" s="854"/>
      <c r="OBX5" s="854"/>
      <c r="OBY5" s="854"/>
      <c r="OBZ5" s="854"/>
      <c r="OCA5" s="854"/>
      <c r="OCB5" s="854"/>
      <c r="OCC5" s="854"/>
      <c r="OCD5" s="854"/>
      <c r="OCE5" s="854"/>
      <c r="OCF5" s="854"/>
      <c r="OCG5" s="854" t="s">
        <v>173</v>
      </c>
      <c r="OCH5" s="854"/>
      <c r="OCI5" s="854"/>
      <c r="OCJ5" s="854"/>
      <c r="OCK5" s="854"/>
      <c r="OCL5" s="854"/>
      <c r="OCM5" s="854"/>
      <c r="OCN5" s="854"/>
      <c r="OCO5" s="854"/>
      <c r="OCP5" s="854"/>
      <c r="OCQ5" s="854"/>
      <c r="OCR5" s="854"/>
      <c r="OCS5" s="854"/>
      <c r="OCT5" s="854"/>
      <c r="OCU5" s="854"/>
      <c r="OCV5" s="854"/>
      <c r="OCW5" s="854" t="s">
        <v>173</v>
      </c>
      <c r="OCX5" s="854"/>
      <c r="OCY5" s="854"/>
      <c r="OCZ5" s="854"/>
      <c r="ODA5" s="854"/>
      <c r="ODB5" s="854"/>
      <c r="ODC5" s="854"/>
      <c r="ODD5" s="854"/>
      <c r="ODE5" s="854"/>
      <c r="ODF5" s="854"/>
      <c r="ODG5" s="854"/>
      <c r="ODH5" s="854"/>
      <c r="ODI5" s="854"/>
      <c r="ODJ5" s="854"/>
      <c r="ODK5" s="854"/>
      <c r="ODL5" s="854"/>
      <c r="ODM5" s="854" t="s">
        <v>173</v>
      </c>
      <c r="ODN5" s="854"/>
      <c r="ODO5" s="854"/>
      <c r="ODP5" s="854"/>
      <c r="ODQ5" s="854"/>
      <c r="ODR5" s="854"/>
      <c r="ODS5" s="854"/>
      <c r="ODT5" s="854"/>
      <c r="ODU5" s="854"/>
      <c r="ODV5" s="854"/>
      <c r="ODW5" s="854"/>
      <c r="ODX5" s="854"/>
      <c r="ODY5" s="854"/>
      <c r="ODZ5" s="854"/>
      <c r="OEA5" s="854"/>
      <c r="OEB5" s="854"/>
      <c r="OEC5" s="854" t="s">
        <v>173</v>
      </c>
      <c r="OED5" s="854"/>
      <c r="OEE5" s="854"/>
      <c r="OEF5" s="854"/>
      <c r="OEG5" s="854"/>
      <c r="OEH5" s="854"/>
      <c r="OEI5" s="854"/>
      <c r="OEJ5" s="854"/>
      <c r="OEK5" s="854"/>
      <c r="OEL5" s="854"/>
      <c r="OEM5" s="854"/>
      <c r="OEN5" s="854"/>
      <c r="OEO5" s="854"/>
      <c r="OEP5" s="854"/>
      <c r="OEQ5" s="854"/>
      <c r="OER5" s="854"/>
      <c r="OES5" s="854" t="s">
        <v>173</v>
      </c>
      <c r="OET5" s="854"/>
      <c r="OEU5" s="854"/>
      <c r="OEV5" s="854"/>
      <c r="OEW5" s="854"/>
      <c r="OEX5" s="854"/>
      <c r="OEY5" s="854"/>
      <c r="OEZ5" s="854"/>
      <c r="OFA5" s="854"/>
      <c r="OFB5" s="854"/>
      <c r="OFC5" s="854"/>
      <c r="OFD5" s="854"/>
      <c r="OFE5" s="854"/>
      <c r="OFF5" s="854"/>
      <c r="OFG5" s="854"/>
      <c r="OFH5" s="854"/>
      <c r="OFI5" s="854" t="s">
        <v>173</v>
      </c>
      <c r="OFJ5" s="854"/>
      <c r="OFK5" s="854"/>
      <c r="OFL5" s="854"/>
      <c r="OFM5" s="854"/>
      <c r="OFN5" s="854"/>
      <c r="OFO5" s="854"/>
      <c r="OFP5" s="854"/>
      <c r="OFQ5" s="854"/>
      <c r="OFR5" s="854"/>
      <c r="OFS5" s="854"/>
      <c r="OFT5" s="854"/>
      <c r="OFU5" s="854"/>
      <c r="OFV5" s="854"/>
      <c r="OFW5" s="854"/>
      <c r="OFX5" s="854"/>
      <c r="OFY5" s="854" t="s">
        <v>173</v>
      </c>
      <c r="OFZ5" s="854"/>
      <c r="OGA5" s="854"/>
      <c r="OGB5" s="854"/>
      <c r="OGC5" s="854"/>
      <c r="OGD5" s="854"/>
      <c r="OGE5" s="854"/>
      <c r="OGF5" s="854"/>
      <c r="OGG5" s="854"/>
      <c r="OGH5" s="854"/>
      <c r="OGI5" s="854"/>
      <c r="OGJ5" s="854"/>
      <c r="OGK5" s="854"/>
      <c r="OGL5" s="854"/>
      <c r="OGM5" s="854"/>
      <c r="OGN5" s="854"/>
      <c r="OGO5" s="854" t="s">
        <v>173</v>
      </c>
      <c r="OGP5" s="854"/>
      <c r="OGQ5" s="854"/>
      <c r="OGR5" s="854"/>
      <c r="OGS5" s="854"/>
      <c r="OGT5" s="854"/>
      <c r="OGU5" s="854"/>
      <c r="OGV5" s="854"/>
      <c r="OGW5" s="854"/>
      <c r="OGX5" s="854"/>
      <c r="OGY5" s="854"/>
      <c r="OGZ5" s="854"/>
      <c r="OHA5" s="854"/>
      <c r="OHB5" s="854"/>
      <c r="OHC5" s="854"/>
      <c r="OHD5" s="854"/>
      <c r="OHE5" s="854" t="s">
        <v>173</v>
      </c>
      <c r="OHF5" s="854"/>
      <c r="OHG5" s="854"/>
      <c r="OHH5" s="854"/>
      <c r="OHI5" s="854"/>
      <c r="OHJ5" s="854"/>
      <c r="OHK5" s="854"/>
      <c r="OHL5" s="854"/>
      <c r="OHM5" s="854"/>
      <c r="OHN5" s="854"/>
      <c r="OHO5" s="854"/>
      <c r="OHP5" s="854"/>
      <c r="OHQ5" s="854"/>
      <c r="OHR5" s="854"/>
      <c r="OHS5" s="854"/>
      <c r="OHT5" s="854"/>
      <c r="OHU5" s="854" t="s">
        <v>173</v>
      </c>
      <c r="OHV5" s="854"/>
      <c r="OHW5" s="854"/>
      <c r="OHX5" s="854"/>
      <c r="OHY5" s="854"/>
      <c r="OHZ5" s="854"/>
      <c r="OIA5" s="854"/>
      <c r="OIB5" s="854"/>
      <c r="OIC5" s="854"/>
      <c r="OID5" s="854"/>
      <c r="OIE5" s="854"/>
      <c r="OIF5" s="854"/>
      <c r="OIG5" s="854"/>
      <c r="OIH5" s="854"/>
      <c r="OII5" s="854"/>
      <c r="OIJ5" s="854"/>
      <c r="OIK5" s="854" t="s">
        <v>173</v>
      </c>
      <c r="OIL5" s="854"/>
      <c r="OIM5" s="854"/>
      <c r="OIN5" s="854"/>
      <c r="OIO5" s="854"/>
      <c r="OIP5" s="854"/>
      <c r="OIQ5" s="854"/>
      <c r="OIR5" s="854"/>
      <c r="OIS5" s="854"/>
      <c r="OIT5" s="854"/>
      <c r="OIU5" s="854"/>
      <c r="OIV5" s="854"/>
      <c r="OIW5" s="854"/>
      <c r="OIX5" s="854"/>
      <c r="OIY5" s="854"/>
      <c r="OIZ5" s="854"/>
      <c r="OJA5" s="854" t="s">
        <v>173</v>
      </c>
      <c r="OJB5" s="854"/>
      <c r="OJC5" s="854"/>
      <c r="OJD5" s="854"/>
      <c r="OJE5" s="854"/>
      <c r="OJF5" s="854"/>
      <c r="OJG5" s="854"/>
      <c r="OJH5" s="854"/>
      <c r="OJI5" s="854"/>
      <c r="OJJ5" s="854"/>
      <c r="OJK5" s="854"/>
      <c r="OJL5" s="854"/>
      <c r="OJM5" s="854"/>
      <c r="OJN5" s="854"/>
      <c r="OJO5" s="854"/>
      <c r="OJP5" s="854"/>
      <c r="OJQ5" s="854" t="s">
        <v>173</v>
      </c>
      <c r="OJR5" s="854"/>
      <c r="OJS5" s="854"/>
      <c r="OJT5" s="854"/>
      <c r="OJU5" s="854"/>
      <c r="OJV5" s="854"/>
      <c r="OJW5" s="854"/>
      <c r="OJX5" s="854"/>
      <c r="OJY5" s="854"/>
      <c r="OJZ5" s="854"/>
      <c r="OKA5" s="854"/>
      <c r="OKB5" s="854"/>
      <c r="OKC5" s="854"/>
      <c r="OKD5" s="854"/>
      <c r="OKE5" s="854"/>
      <c r="OKF5" s="854"/>
      <c r="OKG5" s="854" t="s">
        <v>173</v>
      </c>
      <c r="OKH5" s="854"/>
      <c r="OKI5" s="854"/>
      <c r="OKJ5" s="854"/>
      <c r="OKK5" s="854"/>
      <c r="OKL5" s="854"/>
      <c r="OKM5" s="854"/>
      <c r="OKN5" s="854"/>
      <c r="OKO5" s="854"/>
      <c r="OKP5" s="854"/>
      <c r="OKQ5" s="854"/>
      <c r="OKR5" s="854"/>
      <c r="OKS5" s="854"/>
      <c r="OKT5" s="854"/>
      <c r="OKU5" s="854"/>
      <c r="OKV5" s="854"/>
      <c r="OKW5" s="854" t="s">
        <v>173</v>
      </c>
      <c r="OKX5" s="854"/>
      <c r="OKY5" s="854"/>
      <c r="OKZ5" s="854"/>
      <c r="OLA5" s="854"/>
      <c r="OLB5" s="854"/>
      <c r="OLC5" s="854"/>
      <c r="OLD5" s="854"/>
      <c r="OLE5" s="854"/>
      <c r="OLF5" s="854"/>
      <c r="OLG5" s="854"/>
      <c r="OLH5" s="854"/>
      <c r="OLI5" s="854"/>
      <c r="OLJ5" s="854"/>
      <c r="OLK5" s="854"/>
      <c r="OLL5" s="854"/>
      <c r="OLM5" s="854" t="s">
        <v>173</v>
      </c>
      <c r="OLN5" s="854"/>
      <c r="OLO5" s="854"/>
      <c r="OLP5" s="854"/>
      <c r="OLQ5" s="854"/>
      <c r="OLR5" s="854"/>
      <c r="OLS5" s="854"/>
      <c r="OLT5" s="854"/>
      <c r="OLU5" s="854"/>
      <c r="OLV5" s="854"/>
      <c r="OLW5" s="854"/>
      <c r="OLX5" s="854"/>
      <c r="OLY5" s="854"/>
      <c r="OLZ5" s="854"/>
      <c r="OMA5" s="854"/>
      <c r="OMB5" s="854"/>
      <c r="OMC5" s="854" t="s">
        <v>173</v>
      </c>
      <c r="OMD5" s="854"/>
      <c r="OME5" s="854"/>
      <c r="OMF5" s="854"/>
      <c r="OMG5" s="854"/>
      <c r="OMH5" s="854"/>
      <c r="OMI5" s="854"/>
      <c r="OMJ5" s="854"/>
      <c r="OMK5" s="854"/>
      <c r="OML5" s="854"/>
      <c r="OMM5" s="854"/>
      <c r="OMN5" s="854"/>
      <c r="OMO5" s="854"/>
      <c r="OMP5" s="854"/>
      <c r="OMQ5" s="854"/>
      <c r="OMR5" s="854"/>
      <c r="OMS5" s="854" t="s">
        <v>173</v>
      </c>
      <c r="OMT5" s="854"/>
      <c r="OMU5" s="854"/>
      <c r="OMV5" s="854"/>
      <c r="OMW5" s="854"/>
      <c r="OMX5" s="854"/>
      <c r="OMY5" s="854"/>
      <c r="OMZ5" s="854"/>
      <c r="ONA5" s="854"/>
      <c r="ONB5" s="854"/>
      <c r="ONC5" s="854"/>
      <c r="OND5" s="854"/>
      <c r="ONE5" s="854"/>
      <c r="ONF5" s="854"/>
      <c r="ONG5" s="854"/>
      <c r="ONH5" s="854"/>
      <c r="ONI5" s="854" t="s">
        <v>173</v>
      </c>
      <c r="ONJ5" s="854"/>
      <c r="ONK5" s="854"/>
      <c r="ONL5" s="854"/>
      <c r="ONM5" s="854"/>
      <c r="ONN5" s="854"/>
      <c r="ONO5" s="854"/>
      <c r="ONP5" s="854"/>
      <c r="ONQ5" s="854"/>
      <c r="ONR5" s="854"/>
      <c r="ONS5" s="854"/>
      <c r="ONT5" s="854"/>
      <c r="ONU5" s="854"/>
      <c r="ONV5" s="854"/>
      <c r="ONW5" s="854"/>
      <c r="ONX5" s="854"/>
      <c r="ONY5" s="854" t="s">
        <v>173</v>
      </c>
      <c r="ONZ5" s="854"/>
      <c r="OOA5" s="854"/>
      <c r="OOB5" s="854"/>
      <c r="OOC5" s="854"/>
      <c r="OOD5" s="854"/>
      <c r="OOE5" s="854"/>
      <c r="OOF5" s="854"/>
      <c r="OOG5" s="854"/>
      <c r="OOH5" s="854"/>
      <c r="OOI5" s="854"/>
      <c r="OOJ5" s="854"/>
      <c r="OOK5" s="854"/>
      <c r="OOL5" s="854"/>
      <c r="OOM5" s="854"/>
      <c r="OON5" s="854"/>
      <c r="OOO5" s="854" t="s">
        <v>173</v>
      </c>
      <c r="OOP5" s="854"/>
      <c r="OOQ5" s="854"/>
      <c r="OOR5" s="854"/>
      <c r="OOS5" s="854"/>
      <c r="OOT5" s="854"/>
      <c r="OOU5" s="854"/>
      <c r="OOV5" s="854"/>
      <c r="OOW5" s="854"/>
      <c r="OOX5" s="854"/>
      <c r="OOY5" s="854"/>
      <c r="OOZ5" s="854"/>
      <c r="OPA5" s="854"/>
      <c r="OPB5" s="854"/>
      <c r="OPC5" s="854"/>
      <c r="OPD5" s="854"/>
      <c r="OPE5" s="854" t="s">
        <v>173</v>
      </c>
      <c r="OPF5" s="854"/>
      <c r="OPG5" s="854"/>
      <c r="OPH5" s="854"/>
      <c r="OPI5" s="854"/>
      <c r="OPJ5" s="854"/>
      <c r="OPK5" s="854"/>
      <c r="OPL5" s="854"/>
      <c r="OPM5" s="854"/>
      <c r="OPN5" s="854"/>
      <c r="OPO5" s="854"/>
      <c r="OPP5" s="854"/>
      <c r="OPQ5" s="854"/>
      <c r="OPR5" s="854"/>
      <c r="OPS5" s="854"/>
      <c r="OPT5" s="854"/>
      <c r="OPU5" s="854" t="s">
        <v>173</v>
      </c>
      <c r="OPV5" s="854"/>
      <c r="OPW5" s="854"/>
      <c r="OPX5" s="854"/>
      <c r="OPY5" s="854"/>
      <c r="OPZ5" s="854"/>
      <c r="OQA5" s="854"/>
      <c r="OQB5" s="854"/>
      <c r="OQC5" s="854"/>
      <c r="OQD5" s="854"/>
      <c r="OQE5" s="854"/>
      <c r="OQF5" s="854"/>
      <c r="OQG5" s="854"/>
      <c r="OQH5" s="854"/>
      <c r="OQI5" s="854"/>
      <c r="OQJ5" s="854"/>
      <c r="OQK5" s="854" t="s">
        <v>173</v>
      </c>
      <c r="OQL5" s="854"/>
      <c r="OQM5" s="854"/>
      <c r="OQN5" s="854"/>
      <c r="OQO5" s="854"/>
      <c r="OQP5" s="854"/>
      <c r="OQQ5" s="854"/>
      <c r="OQR5" s="854"/>
      <c r="OQS5" s="854"/>
      <c r="OQT5" s="854"/>
      <c r="OQU5" s="854"/>
      <c r="OQV5" s="854"/>
      <c r="OQW5" s="854"/>
      <c r="OQX5" s="854"/>
      <c r="OQY5" s="854"/>
      <c r="OQZ5" s="854"/>
      <c r="ORA5" s="854" t="s">
        <v>173</v>
      </c>
      <c r="ORB5" s="854"/>
      <c r="ORC5" s="854"/>
      <c r="ORD5" s="854"/>
      <c r="ORE5" s="854"/>
      <c r="ORF5" s="854"/>
      <c r="ORG5" s="854"/>
      <c r="ORH5" s="854"/>
      <c r="ORI5" s="854"/>
      <c r="ORJ5" s="854"/>
      <c r="ORK5" s="854"/>
      <c r="ORL5" s="854"/>
      <c r="ORM5" s="854"/>
      <c r="ORN5" s="854"/>
      <c r="ORO5" s="854"/>
      <c r="ORP5" s="854"/>
      <c r="ORQ5" s="854" t="s">
        <v>173</v>
      </c>
      <c r="ORR5" s="854"/>
      <c r="ORS5" s="854"/>
      <c r="ORT5" s="854"/>
      <c r="ORU5" s="854"/>
      <c r="ORV5" s="854"/>
      <c r="ORW5" s="854"/>
      <c r="ORX5" s="854"/>
      <c r="ORY5" s="854"/>
      <c r="ORZ5" s="854"/>
      <c r="OSA5" s="854"/>
      <c r="OSB5" s="854"/>
      <c r="OSC5" s="854"/>
      <c r="OSD5" s="854"/>
      <c r="OSE5" s="854"/>
      <c r="OSF5" s="854"/>
      <c r="OSG5" s="854" t="s">
        <v>173</v>
      </c>
      <c r="OSH5" s="854"/>
      <c r="OSI5" s="854"/>
      <c r="OSJ5" s="854"/>
      <c r="OSK5" s="854"/>
      <c r="OSL5" s="854"/>
      <c r="OSM5" s="854"/>
      <c r="OSN5" s="854"/>
      <c r="OSO5" s="854"/>
      <c r="OSP5" s="854"/>
      <c r="OSQ5" s="854"/>
      <c r="OSR5" s="854"/>
      <c r="OSS5" s="854"/>
      <c r="OST5" s="854"/>
      <c r="OSU5" s="854"/>
      <c r="OSV5" s="854"/>
      <c r="OSW5" s="854" t="s">
        <v>173</v>
      </c>
      <c r="OSX5" s="854"/>
      <c r="OSY5" s="854"/>
      <c r="OSZ5" s="854"/>
      <c r="OTA5" s="854"/>
      <c r="OTB5" s="854"/>
      <c r="OTC5" s="854"/>
      <c r="OTD5" s="854"/>
      <c r="OTE5" s="854"/>
      <c r="OTF5" s="854"/>
      <c r="OTG5" s="854"/>
      <c r="OTH5" s="854"/>
      <c r="OTI5" s="854"/>
      <c r="OTJ5" s="854"/>
      <c r="OTK5" s="854"/>
      <c r="OTL5" s="854"/>
      <c r="OTM5" s="854" t="s">
        <v>173</v>
      </c>
      <c r="OTN5" s="854"/>
      <c r="OTO5" s="854"/>
      <c r="OTP5" s="854"/>
      <c r="OTQ5" s="854"/>
      <c r="OTR5" s="854"/>
      <c r="OTS5" s="854"/>
      <c r="OTT5" s="854"/>
      <c r="OTU5" s="854"/>
      <c r="OTV5" s="854"/>
      <c r="OTW5" s="854"/>
      <c r="OTX5" s="854"/>
      <c r="OTY5" s="854"/>
      <c r="OTZ5" s="854"/>
      <c r="OUA5" s="854"/>
      <c r="OUB5" s="854"/>
      <c r="OUC5" s="854" t="s">
        <v>173</v>
      </c>
      <c r="OUD5" s="854"/>
      <c r="OUE5" s="854"/>
      <c r="OUF5" s="854"/>
      <c r="OUG5" s="854"/>
      <c r="OUH5" s="854"/>
      <c r="OUI5" s="854"/>
      <c r="OUJ5" s="854"/>
      <c r="OUK5" s="854"/>
      <c r="OUL5" s="854"/>
      <c r="OUM5" s="854"/>
      <c r="OUN5" s="854"/>
      <c r="OUO5" s="854"/>
      <c r="OUP5" s="854"/>
      <c r="OUQ5" s="854"/>
      <c r="OUR5" s="854"/>
      <c r="OUS5" s="854" t="s">
        <v>173</v>
      </c>
      <c r="OUT5" s="854"/>
      <c r="OUU5" s="854"/>
      <c r="OUV5" s="854"/>
      <c r="OUW5" s="854"/>
      <c r="OUX5" s="854"/>
      <c r="OUY5" s="854"/>
      <c r="OUZ5" s="854"/>
      <c r="OVA5" s="854"/>
      <c r="OVB5" s="854"/>
      <c r="OVC5" s="854"/>
      <c r="OVD5" s="854"/>
      <c r="OVE5" s="854"/>
      <c r="OVF5" s="854"/>
      <c r="OVG5" s="854"/>
      <c r="OVH5" s="854"/>
      <c r="OVI5" s="854" t="s">
        <v>173</v>
      </c>
      <c r="OVJ5" s="854"/>
      <c r="OVK5" s="854"/>
      <c r="OVL5" s="854"/>
      <c r="OVM5" s="854"/>
      <c r="OVN5" s="854"/>
      <c r="OVO5" s="854"/>
      <c r="OVP5" s="854"/>
      <c r="OVQ5" s="854"/>
      <c r="OVR5" s="854"/>
      <c r="OVS5" s="854"/>
      <c r="OVT5" s="854"/>
      <c r="OVU5" s="854"/>
      <c r="OVV5" s="854"/>
      <c r="OVW5" s="854"/>
      <c r="OVX5" s="854"/>
      <c r="OVY5" s="854" t="s">
        <v>173</v>
      </c>
      <c r="OVZ5" s="854"/>
      <c r="OWA5" s="854"/>
      <c r="OWB5" s="854"/>
      <c r="OWC5" s="854"/>
      <c r="OWD5" s="854"/>
      <c r="OWE5" s="854"/>
      <c r="OWF5" s="854"/>
      <c r="OWG5" s="854"/>
      <c r="OWH5" s="854"/>
      <c r="OWI5" s="854"/>
      <c r="OWJ5" s="854"/>
      <c r="OWK5" s="854"/>
      <c r="OWL5" s="854"/>
      <c r="OWM5" s="854"/>
      <c r="OWN5" s="854"/>
      <c r="OWO5" s="854" t="s">
        <v>173</v>
      </c>
      <c r="OWP5" s="854"/>
      <c r="OWQ5" s="854"/>
      <c r="OWR5" s="854"/>
      <c r="OWS5" s="854"/>
      <c r="OWT5" s="854"/>
      <c r="OWU5" s="854"/>
      <c r="OWV5" s="854"/>
      <c r="OWW5" s="854"/>
      <c r="OWX5" s="854"/>
      <c r="OWY5" s="854"/>
      <c r="OWZ5" s="854"/>
      <c r="OXA5" s="854"/>
      <c r="OXB5" s="854"/>
      <c r="OXC5" s="854"/>
      <c r="OXD5" s="854"/>
      <c r="OXE5" s="854" t="s">
        <v>173</v>
      </c>
      <c r="OXF5" s="854"/>
      <c r="OXG5" s="854"/>
      <c r="OXH5" s="854"/>
      <c r="OXI5" s="854"/>
      <c r="OXJ5" s="854"/>
      <c r="OXK5" s="854"/>
      <c r="OXL5" s="854"/>
      <c r="OXM5" s="854"/>
      <c r="OXN5" s="854"/>
      <c r="OXO5" s="854"/>
      <c r="OXP5" s="854"/>
      <c r="OXQ5" s="854"/>
      <c r="OXR5" s="854"/>
      <c r="OXS5" s="854"/>
      <c r="OXT5" s="854"/>
      <c r="OXU5" s="854" t="s">
        <v>173</v>
      </c>
      <c r="OXV5" s="854"/>
      <c r="OXW5" s="854"/>
      <c r="OXX5" s="854"/>
      <c r="OXY5" s="854"/>
      <c r="OXZ5" s="854"/>
      <c r="OYA5" s="854"/>
      <c r="OYB5" s="854"/>
      <c r="OYC5" s="854"/>
      <c r="OYD5" s="854"/>
      <c r="OYE5" s="854"/>
      <c r="OYF5" s="854"/>
      <c r="OYG5" s="854"/>
      <c r="OYH5" s="854"/>
      <c r="OYI5" s="854"/>
      <c r="OYJ5" s="854"/>
      <c r="OYK5" s="854" t="s">
        <v>173</v>
      </c>
      <c r="OYL5" s="854"/>
      <c r="OYM5" s="854"/>
      <c r="OYN5" s="854"/>
      <c r="OYO5" s="854"/>
      <c r="OYP5" s="854"/>
      <c r="OYQ5" s="854"/>
      <c r="OYR5" s="854"/>
      <c r="OYS5" s="854"/>
      <c r="OYT5" s="854"/>
      <c r="OYU5" s="854"/>
      <c r="OYV5" s="854"/>
      <c r="OYW5" s="854"/>
      <c r="OYX5" s="854"/>
      <c r="OYY5" s="854"/>
      <c r="OYZ5" s="854"/>
      <c r="OZA5" s="854" t="s">
        <v>173</v>
      </c>
      <c r="OZB5" s="854"/>
      <c r="OZC5" s="854"/>
      <c r="OZD5" s="854"/>
      <c r="OZE5" s="854"/>
      <c r="OZF5" s="854"/>
      <c r="OZG5" s="854"/>
      <c r="OZH5" s="854"/>
      <c r="OZI5" s="854"/>
      <c r="OZJ5" s="854"/>
      <c r="OZK5" s="854"/>
      <c r="OZL5" s="854"/>
      <c r="OZM5" s="854"/>
      <c r="OZN5" s="854"/>
      <c r="OZO5" s="854"/>
      <c r="OZP5" s="854"/>
      <c r="OZQ5" s="854" t="s">
        <v>173</v>
      </c>
      <c r="OZR5" s="854"/>
      <c r="OZS5" s="854"/>
      <c r="OZT5" s="854"/>
      <c r="OZU5" s="854"/>
      <c r="OZV5" s="854"/>
      <c r="OZW5" s="854"/>
      <c r="OZX5" s="854"/>
      <c r="OZY5" s="854"/>
      <c r="OZZ5" s="854"/>
      <c r="PAA5" s="854"/>
      <c r="PAB5" s="854"/>
      <c r="PAC5" s="854"/>
      <c r="PAD5" s="854"/>
      <c r="PAE5" s="854"/>
      <c r="PAF5" s="854"/>
      <c r="PAG5" s="854" t="s">
        <v>173</v>
      </c>
      <c r="PAH5" s="854"/>
      <c r="PAI5" s="854"/>
      <c r="PAJ5" s="854"/>
      <c r="PAK5" s="854"/>
      <c r="PAL5" s="854"/>
      <c r="PAM5" s="854"/>
      <c r="PAN5" s="854"/>
      <c r="PAO5" s="854"/>
      <c r="PAP5" s="854"/>
      <c r="PAQ5" s="854"/>
      <c r="PAR5" s="854"/>
      <c r="PAS5" s="854"/>
      <c r="PAT5" s="854"/>
      <c r="PAU5" s="854"/>
      <c r="PAV5" s="854"/>
      <c r="PAW5" s="854" t="s">
        <v>173</v>
      </c>
      <c r="PAX5" s="854"/>
      <c r="PAY5" s="854"/>
      <c r="PAZ5" s="854"/>
      <c r="PBA5" s="854"/>
      <c r="PBB5" s="854"/>
      <c r="PBC5" s="854"/>
      <c r="PBD5" s="854"/>
      <c r="PBE5" s="854"/>
      <c r="PBF5" s="854"/>
      <c r="PBG5" s="854"/>
      <c r="PBH5" s="854"/>
      <c r="PBI5" s="854"/>
      <c r="PBJ5" s="854"/>
      <c r="PBK5" s="854"/>
      <c r="PBL5" s="854"/>
      <c r="PBM5" s="854" t="s">
        <v>173</v>
      </c>
      <c r="PBN5" s="854"/>
      <c r="PBO5" s="854"/>
      <c r="PBP5" s="854"/>
      <c r="PBQ5" s="854"/>
      <c r="PBR5" s="854"/>
      <c r="PBS5" s="854"/>
      <c r="PBT5" s="854"/>
      <c r="PBU5" s="854"/>
      <c r="PBV5" s="854"/>
      <c r="PBW5" s="854"/>
      <c r="PBX5" s="854"/>
      <c r="PBY5" s="854"/>
      <c r="PBZ5" s="854"/>
      <c r="PCA5" s="854"/>
      <c r="PCB5" s="854"/>
      <c r="PCC5" s="854" t="s">
        <v>173</v>
      </c>
      <c r="PCD5" s="854"/>
      <c r="PCE5" s="854"/>
      <c r="PCF5" s="854"/>
      <c r="PCG5" s="854"/>
      <c r="PCH5" s="854"/>
      <c r="PCI5" s="854"/>
      <c r="PCJ5" s="854"/>
      <c r="PCK5" s="854"/>
      <c r="PCL5" s="854"/>
      <c r="PCM5" s="854"/>
      <c r="PCN5" s="854"/>
      <c r="PCO5" s="854"/>
      <c r="PCP5" s="854"/>
      <c r="PCQ5" s="854"/>
      <c r="PCR5" s="854"/>
      <c r="PCS5" s="854" t="s">
        <v>173</v>
      </c>
      <c r="PCT5" s="854"/>
      <c r="PCU5" s="854"/>
      <c r="PCV5" s="854"/>
      <c r="PCW5" s="854"/>
      <c r="PCX5" s="854"/>
      <c r="PCY5" s="854"/>
      <c r="PCZ5" s="854"/>
      <c r="PDA5" s="854"/>
      <c r="PDB5" s="854"/>
      <c r="PDC5" s="854"/>
      <c r="PDD5" s="854"/>
      <c r="PDE5" s="854"/>
      <c r="PDF5" s="854"/>
      <c r="PDG5" s="854"/>
      <c r="PDH5" s="854"/>
      <c r="PDI5" s="854" t="s">
        <v>173</v>
      </c>
      <c r="PDJ5" s="854"/>
      <c r="PDK5" s="854"/>
      <c r="PDL5" s="854"/>
      <c r="PDM5" s="854"/>
      <c r="PDN5" s="854"/>
      <c r="PDO5" s="854"/>
      <c r="PDP5" s="854"/>
      <c r="PDQ5" s="854"/>
      <c r="PDR5" s="854"/>
      <c r="PDS5" s="854"/>
      <c r="PDT5" s="854"/>
      <c r="PDU5" s="854"/>
      <c r="PDV5" s="854"/>
      <c r="PDW5" s="854"/>
      <c r="PDX5" s="854"/>
      <c r="PDY5" s="854" t="s">
        <v>173</v>
      </c>
      <c r="PDZ5" s="854"/>
      <c r="PEA5" s="854"/>
      <c r="PEB5" s="854"/>
      <c r="PEC5" s="854"/>
      <c r="PED5" s="854"/>
      <c r="PEE5" s="854"/>
      <c r="PEF5" s="854"/>
      <c r="PEG5" s="854"/>
      <c r="PEH5" s="854"/>
      <c r="PEI5" s="854"/>
      <c r="PEJ5" s="854"/>
      <c r="PEK5" s="854"/>
      <c r="PEL5" s="854"/>
      <c r="PEM5" s="854"/>
      <c r="PEN5" s="854"/>
      <c r="PEO5" s="854" t="s">
        <v>173</v>
      </c>
      <c r="PEP5" s="854"/>
      <c r="PEQ5" s="854"/>
      <c r="PER5" s="854"/>
      <c r="PES5" s="854"/>
      <c r="PET5" s="854"/>
      <c r="PEU5" s="854"/>
      <c r="PEV5" s="854"/>
      <c r="PEW5" s="854"/>
      <c r="PEX5" s="854"/>
      <c r="PEY5" s="854"/>
      <c r="PEZ5" s="854"/>
      <c r="PFA5" s="854"/>
      <c r="PFB5" s="854"/>
      <c r="PFC5" s="854"/>
      <c r="PFD5" s="854"/>
      <c r="PFE5" s="854" t="s">
        <v>173</v>
      </c>
      <c r="PFF5" s="854"/>
      <c r="PFG5" s="854"/>
      <c r="PFH5" s="854"/>
      <c r="PFI5" s="854"/>
      <c r="PFJ5" s="854"/>
      <c r="PFK5" s="854"/>
      <c r="PFL5" s="854"/>
      <c r="PFM5" s="854"/>
      <c r="PFN5" s="854"/>
      <c r="PFO5" s="854"/>
      <c r="PFP5" s="854"/>
      <c r="PFQ5" s="854"/>
      <c r="PFR5" s="854"/>
      <c r="PFS5" s="854"/>
      <c r="PFT5" s="854"/>
      <c r="PFU5" s="854" t="s">
        <v>173</v>
      </c>
      <c r="PFV5" s="854"/>
      <c r="PFW5" s="854"/>
      <c r="PFX5" s="854"/>
      <c r="PFY5" s="854"/>
      <c r="PFZ5" s="854"/>
      <c r="PGA5" s="854"/>
      <c r="PGB5" s="854"/>
      <c r="PGC5" s="854"/>
      <c r="PGD5" s="854"/>
      <c r="PGE5" s="854"/>
      <c r="PGF5" s="854"/>
      <c r="PGG5" s="854"/>
      <c r="PGH5" s="854"/>
      <c r="PGI5" s="854"/>
      <c r="PGJ5" s="854"/>
      <c r="PGK5" s="854" t="s">
        <v>173</v>
      </c>
      <c r="PGL5" s="854"/>
      <c r="PGM5" s="854"/>
      <c r="PGN5" s="854"/>
      <c r="PGO5" s="854"/>
      <c r="PGP5" s="854"/>
      <c r="PGQ5" s="854"/>
      <c r="PGR5" s="854"/>
      <c r="PGS5" s="854"/>
      <c r="PGT5" s="854"/>
      <c r="PGU5" s="854"/>
      <c r="PGV5" s="854"/>
      <c r="PGW5" s="854"/>
      <c r="PGX5" s="854"/>
      <c r="PGY5" s="854"/>
      <c r="PGZ5" s="854"/>
      <c r="PHA5" s="854" t="s">
        <v>173</v>
      </c>
      <c r="PHB5" s="854"/>
      <c r="PHC5" s="854"/>
      <c r="PHD5" s="854"/>
      <c r="PHE5" s="854"/>
      <c r="PHF5" s="854"/>
      <c r="PHG5" s="854"/>
      <c r="PHH5" s="854"/>
      <c r="PHI5" s="854"/>
      <c r="PHJ5" s="854"/>
      <c r="PHK5" s="854"/>
      <c r="PHL5" s="854"/>
      <c r="PHM5" s="854"/>
      <c r="PHN5" s="854"/>
      <c r="PHO5" s="854"/>
      <c r="PHP5" s="854"/>
      <c r="PHQ5" s="854" t="s">
        <v>173</v>
      </c>
      <c r="PHR5" s="854"/>
      <c r="PHS5" s="854"/>
      <c r="PHT5" s="854"/>
      <c r="PHU5" s="854"/>
      <c r="PHV5" s="854"/>
      <c r="PHW5" s="854"/>
      <c r="PHX5" s="854"/>
      <c r="PHY5" s="854"/>
      <c r="PHZ5" s="854"/>
      <c r="PIA5" s="854"/>
      <c r="PIB5" s="854"/>
      <c r="PIC5" s="854"/>
      <c r="PID5" s="854"/>
      <c r="PIE5" s="854"/>
      <c r="PIF5" s="854"/>
      <c r="PIG5" s="854" t="s">
        <v>173</v>
      </c>
      <c r="PIH5" s="854"/>
      <c r="PII5" s="854"/>
      <c r="PIJ5" s="854"/>
      <c r="PIK5" s="854"/>
      <c r="PIL5" s="854"/>
      <c r="PIM5" s="854"/>
      <c r="PIN5" s="854"/>
      <c r="PIO5" s="854"/>
      <c r="PIP5" s="854"/>
      <c r="PIQ5" s="854"/>
      <c r="PIR5" s="854"/>
      <c r="PIS5" s="854"/>
      <c r="PIT5" s="854"/>
      <c r="PIU5" s="854"/>
      <c r="PIV5" s="854"/>
      <c r="PIW5" s="854" t="s">
        <v>173</v>
      </c>
      <c r="PIX5" s="854"/>
      <c r="PIY5" s="854"/>
      <c r="PIZ5" s="854"/>
      <c r="PJA5" s="854"/>
      <c r="PJB5" s="854"/>
      <c r="PJC5" s="854"/>
      <c r="PJD5" s="854"/>
      <c r="PJE5" s="854"/>
      <c r="PJF5" s="854"/>
      <c r="PJG5" s="854"/>
      <c r="PJH5" s="854"/>
      <c r="PJI5" s="854"/>
      <c r="PJJ5" s="854"/>
      <c r="PJK5" s="854"/>
      <c r="PJL5" s="854"/>
      <c r="PJM5" s="854" t="s">
        <v>173</v>
      </c>
      <c r="PJN5" s="854"/>
      <c r="PJO5" s="854"/>
      <c r="PJP5" s="854"/>
      <c r="PJQ5" s="854"/>
      <c r="PJR5" s="854"/>
      <c r="PJS5" s="854"/>
      <c r="PJT5" s="854"/>
      <c r="PJU5" s="854"/>
      <c r="PJV5" s="854"/>
      <c r="PJW5" s="854"/>
      <c r="PJX5" s="854"/>
      <c r="PJY5" s="854"/>
      <c r="PJZ5" s="854"/>
      <c r="PKA5" s="854"/>
      <c r="PKB5" s="854"/>
      <c r="PKC5" s="854" t="s">
        <v>173</v>
      </c>
      <c r="PKD5" s="854"/>
      <c r="PKE5" s="854"/>
      <c r="PKF5" s="854"/>
      <c r="PKG5" s="854"/>
      <c r="PKH5" s="854"/>
      <c r="PKI5" s="854"/>
      <c r="PKJ5" s="854"/>
      <c r="PKK5" s="854"/>
      <c r="PKL5" s="854"/>
      <c r="PKM5" s="854"/>
      <c r="PKN5" s="854"/>
      <c r="PKO5" s="854"/>
      <c r="PKP5" s="854"/>
      <c r="PKQ5" s="854"/>
      <c r="PKR5" s="854"/>
      <c r="PKS5" s="854" t="s">
        <v>173</v>
      </c>
      <c r="PKT5" s="854"/>
      <c r="PKU5" s="854"/>
      <c r="PKV5" s="854"/>
      <c r="PKW5" s="854"/>
      <c r="PKX5" s="854"/>
      <c r="PKY5" s="854"/>
      <c r="PKZ5" s="854"/>
      <c r="PLA5" s="854"/>
      <c r="PLB5" s="854"/>
      <c r="PLC5" s="854"/>
      <c r="PLD5" s="854"/>
      <c r="PLE5" s="854"/>
      <c r="PLF5" s="854"/>
      <c r="PLG5" s="854"/>
      <c r="PLH5" s="854"/>
      <c r="PLI5" s="854" t="s">
        <v>173</v>
      </c>
      <c r="PLJ5" s="854"/>
      <c r="PLK5" s="854"/>
      <c r="PLL5" s="854"/>
      <c r="PLM5" s="854"/>
      <c r="PLN5" s="854"/>
      <c r="PLO5" s="854"/>
      <c r="PLP5" s="854"/>
      <c r="PLQ5" s="854"/>
      <c r="PLR5" s="854"/>
      <c r="PLS5" s="854"/>
      <c r="PLT5" s="854"/>
      <c r="PLU5" s="854"/>
      <c r="PLV5" s="854"/>
      <c r="PLW5" s="854"/>
      <c r="PLX5" s="854"/>
      <c r="PLY5" s="854" t="s">
        <v>173</v>
      </c>
      <c r="PLZ5" s="854"/>
      <c r="PMA5" s="854"/>
      <c r="PMB5" s="854"/>
      <c r="PMC5" s="854"/>
      <c r="PMD5" s="854"/>
      <c r="PME5" s="854"/>
      <c r="PMF5" s="854"/>
      <c r="PMG5" s="854"/>
      <c r="PMH5" s="854"/>
      <c r="PMI5" s="854"/>
      <c r="PMJ5" s="854"/>
      <c r="PMK5" s="854"/>
      <c r="PML5" s="854"/>
      <c r="PMM5" s="854"/>
      <c r="PMN5" s="854"/>
      <c r="PMO5" s="854" t="s">
        <v>173</v>
      </c>
      <c r="PMP5" s="854"/>
      <c r="PMQ5" s="854"/>
      <c r="PMR5" s="854"/>
      <c r="PMS5" s="854"/>
      <c r="PMT5" s="854"/>
      <c r="PMU5" s="854"/>
      <c r="PMV5" s="854"/>
      <c r="PMW5" s="854"/>
      <c r="PMX5" s="854"/>
      <c r="PMY5" s="854"/>
      <c r="PMZ5" s="854"/>
      <c r="PNA5" s="854"/>
      <c r="PNB5" s="854"/>
      <c r="PNC5" s="854"/>
      <c r="PND5" s="854"/>
      <c r="PNE5" s="854" t="s">
        <v>173</v>
      </c>
      <c r="PNF5" s="854"/>
      <c r="PNG5" s="854"/>
      <c r="PNH5" s="854"/>
      <c r="PNI5" s="854"/>
      <c r="PNJ5" s="854"/>
      <c r="PNK5" s="854"/>
      <c r="PNL5" s="854"/>
      <c r="PNM5" s="854"/>
      <c r="PNN5" s="854"/>
      <c r="PNO5" s="854"/>
      <c r="PNP5" s="854"/>
      <c r="PNQ5" s="854"/>
      <c r="PNR5" s="854"/>
      <c r="PNS5" s="854"/>
      <c r="PNT5" s="854"/>
      <c r="PNU5" s="854" t="s">
        <v>173</v>
      </c>
      <c r="PNV5" s="854"/>
      <c r="PNW5" s="854"/>
      <c r="PNX5" s="854"/>
      <c r="PNY5" s="854"/>
      <c r="PNZ5" s="854"/>
      <c r="POA5" s="854"/>
      <c r="POB5" s="854"/>
      <c r="POC5" s="854"/>
      <c r="POD5" s="854"/>
      <c r="POE5" s="854"/>
      <c r="POF5" s="854"/>
      <c r="POG5" s="854"/>
      <c r="POH5" s="854"/>
      <c r="POI5" s="854"/>
      <c r="POJ5" s="854"/>
      <c r="POK5" s="854" t="s">
        <v>173</v>
      </c>
      <c r="POL5" s="854"/>
      <c r="POM5" s="854"/>
      <c r="PON5" s="854"/>
      <c r="POO5" s="854"/>
      <c r="POP5" s="854"/>
      <c r="POQ5" s="854"/>
      <c r="POR5" s="854"/>
      <c r="POS5" s="854"/>
      <c r="POT5" s="854"/>
      <c r="POU5" s="854"/>
      <c r="POV5" s="854"/>
      <c r="POW5" s="854"/>
      <c r="POX5" s="854"/>
      <c r="POY5" s="854"/>
      <c r="POZ5" s="854"/>
      <c r="PPA5" s="854" t="s">
        <v>173</v>
      </c>
      <c r="PPB5" s="854"/>
      <c r="PPC5" s="854"/>
      <c r="PPD5" s="854"/>
      <c r="PPE5" s="854"/>
      <c r="PPF5" s="854"/>
      <c r="PPG5" s="854"/>
      <c r="PPH5" s="854"/>
      <c r="PPI5" s="854"/>
      <c r="PPJ5" s="854"/>
      <c r="PPK5" s="854"/>
      <c r="PPL5" s="854"/>
      <c r="PPM5" s="854"/>
      <c r="PPN5" s="854"/>
      <c r="PPO5" s="854"/>
      <c r="PPP5" s="854"/>
      <c r="PPQ5" s="854" t="s">
        <v>173</v>
      </c>
      <c r="PPR5" s="854"/>
      <c r="PPS5" s="854"/>
      <c r="PPT5" s="854"/>
      <c r="PPU5" s="854"/>
      <c r="PPV5" s="854"/>
      <c r="PPW5" s="854"/>
      <c r="PPX5" s="854"/>
      <c r="PPY5" s="854"/>
      <c r="PPZ5" s="854"/>
      <c r="PQA5" s="854"/>
      <c r="PQB5" s="854"/>
      <c r="PQC5" s="854"/>
      <c r="PQD5" s="854"/>
      <c r="PQE5" s="854"/>
      <c r="PQF5" s="854"/>
      <c r="PQG5" s="854" t="s">
        <v>173</v>
      </c>
      <c r="PQH5" s="854"/>
      <c r="PQI5" s="854"/>
      <c r="PQJ5" s="854"/>
      <c r="PQK5" s="854"/>
      <c r="PQL5" s="854"/>
      <c r="PQM5" s="854"/>
      <c r="PQN5" s="854"/>
      <c r="PQO5" s="854"/>
      <c r="PQP5" s="854"/>
      <c r="PQQ5" s="854"/>
      <c r="PQR5" s="854"/>
      <c r="PQS5" s="854"/>
      <c r="PQT5" s="854"/>
      <c r="PQU5" s="854"/>
      <c r="PQV5" s="854"/>
      <c r="PQW5" s="854" t="s">
        <v>173</v>
      </c>
      <c r="PQX5" s="854"/>
      <c r="PQY5" s="854"/>
      <c r="PQZ5" s="854"/>
      <c r="PRA5" s="854"/>
      <c r="PRB5" s="854"/>
      <c r="PRC5" s="854"/>
      <c r="PRD5" s="854"/>
      <c r="PRE5" s="854"/>
      <c r="PRF5" s="854"/>
      <c r="PRG5" s="854"/>
      <c r="PRH5" s="854"/>
      <c r="PRI5" s="854"/>
      <c r="PRJ5" s="854"/>
      <c r="PRK5" s="854"/>
      <c r="PRL5" s="854"/>
      <c r="PRM5" s="854" t="s">
        <v>173</v>
      </c>
      <c r="PRN5" s="854"/>
      <c r="PRO5" s="854"/>
      <c r="PRP5" s="854"/>
      <c r="PRQ5" s="854"/>
      <c r="PRR5" s="854"/>
      <c r="PRS5" s="854"/>
      <c r="PRT5" s="854"/>
      <c r="PRU5" s="854"/>
      <c r="PRV5" s="854"/>
      <c r="PRW5" s="854"/>
      <c r="PRX5" s="854"/>
      <c r="PRY5" s="854"/>
      <c r="PRZ5" s="854"/>
      <c r="PSA5" s="854"/>
      <c r="PSB5" s="854"/>
      <c r="PSC5" s="854" t="s">
        <v>173</v>
      </c>
      <c r="PSD5" s="854"/>
      <c r="PSE5" s="854"/>
      <c r="PSF5" s="854"/>
      <c r="PSG5" s="854"/>
      <c r="PSH5" s="854"/>
      <c r="PSI5" s="854"/>
      <c r="PSJ5" s="854"/>
      <c r="PSK5" s="854"/>
      <c r="PSL5" s="854"/>
      <c r="PSM5" s="854"/>
      <c r="PSN5" s="854"/>
      <c r="PSO5" s="854"/>
      <c r="PSP5" s="854"/>
      <c r="PSQ5" s="854"/>
      <c r="PSR5" s="854"/>
      <c r="PSS5" s="854" t="s">
        <v>173</v>
      </c>
      <c r="PST5" s="854"/>
      <c r="PSU5" s="854"/>
      <c r="PSV5" s="854"/>
      <c r="PSW5" s="854"/>
      <c r="PSX5" s="854"/>
      <c r="PSY5" s="854"/>
      <c r="PSZ5" s="854"/>
      <c r="PTA5" s="854"/>
      <c r="PTB5" s="854"/>
      <c r="PTC5" s="854"/>
      <c r="PTD5" s="854"/>
      <c r="PTE5" s="854"/>
      <c r="PTF5" s="854"/>
      <c r="PTG5" s="854"/>
      <c r="PTH5" s="854"/>
      <c r="PTI5" s="854" t="s">
        <v>173</v>
      </c>
      <c r="PTJ5" s="854"/>
      <c r="PTK5" s="854"/>
      <c r="PTL5" s="854"/>
      <c r="PTM5" s="854"/>
      <c r="PTN5" s="854"/>
      <c r="PTO5" s="854"/>
      <c r="PTP5" s="854"/>
      <c r="PTQ5" s="854"/>
      <c r="PTR5" s="854"/>
      <c r="PTS5" s="854"/>
      <c r="PTT5" s="854"/>
      <c r="PTU5" s="854"/>
      <c r="PTV5" s="854"/>
      <c r="PTW5" s="854"/>
      <c r="PTX5" s="854"/>
      <c r="PTY5" s="854" t="s">
        <v>173</v>
      </c>
      <c r="PTZ5" s="854"/>
      <c r="PUA5" s="854"/>
      <c r="PUB5" s="854"/>
      <c r="PUC5" s="854"/>
      <c r="PUD5" s="854"/>
      <c r="PUE5" s="854"/>
      <c r="PUF5" s="854"/>
      <c r="PUG5" s="854"/>
      <c r="PUH5" s="854"/>
      <c r="PUI5" s="854"/>
      <c r="PUJ5" s="854"/>
      <c r="PUK5" s="854"/>
      <c r="PUL5" s="854"/>
      <c r="PUM5" s="854"/>
      <c r="PUN5" s="854"/>
      <c r="PUO5" s="854" t="s">
        <v>173</v>
      </c>
      <c r="PUP5" s="854"/>
      <c r="PUQ5" s="854"/>
      <c r="PUR5" s="854"/>
      <c r="PUS5" s="854"/>
      <c r="PUT5" s="854"/>
      <c r="PUU5" s="854"/>
      <c r="PUV5" s="854"/>
      <c r="PUW5" s="854"/>
      <c r="PUX5" s="854"/>
      <c r="PUY5" s="854"/>
      <c r="PUZ5" s="854"/>
      <c r="PVA5" s="854"/>
      <c r="PVB5" s="854"/>
      <c r="PVC5" s="854"/>
      <c r="PVD5" s="854"/>
      <c r="PVE5" s="854" t="s">
        <v>173</v>
      </c>
      <c r="PVF5" s="854"/>
      <c r="PVG5" s="854"/>
      <c r="PVH5" s="854"/>
      <c r="PVI5" s="854"/>
      <c r="PVJ5" s="854"/>
      <c r="PVK5" s="854"/>
      <c r="PVL5" s="854"/>
      <c r="PVM5" s="854"/>
      <c r="PVN5" s="854"/>
      <c r="PVO5" s="854"/>
      <c r="PVP5" s="854"/>
      <c r="PVQ5" s="854"/>
      <c r="PVR5" s="854"/>
      <c r="PVS5" s="854"/>
      <c r="PVT5" s="854"/>
      <c r="PVU5" s="854" t="s">
        <v>173</v>
      </c>
      <c r="PVV5" s="854"/>
      <c r="PVW5" s="854"/>
      <c r="PVX5" s="854"/>
      <c r="PVY5" s="854"/>
      <c r="PVZ5" s="854"/>
      <c r="PWA5" s="854"/>
      <c r="PWB5" s="854"/>
      <c r="PWC5" s="854"/>
      <c r="PWD5" s="854"/>
      <c r="PWE5" s="854"/>
      <c r="PWF5" s="854"/>
      <c r="PWG5" s="854"/>
      <c r="PWH5" s="854"/>
      <c r="PWI5" s="854"/>
      <c r="PWJ5" s="854"/>
      <c r="PWK5" s="854" t="s">
        <v>173</v>
      </c>
      <c r="PWL5" s="854"/>
      <c r="PWM5" s="854"/>
      <c r="PWN5" s="854"/>
      <c r="PWO5" s="854"/>
      <c r="PWP5" s="854"/>
      <c r="PWQ5" s="854"/>
      <c r="PWR5" s="854"/>
      <c r="PWS5" s="854"/>
      <c r="PWT5" s="854"/>
      <c r="PWU5" s="854"/>
      <c r="PWV5" s="854"/>
      <c r="PWW5" s="854"/>
      <c r="PWX5" s="854"/>
      <c r="PWY5" s="854"/>
      <c r="PWZ5" s="854"/>
      <c r="PXA5" s="854" t="s">
        <v>173</v>
      </c>
      <c r="PXB5" s="854"/>
      <c r="PXC5" s="854"/>
      <c r="PXD5" s="854"/>
      <c r="PXE5" s="854"/>
      <c r="PXF5" s="854"/>
      <c r="PXG5" s="854"/>
      <c r="PXH5" s="854"/>
      <c r="PXI5" s="854"/>
      <c r="PXJ5" s="854"/>
      <c r="PXK5" s="854"/>
      <c r="PXL5" s="854"/>
      <c r="PXM5" s="854"/>
      <c r="PXN5" s="854"/>
      <c r="PXO5" s="854"/>
      <c r="PXP5" s="854"/>
      <c r="PXQ5" s="854" t="s">
        <v>173</v>
      </c>
      <c r="PXR5" s="854"/>
      <c r="PXS5" s="854"/>
      <c r="PXT5" s="854"/>
      <c r="PXU5" s="854"/>
      <c r="PXV5" s="854"/>
      <c r="PXW5" s="854"/>
      <c r="PXX5" s="854"/>
      <c r="PXY5" s="854"/>
      <c r="PXZ5" s="854"/>
      <c r="PYA5" s="854"/>
      <c r="PYB5" s="854"/>
      <c r="PYC5" s="854"/>
      <c r="PYD5" s="854"/>
      <c r="PYE5" s="854"/>
      <c r="PYF5" s="854"/>
      <c r="PYG5" s="854" t="s">
        <v>173</v>
      </c>
      <c r="PYH5" s="854"/>
      <c r="PYI5" s="854"/>
      <c r="PYJ5" s="854"/>
      <c r="PYK5" s="854"/>
      <c r="PYL5" s="854"/>
      <c r="PYM5" s="854"/>
      <c r="PYN5" s="854"/>
      <c r="PYO5" s="854"/>
      <c r="PYP5" s="854"/>
      <c r="PYQ5" s="854"/>
      <c r="PYR5" s="854"/>
      <c r="PYS5" s="854"/>
      <c r="PYT5" s="854"/>
      <c r="PYU5" s="854"/>
      <c r="PYV5" s="854"/>
      <c r="PYW5" s="854" t="s">
        <v>173</v>
      </c>
      <c r="PYX5" s="854"/>
      <c r="PYY5" s="854"/>
      <c r="PYZ5" s="854"/>
      <c r="PZA5" s="854"/>
      <c r="PZB5" s="854"/>
      <c r="PZC5" s="854"/>
      <c r="PZD5" s="854"/>
      <c r="PZE5" s="854"/>
      <c r="PZF5" s="854"/>
      <c r="PZG5" s="854"/>
      <c r="PZH5" s="854"/>
      <c r="PZI5" s="854"/>
      <c r="PZJ5" s="854"/>
      <c r="PZK5" s="854"/>
      <c r="PZL5" s="854"/>
      <c r="PZM5" s="854" t="s">
        <v>173</v>
      </c>
      <c r="PZN5" s="854"/>
      <c r="PZO5" s="854"/>
      <c r="PZP5" s="854"/>
      <c r="PZQ5" s="854"/>
      <c r="PZR5" s="854"/>
      <c r="PZS5" s="854"/>
      <c r="PZT5" s="854"/>
      <c r="PZU5" s="854"/>
      <c r="PZV5" s="854"/>
      <c r="PZW5" s="854"/>
      <c r="PZX5" s="854"/>
      <c r="PZY5" s="854"/>
      <c r="PZZ5" s="854"/>
      <c r="QAA5" s="854"/>
      <c r="QAB5" s="854"/>
      <c r="QAC5" s="854" t="s">
        <v>173</v>
      </c>
      <c r="QAD5" s="854"/>
      <c r="QAE5" s="854"/>
      <c r="QAF5" s="854"/>
      <c r="QAG5" s="854"/>
      <c r="QAH5" s="854"/>
      <c r="QAI5" s="854"/>
      <c r="QAJ5" s="854"/>
      <c r="QAK5" s="854"/>
      <c r="QAL5" s="854"/>
      <c r="QAM5" s="854"/>
      <c r="QAN5" s="854"/>
      <c r="QAO5" s="854"/>
      <c r="QAP5" s="854"/>
      <c r="QAQ5" s="854"/>
      <c r="QAR5" s="854"/>
      <c r="QAS5" s="854" t="s">
        <v>173</v>
      </c>
      <c r="QAT5" s="854"/>
      <c r="QAU5" s="854"/>
      <c r="QAV5" s="854"/>
      <c r="QAW5" s="854"/>
      <c r="QAX5" s="854"/>
      <c r="QAY5" s="854"/>
      <c r="QAZ5" s="854"/>
      <c r="QBA5" s="854"/>
      <c r="QBB5" s="854"/>
      <c r="QBC5" s="854"/>
      <c r="QBD5" s="854"/>
      <c r="QBE5" s="854"/>
      <c r="QBF5" s="854"/>
      <c r="QBG5" s="854"/>
      <c r="QBH5" s="854"/>
      <c r="QBI5" s="854" t="s">
        <v>173</v>
      </c>
      <c r="QBJ5" s="854"/>
      <c r="QBK5" s="854"/>
      <c r="QBL5" s="854"/>
      <c r="QBM5" s="854"/>
      <c r="QBN5" s="854"/>
      <c r="QBO5" s="854"/>
      <c r="QBP5" s="854"/>
      <c r="QBQ5" s="854"/>
      <c r="QBR5" s="854"/>
      <c r="QBS5" s="854"/>
      <c r="QBT5" s="854"/>
      <c r="QBU5" s="854"/>
      <c r="QBV5" s="854"/>
      <c r="QBW5" s="854"/>
      <c r="QBX5" s="854"/>
      <c r="QBY5" s="854" t="s">
        <v>173</v>
      </c>
      <c r="QBZ5" s="854"/>
      <c r="QCA5" s="854"/>
      <c r="QCB5" s="854"/>
      <c r="QCC5" s="854"/>
      <c r="QCD5" s="854"/>
      <c r="QCE5" s="854"/>
      <c r="QCF5" s="854"/>
      <c r="QCG5" s="854"/>
      <c r="QCH5" s="854"/>
      <c r="QCI5" s="854"/>
      <c r="QCJ5" s="854"/>
      <c r="QCK5" s="854"/>
      <c r="QCL5" s="854"/>
      <c r="QCM5" s="854"/>
      <c r="QCN5" s="854"/>
      <c r="QCO5" s="854" t="s">
        <v>173</v>
      </c>
      <c r="QCP5" s="854"/>
      <c r="QCQ5" s="854"/>
      <c r="QCR5" s="854"/>
      <c r="QCS5" s="854"/>
      <c r="QCT5" s="854"/>
      <c r="QCU5" s="854"/>
      <c r="QCV5" s="854"/>
      <c r="QCW5" s="854"/>
      <c r="QCX5" s="854"/>
      <c r="QCY5" s="854"/>
      <c r="QCZ5" s="854"/>
      <c r="QDA5" s="854"/>
      <c r="QDB5" s="854"/>
      <c r="QDC5" s="854"/>
      <c r="QDD5" s="854"/>
      <c r="QDE5" s="854" t="s">
        <v>173</v>
      </c>
      <c r="QDF5" s="854"/>
      <c r="QDG5" s="854"/>
      <c r="QDH5" s="854"/>
      <c r="QDI5" s="854"/>
      <c r="QDJ5" s="854"/>
      <c r="QDK5" s="854"/>
      <c r="QDL5" s="854"/>
      <c r="QDM5" s="854"/>
      <c r="QDN5" s="854"/>
      <c r="QDO5" s="854"/>
      <c r="QDP5" s="854"/>
      <c r="QDQ5" s="854"/>
      <c r="QDR5" s="854"/>
      <c r="QDS5" s="854"/>
      <c r="QDT5" s="854"/>
      <c r="QDU5" s="854" t="s">
        <v>173</v>
      </c>
      <c r="QDV5" s="854"/>
      <c r="QDW5" s="854"/>
      <c r="QDX5" s="854"/>
      <c r="QDY5" s="854"/>
      <c r="QDZ5" s="854"/>
      <c r="QEA5" s="854"/>
      <c r="QEB5" s="854"/>
      <c r="QEC5" s="854"/>
      <c r="QED5" s="854"/>
      <c r="QEE5" s="854"/>
      <c r="QEF5" s="854"/>
      <c r="QEG5" s="854"/>
      <c r="QEH5" s="854"/>
      <c r="QEI5" s="854"/>
      <c r="QEJ5" s="854"/>
      <c r="QEK5" s="854" t="s">
        <v>173</v>
      </c>
      <c r="QEL5" s="854"/>
      <c r="QEM5" s="854"/>
      <c r="QEN5" s="854"/>
      <c r="QEO5" s="854"/>
      <c r="QEP5" s="854"/>
      <c r="QEQ5" s="854"/>
      <c r="QER5" s="854"/>
      <c r="QES5" s="854"/>
      <c r="QET5" s="854"/>
      <c r="QEU5" s="854"/>
      <c r="QEV5" s="854"/>
      <c r="QEW5" s="854"/>
      <c r="QEX5" s="854"/>
      <c r="QEY5" s="854"/>
      <c r="QEZ5" s="854"/>
      <c r="QFA5" s="854" t="s">
        <v>173</v>
      </c>
      <c r="QFB5" s="854"/>
      <c r="QFC5" s="854"/>
      <c r="QFD5" s="854"/>
      <c r="QFE5" s="854"/>
      <c r="QFF5" s="854"/>
      <c r="QFG5" s="854"/>
      <c r="QFH5" s="854"/>
      <c r="QFI5" s="854"/>
      <c r="QFJ5" s="854"/>
      <c r="QFK5" s="854"/>
      <c r="QFL5" s="854"/>
      <c r="QFM5" s="854"/>
      <c r="QFN5" s="854"/>
      <c r="QFO5" s="854"/>
      <c r="QFP5" s="854"/>
      <c r="QFQ5" s="854" t="s">
        <v>173</v>
      </c>
      <c r="QFR5" s="854"/>
      <c r="QFS5" s="854"/>
      <c r="QFT5" s="854"/>
      <c r="QFU5" s="854"/>
      <c r="QFV5" s="854"/>
      <c r="QFW5" s="854"/>
      <c r="QFX5" s="854"/>
      <c r="QFY5" s="854"/>
      <c r="QFZ5" s="854"/>
      <c r="QGA5" s="854"/>
      <c r="QGB5" s="854"/>
      <c r="QGC5" s="854"/>
      <c r="QGD5" s="854"/>
      <c r="QGE5" s="854"/>
      <c r="QGF5" s="854"/>
      <c r="QGG5" s="854" t="s">
        <v>173</v>
      </c>
      <c r="QGH5" s="854"/>
      <c r="QGI5" s="854"/>
      <c r="QGJ5" s="854"/>
      <c r="QGK5" s="854"/>
      <c r="QGL5" s="854"/>
      <c r="QGM5" s="854"/>
      <c r="QGN5" s="854"/>
      <c r="QGO5" s="854"/>
      <c r="QGP5" s="854"/>
      <c r="QGQ5" s="854"/>
      <c r="QGR5" s="854"/>
      <c r="QGS5" s="854"/>
      <c r="QGT5" s="854"/>
      <c r="QGU5" s="854"/>
      <c r="QGV5" s="854"/>
      <c r="QGW5" s="854" t="s">
        <v>173</v>
      </c>
      <c r="QGX5" s="854"/>
      <c r="QGY5" s="854"/>
      <c r="QGZ5" s="854"/>
      <c r="QHA5" s="854"/>
      <c r="QHB5" s="854"/>
      <c r="QHC5" s="854"/>
      <c r="QHD5" s="854"/>
      <c r="QHE5" s="854"/>
      <c r="QHF5" s="854"/>
      <c r="QHG5" s="854"/>
      <c r="QHH5" s="854"/>
      <c r="QHI5" s="854"/>
      <c r="QHJ5" s="854"/>
      <c r="QHK5" s="854"/>
      <c r="QHL5" s="854"/>
      <c r="QHM5" s="854" t="s">
        <v>173</v>
      </c>
      <c r="QHN5" s="854"/>
      <c r="QHO5" s="854"/>
      <c r="QHP5" s="854"/>
      <c r="QHQ5" s="854"/>
      <c r="QHR5" s="854"/>
      <c r="QHS5" s="854"/>
      <c r="QHT5" s="854"/>
      <c r="QHU5" s="854"/>
      <c r="QHV5" s="854"/>
      <c r="QHW5" s="854"/>
      <c r="QHX5" s="854"/>
      <c r="QHY5" s="854"/>
      <c r="QHZ5" s="854"/>
      <c r="QIA5" s="854"/>
      <c r="QIB5" s="854"/>
      <c r="QIC5" s="854" t="s">
        <v>173</v>
      </c>
      <c r="QID5" s="854"/>
      <c r="QIE5" s="854"/>
      <c r="QIF5" s="854"/>
      <c r="QIG5" s="854"/>
      <c r="QIH5" s="854"/>
      <c r="QII5" s="854"/>
      <c r="QIJ5" s="854"/>
      <c r="QIK5" s="854"/>
      <c r="QIL5" s="854"/>
      <c r="QIM5" s="854"/>
      <c r="QIN5" s="854"/>
      <c r="QIO5" s="854"/>
      <c r="QIP5" s="854"/>
      <c r="QIQ5" s="854"/>
      <c r="QIR5" s="854"/>
      <c r="QIS5" s="854" t="s">
        <v>173</v>
      </c>
      <c r="QIT5" s="854"/>
      <c r="QIU5" s="854"/>
      <c r="QIV5" s="854"/>
      <c r="QIW5" s="854"/>
      <c r="QIX5" s="854"/>
      <c r="QIY5" s="854"/>
      <c r="QIZ5" s="854"/>
      <c r="QJA5" s="854"/>
      <c r="QJB5" s="854"/>
      <c r="QJC5" s="854"/>
      <c r="QJD5" s="854"/>
      <c r="QJE5" s="854"/>
      <c r="QJF5" s="854"/>
      <c r="QJG5" s="854"/>
      <c r="QJH5" s="854"/>
      <c r="QJI5" s="854" t="s">
        <v>173</v>
      </c>
      <c r="QJJ5" s="854"/>
      <c r="QJK5" s="854"/>
      <c r="QJL5" s="854"/>
      <c r="QJM5" s="854"/>
      <c r="QJN5" s="854"/>
      <c r="QJO5" s="854"/>
      <c r="QJP5" s="854"/>
      <c r="QJQ5" s="854"/>
      <c r="QJR5" s="854"/>
      <c r="QJS5" s="854"/>
      <c r="QJT5" s="854"/>
      <c r="QJU5" s="854"/>
      <c r="QJV5" s="854"/>
      <c r="QJW5" s="854"/>
      <c r="QJX5" s="854"/>
      <c r="QJY5" s="854" t="s">
        <v>173</v>
      </c>
      <c r="QJZ5" s="854"/>
      <c r="QKA5" s="854"/>
      <c r="QKB5" s="854"/>
      <c r="QKC5" s="854"/>
      <c r="QKD5" s="854"/>
      <c r="QKE5" s="854"/>
      <c r="QKF5" s="854"/>
      <c r="QKG5" s="854"/>
      <c r="QKH5" s="854"/>
      <c r="QKI5" s="854"/>
      <c r="QKJ5" s="854"/>
      <c r="QKK5" s="854"/>
      <c r="QKL5" s="854"/>
      <c r="QKM5" s="854"/>
      <c r="QKN5" s="854"/>
      <c r="QKO5" s="854" t="s">
        <v>173</v>
      </c>
      <c r="QKP5" s="854"/>
      <c r="QKQ5" s="854"/>
      <c r="QKR5" s="854"/>
      <c r="QKS5" s="854"/>
      <c r="QKT5" s="854"/>
      <c r="QKU5" s="854"/>
      <c r="QKV5" s="854"/>
      <c r="QKW5" s="854"/>
      <c r="QKX5" s="854"/>
      <c r="QKY5" s="854"/>
      <c r="QKZ5" s="854"/>
      <c r="QLA5" s="854"/>
      <c r="QLB5" s="854"/>
      <c r="QLC5" s="854"/>
      <c r="QLD5" s="854"/>
      <c r="QLE5" s="854" t="s">
        <v>173</v>
      </c>
      <c r="QLF5" s="854"/>
      <c r="QLG5" s="854"/>
      <c r="QLH5" s="854"/>
      <c r="QLI5" s="854"/>
      <c r="QLJ5" s="854"/>
      <c r="QLK5" s="854"/>
      <c r="QLL5" s="854"/>
      <c r="QLM5" s="854"/>
      <c r="QLN5" s="854"/>
      <c r="QLO5" s="854"/>
      <c r="QLP5" s="854"/>
      <c r="QLQ5" s="854"/>
      <c r="QLR5" s="854"/>
      <c r="QLS5" s="854"/>
      <c r="QLT5" s="854"/>
      <c r="QLU5" s="854" t="s">
        <v>173</v>
      </c>
      <c r="QLV5" s="854"/>
      <c r="QLW5" s="854"/>
      <c r="QLX5" s="854"/>
      <c r="QLY5" s="854"/>
      <c r="QLZ5" s="854"/>
      <c r="QMA5" s="854"/>
      <c r="QMB5" s="854"/>
      <c r="QMC5" s="854"/>
      <c r="QMD5" s="854"/>
      <c r="QME5" s="854"/>
      <c r="QMF5" s="854"/>
      <c r="QMG5" s="854"/>
      <c r="QMH5" s="854"/>
      <c r="QMI5" s="854"/>
      <c r="QMJ5" s="854"/>
      <c r="QMK5" s="854" t="s">
        <v>173</v>
      </c>
      <c r="QML5" s="854"/>
      <c r="QMM5" s="854"/>
      <c r="QMN5" s="854"/>
      <c r="QMO5" s="854"/>
      <c r="QMP5" s="854"/>
      <c r="QMQ5" s="854"/>
      <c r="QMR5" s="854"/>
      <c r="QMS5" s="854"/>
      <c r="QMT5" s="854"/>
      <c r="QMU5" s="854"/>
      <c r="QMV5" s="854"/>
      <c r="QMW5" s="854"/>
      <c r="QMX5" s="854"/>
      <c r="QMY5" s="854"/>
      <c r="QMZ5" s="854"/>
      <c r="QNA5" s="854" t="s">
        <v>173</v>
      </c>
      <c r="QNB5" s="854"/>
      <c r="QNC5" s="854"/>
      <c r="QND5" s="854"/>
      <c r="QNE5" s="854"/>
      <c r="QNF5" s="854"/>
      <c r="QNG5" s="854"/>
      <c r="QNH5" s="854"/>
      <c r="QNI5" s="854"/>
      <c r="QNJ5" s="854"/>
      <c r="QNK5" s="854"/>
      <c r="QNL5" s="854"/>
      <c r="QNM5" s="854"/>
      <c r="QNN5" s="854"/>
      <c r="QNO5" s="854"/>
      <c r="QNP5" s="854"/>
      <c r="QNQ5" s="854" t="s">
        <v>173</v>
      </c>
      <c r="QNR5" s="854"/>
      <c r="QNS5" s="854"/>
      <c r="QNT5" s="854"/>
      <c r="QNU5" s="854"/>
      <c r="QNV5" s="854"/>
      <c r="QNW5" s="854"/>
      <c r="QNX5" s="854"/>
      <c r="QNY5" s="854"/>
      <c r="QNZ5" s="854"/>
      <c r="QOA5" s="854"/>
      <c r="QOB5" s="854"/>
      <c r="QOC5" s="854"/>
      <c r="QOD5" s="854"/>
      <c r="QOE5" s="854"/>
      <c r="QOF5" s="854"/>
      <c r="QOG5" s="854" t="s">
        <v>173</v>
      </c>
      <c r="QOH5" s="854"/>
      <c r="QOI5" s="854"/>
      <c r="QOJ5" s="854"/>
      <c r="QOK5" s="854"/>
      <c r="QOL5" s="854"/>
      <c r="QOM5" s="854"/>
      <c r="QON5" s="854"/>
      <c r="QOO5" s="854"/>
      <c r="QOP5" s="854"/>
      <c r="QOQ5" s="854"/>
      <c r="QOR5" s="854"/>
      <c r="QOS5" s="854"/>
      <c r="QOT5" s="854"/>
      <c r="QOU5" s="854"/>
      <c r="QOV5" s="854"/>
      <c r="QOW5" s="854" t="s">
        <v>173</v>
      </c>
      <c r="QOX5" s="854"/>
      <c r="QOY5" s="854"/>
      <c r="QOZ5" s="854"/>
      <c r="QPA5" s="854"/>
      <c r="QPB5" s="854"/>
      <c r="QPC5" s="854"/>
      <c r="QPD5" s="854"/>
      <c r="QPE5" s="854"/>
      <c r="QPF5" s="854"/>
      <c r="QPG5" s="854"/>
      <c r="QPH5" s="854"/>
      <c r="QPI5" s="854"/>
      <c r="QPJ5" s="854"/>
      <c r="QPK5" s="854"/>
      <c r="QPL5" s="854"/>
      <c r="QPM5" s="854" t="s">
        <v>173</v>
      </c>
      <c r="QPN5" s="854"/>
      <c r="QPO5" s="854"/>
      <c r="QPP5" s="854"/>
      <c r="QPQ5" s="854"/>
      <c r="QPR5" s="854"/>
      <c r="QPS5" s="854"/>
      <c r="QPT5" s="854"/>
      <c r="QPU5" s="854"/>
      <c r="QPV5" s="854"/>
      <c r="QPW5" s="854"/>
      <c r="QPX5" s="854"/>
      <c r="QPY5" s="854"/>
      <c r="QPZ5" s="854"/>
      <c r="QQA5" s="854"/>
      <c r="QQB5" s="854"/>
      <c r="QQC5" s="854" t="s">
        <v>173</v>
      </c>
      <c r="QQD5" s="854"/>
      <c r="QQE5" s="854"/>
      <c r="QQF5" s="854"/>
      <c r="QQG5" s="854"/>
      <c r="QQH5" s="854"/>
      <c r="QQI5" s="854"/>
      <c r="QQJ5" s="854"/>
      <c r="QQK5" s="854"/>
      <c r="QQL5" s="854"/>
      <c r="QQM5" s="854"/>
      <c r="QQN5" s="854"/>
      <c r="QQO5" s="854"/>
      <c r="QQP5" s="854"/>
      <c r="QQQ5" s="854"/>
      <c r="QQR5" s="854"/>
      <c r="QQS5" s="854" t="s">
        <v>173</v>
      </c>
      <c r="QQT5" s="854"/>
      <c r="QQU5" s="854"/>
      <c r="QQV5" s="854"/>
      <c r="QQW5" s="854"/>
      <c r="QQX5" s="854"/>
      <c r="QQY5" s="854"/>
      <c r="QQZ5" s="854"/>
      <c r="QRA5" s="854"/>
      <c r="QRB5" s="854"/>
      <c r="QRC5" s="854"/>
      <c r="QRD5" s="854"/>
      <c r="QRE5" s="854"/>
      <c r="QRF5" s="854"/>
      <c r="QRG5" s="854"/>
      <c r="QRH5" s="854"/>
      <c r="QRI5" s="854" t="s">
        <v>173</v>
      </c>
      <c r="QRJ5" s="854"/>
      <c r="QRK5" s="854"/>
      <c r="QRL5" s="854"/>
      <c r="QRM5" s="854"/>
      <c r="QRN5" s="854"/>
      <c r="QRO5" s="854"/>
      <c r="QRP5" s="854"/>
      <c r="QRQ5" s="854"/>
      <c r="QRR5" s="854"/>
      <c r="QRS5" s="854"/>
      <c r="QRT5" s="854"/>
      <c r="QRU5" s="854"/>
      <c r="QRV5" s="854"/>
      <c r="QRW5" s="854"/>
      <c r="QRX5" s="854"/>
      <c r="QRY5" s="854" t="s">
        <v>173</v>
      </c>
      <c r="QRZ5" s="854"/>
      <c r="QSA5" s="854"/>
      <c r="QSB5" s="854"/>
      <c r="QSC5" s="854"/>
      <c r="QSD5" s="854"/>
      <c r="QSE5" s="854"/>
      <c r="QSF5" s="854"/>
      <c r="QSG5" s="854"/>
      <c r="QSH5" s="854"/>
      <c r="QSI5" s="854"/>
      <c r="QSJ5" s="854"/>
      <c r="QSK5" s="854"/>
      <c r="QSL5" s="854"/>
      <c r="QSM5" s="854"/>
      <c r="QSN5" s="854"/>
      <c r="QSO5" s="854" t="s">
        <v>173</v>
      </c>
      <c r="QSP5" s="854"/>
      <c r="QSQ5" s="854"/>
      <c r="QSR5" s="854"/>
      <c r="QSS5" s="854"/>
      <c r="QST5" s="854"/>
      <c r="QSU5" s="854"/>
      <c r="QSV5" s="854"/>
      <c r="QSW5" s="854"/>
      <c r="QSX5" s="854"/>
      <c r="QSY5" s="854"/>
      <c r="QSZ5" s="854"/>
      <c r="QTA5" s="854"/>
      <c r="QTB5" s="854"/>
      <c r="QTC5" s="854"/>
      <c r="QTD5" s="854"/>
      <c r="QTE5" s="854" t="s">
        <v>173</v>
      </c>
      <c r="QTF5" s="854"/>
      <c r="QTG5" s="854"/>
      <c r="QTH5" s="854"/>
      <c r="QTI5" s="854"/>
      <c r="QTJ5" s="854"/>
      <c r="QTK5" s="854"/>
      <c r="QTL5" s="854"/>
      <c r="QTM5" s="854"/>
      <c r="QTN5" s="854"/>
      <c r="QTO5" s="854"/>
      <c r="QTP5" s="854"/>
      <c r="QTQ5" s="854"/>
      <c r="QTR5" s="854"/>
      <c r="QTS5" s="854"/>
      <c r="QTT5" s="854"/>
      <c r="QTU5" s="854" t="s">
        <v>173</v>
      </c>
      <c r="QTV5" s="854"/>
      <c r="QTW5" s="854"/>
      <c r="QTX5" s="854"/>
      <c r="QTY5" s="854"/>
      <c r="QTZ5" s="854"/>
      <c r="QUA5" s="854"/>
      <c r="QUB5" s="854"/>
      <c r="QUC5" s="854"/>
      <c r="QUD5" s="854"/>
      <c r="QUE5" s="854"/>
      <c r="QUF5" s="854"/>
      <c r="QUG5" s="854"/>
      <c r="QUH5" s="854"/>
      <c r="QUI5" s="854"/>
      <c r="QUJ5" s="854"/>
      <c r="QUK5" s="854" t="s">
        <v>173</v>
      </c>
      <c r="QUL5" s="854"/>
      <c r="QUM5" s="854"/>
      <c r="QUN5" s="854"/>
      <c r="QUO5" s="854"/>
      <c r="QUP5" s="854"/>
      <c r="QUQ5" s="854"/>
      <c r="QUR5" s="854"/>
      <c r="QUS5" s="854"/>
      <c r="QUT5" s="854"/>
      <c r="QUU5" s="854"/>
      <c r="QUV5" s="854"/>
      <c r="QUW5" s="854"/>
      <c r="QUX5" s="854"/>
      <c r="QUY5" s="854"/>
      <c r="QUZ5" s="854"/>
      <c r="QVA5" s="854" t="s">
        <v>173</v>
      </c>
      <c r="QVB5" s="854"/>
      <c r="QVC5" s="854"/>
      <c r="QVD5" s="854"/>
      <c r="QVE5" s="854"/>
      <c r="QVF5" s="854"/>
      <c r="QVG5" s="854"/>
      <c r="QVH5" s="854"/>
      <c r="QVI5" s="854"/>
      <c r="QVJ5" s="854"/>
      <c r="QVK5" s="854"/>
      <c r="QVL5" s="854"/>
      <c r="QVM5" s="854"/>
      <c r="QVN5" s="854"/>
      <c r="QVO5" s="854"/>
      <c r="QVP5" s="854"/>
      <c r="QVQ5" s="854" t="s">
        <v>173</v>
      </c>
      <c r="QVR5" s="854"/>
      <c r="QVS5" s="854"/>
      <c r="QVT5" s="854"/>
      <c r="QVU5" s="854"/>
      <c r="QVV5" s="854"/>
      <c r="QVW5" s="854"/>
      <c r="QVX5" s="854"/>
      <c r="QVY5" s="854"/>
      <c r="QVZ5" s="854"/>
      <c r="QWA5" s="854"/>
      <c r="QWB5" s="854"/>
      <c r="QWC5" s="854"/>
      <c r="QWD5" s="854"/>
      <c r="QWE5" s="854"/>
      <c r="QWF5" s="854"/>
      <c r="QWG5" s="854" t="s">
        <v>173</v>
      </c>
      <c r="QWH5" s="854"/>
      <c r="QWI5" s="854"/>
      <c r="QWJ5" s="854"/>
      <c r="QWK5" s="854"/>
      <c r="QWL5" s="854"/>
      <c r="QWM5" s="854"/>
      <c r="QWN5" s="854"/>
      <c r="QWO5" s="854"/>
      <c r="QWP5" s="854"/>
      <c r="QWQ5" s="854"/>
      <c r="QWR5" s="854"/>
      <c r="QWS5" s="854"/>
      <c r="QWT5" s="854"/>
      <c r="QWU5" s="854"/>
      <c r="QWV5" s="854"/>
      <c r="QWW5" s="854" t="s">
        <v>173</v>
      </c>
      <c r="QWX5" s="854"/>
      <c r="QWY5" s="854"/>
      <c r="QWZ5" s="854"/>
      <c r="QXA5" s="854"/>
      <c r="QXB5" s="854"/>
      <c r="QXC5" s="854"/>
      <c r="QXD5" s="854"/>
      <c r="QXE5" s="854"/>
      <c r="QXF5" s="854"/>
      <c r="QXG5" s="854"/>
      <c r="QXH5" s="854"/>
      <c r="QXI5" s="854"/>
      <c r="QXJ5" s="854"/>
      <c r="QXK5" s="854"/>
      <c r="QXL5" s="854"/>
      <c r="QXM5" s="854" t="s">
        <v>173</v>
      </c>
      <c r="QXN5" s="854"/>
      <c r="QXO5" s="854"/>
      <c r="QXP5" s="854"/>
      <c r="QXQ5" s="854"/>
      <c r="QXR5" s="854"/>
      <c r="QXS5" s="854"/>
      <c r="QXT5" s="854"/>
      <c r="QXU5" s="854"/>
      <c r="QXV5" s="854"/>
      <c r="QXW5" s="854"/>
      <c r="QXX5" s="854"/>
      <c r="QXY5" s="854"/>
      <c r="QXZ5" s="854"/>
      <c r="QYA5" s="854"/>
      <c r="QYB5" s="854"/>
      <c r="QYC5" s="854" t="s">
        <v>173</v>
      </c>
      <c r="QYD5" s="854"/>
      <c r="QYE5" s="854"/>
      <c r="QYF5" s="854"/>
      <c r="QYG5" s="854"/>
      <c r="QYH5" s="854"/>
      <c r="QYI5" s="854"/>
      <c r="QYJ5" s="854"/>
      <c r="QYK5" s="854"/>
      <c r="QYL5" s="854"/>
      <c r="QYM5" s="854"/>
      <c r="QYN5" s="854"/>
      <c r="QYO5" s="854"/>
      <c r="QYP5" s="854"/>
      <c r="QYQ5" s="854"/>
      <c r="QYR5" s="854"/>
      <c r="QYS5" s="854" t="s">
        <v>173</v>
      </c>
      <c r="QYT5" s="854"/>
      <c r="QYU5" s="854"/>
      <c r="QYV5" s="854"/>
      <c r="QYW5" s="854"/>
      <c r="QYX5" s="854"/>
      <c r="QYY5" s="854"/>
      <c r="QYZ5" s="854"/>
      <c r="QZA5" s="854"/>
      <c r="QZB5" s="854"/>
      <c r="QZC5" s="854"/>
      <c r="QZD5" s="854"/>
      <c r="QZE5" s="854"/>
      <c r="QZF5" s="854"/>
      <c r="QZG5" s="854"/>
      <c r="QZH5" s="854"/>
      <c r="QZI5" s="854" t="s">
        <v>173</v>
      </c>
      <c r="QZJ5" s="854"/>
      <c r="QZK5" s="854"/>
      <c r="QZL5" s="854"/>
      <c r="QZM5" s="854"/>
      <c r="QZN5" s="854"/>
      <c r="QZO5" s="854"/>
      <c r="QZP5" s="854"/>
      <c r="QZQ5" s="854"/>
      <c r="QZR5" s="854"/>
      <c r="QZS5" s="854"/>
      <c r="QZT5" s="854"/>
      <c r="QZU5" s="854"/>
      <c r="QZV5" s="854"/>
      <c r="QZW5" s="854"/>
      <c r="QZX5" s="854"/>
      <c r="QZY5" s="854" t="s">
        <v>173</v>
      </c>
      <c r="QZZ5" s="854"/>
      <c r="RAA5" s="854"/>
      <c r="RAB5" s="854"/>
      <c r="RAC5" s="854"/>
      <c r="RAD5" s="854"/>
      <c r="RAE5" s="854"/>
      <c r="RAF5" s="854"/>
      <c r="RAG5" s="854"/>
      <c r="RAH5" s="854"/>
      <c r="RAI5" s="854"/>
      <c r="RAJ5" s="854"/>
      <c r="RAK5" s="854"/>
      <c r="RAL5" s="854"/>
      <c r="RAM5" s="854"/>
      <c r="RAN5" s="854"/>
      <c r="RAO5" s="854" t="s">
        <v>173</v>
      </c>
      <c r="RAP5" s="854"/>
      <c r="RAQ5" s="854"/>
      <c r="RAR5" s="854"/>
      <c r="RAS5" s="854"/>
      <c r="RAT5" s="854"/>
      <c r="RAU5" s="854"/>
      <c r="RAV5" s="854"/>
      <c r="RAW5" s="854"/>
      <c r="RAX5" s="854"/>
      <c r="RAY5" s="854"/>
      <c r="RAZ5" s="854"/>
      <c r="RBA5" s="854"/>
      <c r="RBB5" s="854"/>
      <c r="RBC5" s="854"/>
      <c r="RBD5" s="854"/>
      <c r="RBE5" s="854" t="s">
        <v>173</v>
      </c>
      <c r="RBF5" s="854"/>
      <c r="RBG5" s="854"/>
      <c r="RBH5" s="854"/>
      <c r="RBI5" s="854"/>
      <c r="RBJ5" s="854"/>
      <c r="RBK5" s="854"/>
      <c r="RBL5" s="854"/>
      <c r="RBM5" s="854"/>
      <c r="RBN5" s="854"/>
      <c r="RBO5" s="854"/>
      <c r="RBP5" s="854"/>
      <c r="RBQ5" s="854"/>
      <c r="RBR5" s="854"/>
      <c r="RBS5" s="854"/>
      <c r="RBT5" s="854"/>
      <c r="RBU5" s="854" t="s">
        <v>173</v>
      </c>
      <c r="RBV5" s="854"/>
      <c r="RBW5" s="854"/>
      <c r="RBX5" s="854"/>
      <c r="RBY5" s="854"/>
      <c r="RBZ5" s="854"/>
      <c r="RCA5" s="854"/>
      <c r="RCB5" s="854"/>
      <c r="RCC5" s="854"/>
      <c r="RCD5" s="854"/>
      <c r="RCE5" s="854"/>
      <c r="RCF5" s="854"/>
      <c r="RCG5" s="854"/>
      <c r="RCH5" s="854"/>
      <c r="RCI5" s="854"/>
      <c r="RCJ5" s="854"/>
      <c r="RCK5" s="854" t="s">
        <v>173</v>
      </c>
      <c r="RCL5" s="854"/>
      <c r="RCM5" s="854"/>
      <c r="RCN5" s="854"/>
      <c r="RCO5" s="854"/>
      <c r="RCP5" s="854"/>
      <c r="RCQ5" s="854"/>
      <c r="RCR5" s="854"/>
      <c r="RCS5" s="854"/>
      <c r="RCT5" s="854"/>
      <c r="RCU5" s="854"/>
      <c r="RCV5" s="854"/>
      <c r="RCW5" s="854"/>
      <c r="RCX5" s="854"/>
      <c r="RCY5" s="854"/>
      <c r="RCZ5" s="854"/>
      <c r="RDA5" s="854" t="s">
        <v>173</v>
      </c>
      <c r="RDB5" s="854"/>
      <c r="RDC5" s="854"/>
      <c r="RDD5" s="854"/>
      <c r="RDE5" s="854"/>
      <c r="RDF5" s="854"/>
      <c r="RDG5" s="854"/>
      <c r="RDH5" s="854"/>
      <c r="RDI5" s="854"/>
      <c r="RDJ5" s="854"/>
      <c r="RDK5" s="854"/>
      <c r="RDL5" s="854"/>
      <c r="RDM5" s="854"/>
      <c r="RDN5" s="854"/>
      <c r="RDO5" s="854"/>
      <c r="RDP5" s="854"/>
      <c r="RDQ5" s="854" t="s">
        <v>173</v>
      </c>
      <c r="RDR5" s="854"/>
      <c r="RDS5" s="854"/>
      <c r="RDT5" s="854"/>
      <c r="RDU5" s="854"/>
      <c r="RDV5" s="854"/>
      <c r="RDW5" s="854"/>
      <c r="RDX5" s="854"/>
      <c r="RDY5" s="854"/>
      <c r="RDZ5" s="854"/>
      <c r="REA5" s="854"/>
      <c r="REB5" s="854"/>
      <c r="REC5" s="854"/>
      <c r="RED5" s="854"/>
      <c r="REE5" s="854"/>
      <c r="REF5" s="854"/>
      <c r="REG5" s="854" t="s">
        <v>173</v>
      </c>
      <c r="REH5" s="854"/>
      <c r="REI5" s="854"/>
      <c r="REJ5" s="854"/>
      <c r="REK5" s="854"/>
      <c r="REL5" s="854"/>
      <c r="REM5" s="854"/>
      <c r="REN5" s="854"/>
      <c r="REO5" s="854"/>
      <c r="REP5" s="854"/>
      <c r="REQ5" s="854"/>
      <c r="RER5" s="854"/>
      <c r="RES5" s="854"/>
      <c r="RET5" s="854"/>
      <c r="REU5" s="854"/>
      <c r="REV5" s="854"/>
      <c r="REW5" s="854" t="s">
        <v>173</v>
      </c>
      <c r="REX5" s="854"/>
      <c r="REY5" s="854"/>
      <c r="REZ5" s="854"/>
      <c r="RFA5" s="854"/>
      <c r="RFB5" s="854"/>
      <c r="RFC5" s="854"/>
      <c r="RFD5" s="854"/>
      <c r="RFE5" s="854"/>
      <c r="RFF5" s="854"/>
      <c r="RFG5" s="854"/>
      <c r="RFH5" s="854"/>
      <c r="RFI5" s="854"/>
      <c r="RFJ5" s="854"/>
      <c r="RFK5" s="854"/>
      <c r="RFL5" s="854"/>
      <c r="RFM5" s="854" t="s">
        <v>173</v>
      </c>
      <c r="RFN5" s="854"/>
      <c r="RFO5" s="854"/>
      <c r="RFP5" s="854"/>
      <c r="RFQ5" s="854"/>
      <c r="RFR5" s="854"/>
      <c r="RFS5" s="854"/>
      <c r="RFT5" s="854"/>
      <c r="RFU5" s="854"/>
      <c r="RFV5" s="854"/>
      <c r="RFW5" s="854"/>
      <c r="RFX5" s="854"/>
      <c r="RFY5" s="854"/>
      <c r="RFZ5" s="854"/>
      <c r="RGA5" s="854"/>
      <c r="RGB5" s="854"/>
      <c r="RGC5" s="854" t="s">
        <v>173</v>
      </c>
      <c r="RGD5" s="854"/>
      <c r="RGE5" s="854"/>
      <c r="RGF5" s="854"/>
      <c r="RGG5" s="854"/>
      <c r="RGH5" s="854"/>
      <c r="RGI5" s="854"/>
      <c r="RGJ5" s="854"/>
      <c r="RGK5" s="854"/>
      <c r="RGL5" s="854"/>
      <c r="RGM5" s="854"/>
      <c r="RGN5" s="854"/>
      <c r="RGO5" s="854"/>
      <c r="RGP5" s="854"/>
      <c r="RGQ5" s="854"/>
      <c r="RGR5" s="854"/>
      <c r="RGS5" s="854" t="s">
        <v>173</v>
      </c>
      <c r="RGT5" s="854"/>
      <c r="RGU5" s="854"/>
      <c r="RGV5" s="854"/>
      <c r="RGW5" s="854"/>
      <c r="RGX5" s="854"/>
      <c r="RGY5" s="854"/>
      <c r="RGZ5" s="854"/>
      <c r="RHA5" s="854"/>
      <c r="RHB5" s="854"/>
      <c r="RHC5" s="854"/>
      <c r="RHD5" s="854"/>
      <c r="RHE5" s="854"/>
      <c r="RHF5" s="854"/>
      <c r="RHG5" s="854"/>
      <c r="RHH5" s="854"/>
      <c r="RHI5" s="854" t="s">
        <v>173</v>
      </c>
      <c r="RHJ5" s="854"/>
      <c r="RHK5" s="854"/>
      <c r="RHL5" s="854"/>
      <c r="RHM5" s="854"/>
      <c r="RHN5" s="854"/>
      <c r="RHO5" s="854"/>
      <c r="RHP5" s="854"/>
      <c r="RHQ5" s="854"/>
      <c r="RHR5" s="854"/>
      <c r="RHS5" s="854"/>
      <c r="RHT5" s="854"/>
      <c r="RHU5" s="854"/>
      <c r="RHV5" s="854"/>
      <c r="RHW5" s="854"/>
      <c r="RHX5" s="854"/>
      <c r="RHY5" s="854" t="s">
        <v>173</v>
      </c>
      <c r="RHZ5" s="854"/>
      <c r="RIA5" s="854"/>
      <c r="RIB5" s="854"/>
      <c r="RIC5" s="854"/>
      <c r="RID5" s="854"/>
      <c r="RIE5" s="854"/>
      <c r="RIF5" s="854"/>
      <c r="RIG5" s="854"/>
      <c r="RIH5" s="854"/>
      <c r="RII5" s="854"/>
      <c r="RIJ5" s="854"/>
      <c r="RIK5" s="854"/>
      <c r="RIL5" s="854"/>
      <c r="RIM5" s="854"/>
      <c r="RIN5" s="854"/>
      <c r="RIO5" s="854" t="s">
        <v>173</v>
      </c>
      <c r="RIP5" s="854"/>
      <c r="RIQ5" s="854"/>
      <c r="RIR5" s="854"/>
      <c r="RIS5" s="854"/>
      <c r="RIT5" s="854"/>
      <c r="RIU5" s="854"/>
      <c r="RIV5" s="854"/>
      <c r="RIW5" s="854"/>
      <c r="RIX5" s="854"/>
      <c r="RIY5" s="854"/>
      <c r="RIZ5" s="854"/>
      <c r="RJA5" s="854"/>
      <c r="RJB5" s="854"/>
      <c r="RJC5" s="854"/>
      <c r="RJD5" s="854"/>
      <c r="RJE5" s="854" t="s">
        <v>173</v>
      </c>
      <c r="RJF5" s="854"/>
      <c r="RJG5" s="854"/>
      <c r="RJH5" s="854"/>
      <c r="RJI5" s="854"/>
      <c r="RJJ5" s="854"/>
      <c r="RJK5" s="854"/>
      <c r="RJL5" s="854"/>
      <c r="RJM5" s="854"/>
      <c r="RJN5" s="854"/>
      <c r="RJO5" s="854"/>
      <c r="RJP5" s="854"/>
      <c r="RJQ5" s="854"/>
      <c r="RJR5" s="854"/>
      <c r="RJS5" s="854"/>
      <c r="RJT5" s="854"/>
      <c r="RJU5" s="854" t="s">
        <v>173</v>
      </c>
      <c r="RJV5" s="854"/>
      <c r="RJW5" s="854"/>
      <c r="RJX5" s="854"/>
      <c r="RJY5" s="854"/>
      <c r="RJZ5" s="854"/>
      <c r="RKA5" s="854"/>
      <c r="RKB5" s="854"/>
      <c r="RKC5" s="854"/>
      <c r="RKD5" s="854"/>
      <c r="RKE5" s="854"/>
      <c r="RKF5" s="854"/>
      <c r="RKG5" s="854"/>
      <c r="RKH5" s="854"/>
      <c r="RKI5" s="854"/>
      <c r="RKJ5" s="854"/>
      <c r="RKK5" s="854" t="s">
        <v>173</v>
      </c>
      <c r="RKL5" s="854"/>
      <c r="RKM5" s="854"/>
      <c r="RKN5" s="854"/>
      <c r="RKO5" s="854"/>
      <c r="RKP5" s="854"/>
      <c r="RKQ5" s="854"/>
      <c r="RKR5" s="854"/>
      <c r="RKS5" s="854"/>
      <c r="RKT5" s="854"/>
      <c r="RKU5" s="854"/>
      <c r="RKV5" s="854"/>
      <c r="RKW5" s="854"/>
      <c r="RKX5" s="854"/>
      <c r="RKY5" s="854"/>
      <c r="RKZ5" s="854"/>
      <c r="RLA5" s="854" t="s">
        <v>173</v>
      </c>
      <c r="RLB5" s="854"/>
      <c r="RLC5" s="854"/>
      <c r="RLD5" s="854"/>
      <c r="RLE5" s="854"/>
      <c r="RLF5" s="854"/>
      <c r="RLG5" s="854"/>
      <c r="RLH5" s="854"/>
      <c r="RLI5" s="854"/>
      <c r="RLJ5" s="854"/>
      <c r="RLK5" s="854"/>
      <c r="RLL5" s="854"/>
      <c r="RLM5" s="854"/>
      <c r="RLN5" s="854"/>
      <c r="RLO5" s="854"/>
      <c r="RLP5" s="854"/>
      <c r="RLQ5" s="854" t="s">
        <v>173</v>
      </c>
      <c r="RLR5" s="854"/>
      <c r="RLS5" s="854"/>
      <c r="RLT5" s="854"/>
      <c r="RLU5" s="854"/>
      <c r="RLV5" s="854"/>
      <c r="RLW5" s="854"/>
      <c r="RLX5" s="854"/>
      <c r="RLY5" s="854"/>
      <c r="RLZ5" s="854"/>
      <c r="RMA5" s="854"/>
      <c r="RMB5" s="854"/>
      <c r="RMC5" s="854"/>
      <c r="RMD5" s="854"/>
      <c r="RME5" s="854"/>
      <c r="RMF5" s="854"/>
      <c r="RMG5" s="854" t="s">
        <v>173</v>
      </c>
      <c r="RMH5" s="854"/>
      <c r="RMI5" s="854"/>
      <c r="RMJ5" s="854"/>
      <c r="RMK5" s="854"/>
      <c r="RML5" s="854"/>
      <c r="RMM5" s="854"/>
      <c r="RMN5" s="854"/>
      <c r="RMO5" s="854"/>
      <c r="RMP5" s="854"/>
      <c r="RMQ5" s="854"/>
      <c r="RMR5" s="854"/>
      <c r="RMS5" s="854"/>
      <c r="RMT5" s="854"/>
      <c r="RMU5" s="854"/>
      <c r="RMV5" s="854"/>
      <c r="RMW5" s="854" t="s">
        <v>173</v>
      </c>
      <c r="RMX5" s="854"/>
      <c r="RMY5" s="854"/>
      <c r="RMZ5" s="854"/>
      <c r="RNA5" s="854"/>
      <c r="RNB5" s="854"/>
      <c r="RNC5" s="854"/>
      <c r="RND5" s="854"/>
      <c r="RNE5" s="854"/>
      <c r="RNF5" s="854"/>
      <c r="RNG5" s="854"/>
      <c r="RNH5" s="854"/>
      <c r="RNI5" s="854"/>
      <c r="RNJ5" s="854"/>
      <c r="RNK5" s="854"/>
      <c r="RNL5" s="854"/>
      <c r="RNM5" s="854" t="s">
        <v>173</v>
      </c>
      <c r="RNN5" s="854"/>
      <c r="RNO5" s="854"/>
      <c r="RNP5" s="854"/>
      <c r="RNQ5" s="854"/>
      <c r="RNR5" s="854"/>
      <c r="RNS5" s="854"/>
      <c r="RNT5" s="854"/>
      <c r="RNU5" s="854"/>
      <c r="RNV5" s="854"/>
      <c r="RNW5" s="854"/>
      <c r="RNX5" s="854"/>
      <c r="RNY5" s="854"/>
      <c r="RNZ5" s="854"/>
      <c r="ROA5" s="854"/>
      <c r="ROB5" s="854"/>
      <c r="ROC5" s="854" t="s">
        <v>173</v>
      </c>
      <c r="ROD5" s="854"/>
      <c r="ROE5" s="854"/>
      <c r="ROF5" s="854"/>
      <c r="ROG5" s="854"/>
      <c r="ROH5" s="854"/>
      <c r="ROI5" s="854"/>
      <c r="ROJ5" s="854"/>
      <c r="ROK5" s="854"/>
      <c r="ROL5" s="854"/>
      <c r="ROM5" s="854"/>
      <c r="RON5" s="854"/>
      <c r="ROO5" s="854"/>
      <c r="ROP5" s="854"/>
      <c r="ROQ5" s="854"/>
      <c r="ROR5" s="854"/>
      <c r="ROS5" s="854" t="s">
        <v>173</v>
      </c>
      <c r="ROT5" s="854"/>
      <c r="ROU5" s="854"/>
      <c r="ROV5" s="854"/>
      <c r="ROW5" s="854"/>
      <c r="ROX5" s="854"/>
      <c r="ROY5" s="854"/>
      <c r="ROZ5" s="854"/>
      <c r="RPA5" s="854"/>
      <c r="RPB5" s="854"/>
      <c r="RPC5" s="854"/>
      <c r="RPD5" s="854"/>
      <c r="RPE5" s="854"/>
      <c r="RPF5" s="854"/>
      <c r="RPG5" s="854"/>
      <c r="RPH5" s="854"/>
      <c r="RPI5" s="854" t="s">
        <v>173</v>
      </c>
      <c r="RPJ5" s="854"/>
      <c r="RPK5" s="854"/>
      <c r="RPL5" s="854"/>
      <c r="RPM5" s="854"/>
      <c r="RPN5" s="854"/>
      <c r="RPO5" s="854"/>
      <c r="RPP5" s="854"/>
      <c r="RPQ5" s="854"/>
      <c r="RPR5" s="854"/>
      <c r="RPS5" s="854"/>
      <c r="RPT5" s="854"/>
      <c r="RPU5" s="854"/>
      <c r="RPV5" s="854"/>
      <c r="RPW5" s="854"/>
      <c r="RPX5" s="854"/>
      <c r="RPY5" s="854" t="s">
        <v>173</v>
      </c>
      <c r="RPZ5" s="854"/>
      <c r="RQA5" s="854"/>
      <c r="RQB5" s="854"/>
      <c r="RQC5" s="854"/>
      <c r="RQD5" s="854"/>
      <c r="RQE5" s="854"/>
      <c r="RQF5" s="854"/>
      <c r="RQG5" s="854"/>
      <c r="RQH5" s="854"/>
      <c r="RQI5" s="854"/>
      <c r="RQJ5" s="854"/>
      <c r="RQK5" s="854"/>
      <c r="RQL5" s="854"/>
      <c r="RQM5" s="854"/>
      <c r="RQN5" s="854"/>
      <c r="RQO5" s="854" t="s">
        <v>173</v>
      </c>
      <c r="RQP5" s="854"/>
      <c r="RQQ5" s="854"/>
      <c r="RQR5" s="854"/>
      <c r="RQS5" s="854"/>
      <c r="RQT5" s="854"/>
      <c r="RQU5" s="854"/>
      <c r="RQV5" s="854"/>
      <c r="RQW5" s="854"/>
      <c r="RQX5" s="854"/>
      <c r="RQY5" s="854"/>
      <c r="RQZ5" s="854"/>
      <c r="RRA5" s="854"/>
      <c r="RRB5" s="854"/>
      <c r="RRC5" s="854"/>
      <c r="RRD5" s="854"/>
      <c r="RRE5" s="854" t="s">
        <v>173</v>
      </c>
      <c r="RRF5" s="854"/>
      <c r="RRG5" s="854"/>
      <c r="RRH5" s="854"/>
      <c r="RRI5" s="854"/>
      <c r="RRJ5" s="854"/>
      <c r="RRK5" s="854"/>
      <c r="RRL5" s="854"/>
      <c r="RRM5" s="854"/>
      <c r="RRN5" s="854"/>
      <c r="RRO5" s="854"/>
      <c r="RRP5" s="854"/>
      <c r="RRQ5" s="854"/>
      <c r="RRR5" s="854"/>
      <c r="RRS5" s="854"/>
      <c r="RRT5" s="854"/>
      <c r="RRU5" s="854" t="s">
        <v>173</v>
      </c>
      <c r="RRV5" s="854"/>
      <c r="RRW5" s="854"/>
      <c r="RRX5" s="854"/>
      <c r="RRY5" s="854"/>
      <c r="RRZ5" s="854"/>
      <c r="RSA5" s="854"/>
      <c r="RSB5" s="854"/>
      <c r="RSC5" s="854"/>
      <c r="RSD5" s="854"/>
      <c r="RSE5" s="854"/>
      <c r="RSF5" s="854"/>
      <c r="RSG5" s="854"/>
      <c r="RSH5" s="854"/>
      <c r="RSI5" s="854"/>
      <c r="RSJ5" s="854"/>
      <c r="RSK5" s="854" t="s">
        <v>173</v>
      </c>
      <c r="RSL5" s="854"/>
      <c r="RSM5" s="854"/>
      <c r="RSN5" s="854"/>
      <c r="RSO5" s="854"/>
      <c r="RSP5" s="854"/>
      <c r="RSQ5" s="854"/>
      <c r="RSR5" s="854"/>
      <c r="RSS5" s="854"/>
      <c r="RST5" s="854"/>
      <c r="RSU5" s="854"/>
      <c r="RSV5" s="854"/>
      <c r="RSW5" s="854"/>
      <c r="RSX5" s="854"/>
      <c r="RSY5" s="854"/>
      <c r="RSZ5" s="854"/>
      <c r="RTA5" s="854" t="s">
        <v>173</v>
      </c>
      <c r="RTB5" s="854"/>
      <c r="RTC5" s="854"/>
      <c r="RTD5" s="854"/>
      <c r="RTE5" s="854"/>
      <c r="RTF5" s="854"/>
      <c r="RTG5" s="854"/>
      <c r="RTH5" s="854"/>
      <c r="RTI5" s="854"/>
      <c r="RTJ5" s="854"/>
      <c r="RTK5" s="854"/>
      <c r="RTL5" s="854"/>
      <c r="RTM5" s="854"/>
      <c r="RTN5" s="854"/>
      <c r="RTO5" s="854"/>
      <c r="RTP5" s="854"/>
      <c r="RTQ5" s="854" t="s">
        <v>173</v>
      </c>
      <c r="RTR5" s="854"/>
      <c r="RTS5" s="854"/>
      <c r="RTT5" s="854"/>
      <c r="RTU5" s="854"/>
      <c r="RTV5" s="854"/>
      <c r="RTW5" s="854"/>
      <c r="RTX5" s="854"/>
      <c r="RTY5" s="854"/>
      <c r="RTZ5" s="854"/>
      <c r="RUA5" s="854"/>
      <c r="RUB5" s="854"/>
      <c r="RUC5" s="854"/>
      <c r="RUD5" s="854"/>
      <c r="RUE5" s="854"/>
      <c r="RUF5" s="854"/>
      <c r="RUG5" s="854" t="s">
        <v>173</v>
      </c>
      <c r="RUH5" s="854"/>
      <c r="RUI5" s="854"/>
      <c r="RUJ5" s="854"/>
      <c r="RUK5" s="854"/>
      <c r="RUL5" s="854"/>
      <c r="RUM5" s="854"/>
      <c r="RUN5" s="854"/>
      <c r="RUO5" s="854"/>
      <c r="RUP5" s="854"/>
      <c r="RUQ5" s="854"/>
      <c r="RUR5" s="854"/>
      <c r="RUS5" s="854"/>
      <c r="RUT5" s="854"/>
      <c r="RUU5" s="854"/>
      <c r="RUV5" s="854"/>
      <c r="RUW5" s="854" t="s">
        <v>173</v>
      </c>
      <c r="RUX5" s="854"/>
      <c r="RUY5" s="854"/>
      <c r="RUZ5" s="854"/>
      <c r="RVA5" s="854"/>
      <c r="RVB5" s="854"/>
      <c r="RVC5" s="854"/>
      <c r="RVD5" s="854"/>
      <c r="RVE5" s="854"/>
      <c r="RVF5" s="854"/>
      <c r="RVG5" s="854"/>
      <c r="RVH5" s="854"/>
      <c r="RVI5" s="854"/>
      <c r="RVJ5" s="854"/>
      <c r="RVK5" s="854"/>
      <c r="RVL5" s="854"/>
      <c r="RVM5" s="854" t="s">
        <v>173</v>
      </c>
      <c r="RVN5" s="854"/>
      <c r="RVO5" s="854"/>
      <c r="RVP5" s="854"/>
      <c r="RVQ5" s="854"/>
      <c r="RVR5" s="854"/>
      <c r="RVS5" s="854"/>
      <c r="RVT5" s="854"/>
      <c r="RVU5" s="854"/>
      <c r="RVV5" s="854"/>
      <c r="RVW5" s="854"/>
      <c r="RVX5" s="854"/>
      <c r="RVY5" s="854"/>
      <c r="RVZ5" s="854"/>
      <c r="RWA5" s="854"/>
      <c r="RWB5" s="854"/>
      <c r="RWC5" s="854" t="s">
        <v>173</v>
      </c>
      <c r="RWD5" s="854"/>
      <c r="RWE5" s="854"/>
      <c r="RWF5" s="854"/>
      <c r="RWG5" s="854"/>
      <c r="RWH5" s="854"/>
      <c r="RWI5" s="854"/>
      <c r="RWJ5" s="854"/>
      <c r="RWK5" s="854"/>
      <c r="RWL5" s="854"/>
      <c r="RWM5" s="854"/>
      <c r="RWN5" s="854"/>
      <c r="RWO5" s="854"/>
      <c r="RWP5" s="854"/>
      <c r="RWQ5" s="854"/>
      <c r="RWR5" s="854"/>
      <c r="RWS5" s="854" t="s">
        <v>173</v>
      </c>
      <c r="RWT5" s="854"/>
      <c r="RWU5" s="854"/>
      <c r="RWV5" s="854"/>
      <c r="RWW5" s="854"/>
      <c r="RWX5" s="854"/>
      <c r="RWY5" s="854"/>
      <c r="RWZ5" s="854"/>
      <c r="RXA5" s="854"/>
      <c r="RXB5" s="854"/>
      <c r="RXC5" s="854"/>
      <c r="RXD5" s="854"/>
      <c r="RXE5" s="854"/>
      <c r="RXF5" s="854"/>
      <c r="RXG5" s="854"/>
      <c r="RXH5" s="854"/>
      <c r="RXI5" s="854" t="s">
        <v>173</v>
      </c>
      <c r="RXJ5" s="854"/>
      <c r="RXK5" s="854"/>
      <c r="RXL5" s="854"/>
      <c r="RXM5" s="854"/>
      <c r="RXN5" s="854"/>
      <c r="RXO5" s="854"/>
      <c r="RXP5" s="854"/>
      <c r="RXQ5" s="854"/>
      <c r="RXR5" s="854"/>
      <c r="RXS5" s="854"/>
      <c r="RXT5" s="854"/>
      <c r="RXU5" s="854"/>
      <c r="RXV5" s="854"/>
      <c r="RXW5" s="854"/>
      <c r="RXX5" s="854"/>
      <c r="RXY5" s="854" t="s">
        <v>173</v>
      </c>
      <c r="RXZ5" s="854"/>
      <c r="RYA5" s="854"/>
      <c r="RYB5" s="854"/>
      <c r="RYC5" s="854"/>
      <c r="RYD5" s="854"/>
      <c r="RYE5" s="854"/>
      <c r="RYF5" s="854"/>
      <c r="RYG5" s="854"/>
      <c r="RYH5" s="854"/>
      <c r="RYI5" s="854"/>
      <c r="RYJ5" s="854"/>
      <c r="RYK5" s="854"/>
      <c r="RYL5" s="854"/>
      <c r="RYM5" s="854"/>
      <c r="RYN5" s="854"/>
      <c r="RYO5" s="854" t="s">
        <v>173</v>
      </c>
      <c r="RYP5" s="854"/>
      <c r="RYQ5" s="854"/>
      <c r="RYR5" s="854"/>
      <c r="RYS5" s="854"/>
      <c r="RYT5" s="854"/>
      <c r="RYU5" s="854"/>
      <c r="RYV5" s="854"/>
      <c r="RYW5" s="854"/>
      <c r="RYX5" s="854"/>
      <c r="RYY5" s="854"/>
      <c r="RYZ5" s="854"/>
      <c r="RZA5" s="854"/>
      <c r="RZB5" s="854"/>
      <c r="RZC5" s="854"/>
      <c r="RZD5" s="854"/>
      <c r="RZE5" s="854" t="s">
        <v>173</v>
      </c>
      <c r="RZF5" s="854"/>
      <c r="RZG5" s="854"/>
      <c r="RZH5" s="854"/>
      <c r="RZI5" s="854"/>
      <c r="RZJ5" s="854"/>
      <c r="RZK5" s="854"/>
      <c r="RZL5" s="854"/>
      <c r="RZM5" s="854"/>
      <c r="RZN5" s="854"/>
      <c r="RZO5" s="854"/>
      <c r="RZP5" s="854"/>
      <c r="RZQ5" s="854"/>
      <c r="RZR5" s="854"/>
      <c r="RZS5" s="854"/>
      <c r="RZT5" s="854"/>
      <c r="RZU5" s="854" t="s">
        <v>173</v>
      </c>
      <c r="RZV5" s="854"/>
      <c r="RZW5" s="854"/>
      <c r="RZX5" s="854"/>
      <c r="RZY5" s="854"/>
      <c r="RZZ5" s="854"/>
      <c r="SAA5" s="854"/>
      <c r="SAB5" s="854"/>
      <c r="SAC5" s="854"/>
      <c r="SAD5" s="854"/>
      <c r="SAE5" s="854"/>
      <c r="SAF5" s="854"/>
      <c r="SAG5" s="854"/>
      <c r="SAH5" s="854"/>
      <c r="SAI5" s="854"/>
      <c r="SAJ5" s="854"/>
      <c r="SAK5" s="854" t="s">
        <v>173</v>
      </c>
      <c r="SAL5" s="854"/>
      <c r="SAM5" s="854"/>
      <c r="SAN5" s="854"/>
      <c r="SAO5" s="854"/>
      <c r="SAP5" s="854"/>
      <c r="SAQ5" s="854"/>
      <c r="SAR5" s="854"/>
      <c r="SAS5" s="854"/>
      <c r="SAT5" s="854"/>
      <c r="SAU5" s="854"/>
      <c r="SAV5" s="854"/>
      <c r="SAW5" s="854"/>
      <c r="SAX5" s="854"/>
      <c r="SAY5" s="854"/>
      <c r="SAZ5" s="854"/>
      <c r="SBA5" s="854" t="s">
        <v>173</v>
      </c>
      <c r="SBB5" s="854"/>
      <c r="SBC5" s="854"/>
      <c r="SBD5" s="854"/>
      <c r="SBE5" s="854"/>
      <c r="SBF5" s="854"/>
      <c r="SBG5" s="854"/>
      <c r="SBH5" s="854"/>
      <c r="SBI5" s="854"/>
      <c r="SBJ5" s="854"/>
      <c r="SBK5" s="854"/>
      <c r="SBL5" s="854"/>
      <c r="SBM5" s="854"/>
      <c r="SBN5" s="854"/>
      <c r="SBO5" s="854"/>
      <c r="SBP5" s="854"/>
      <c r="SBQ5" s="854" t="s">
        <v>173</v>
      </c>
      <c r="SBR5" s="854"/>
      <c r="SBS5" s="854"/>
      <c r="SBT5" s="854"/>
      <c r="SBU5" s="854"/>
      <c r="SBV5" s="854"/>
      <c r="SBW5" s="854"/>
      <c r="SBX5" s="854"/>
      <c r="SBY5" s="854"/>
      <c r="SBZ5" s="854"/>
      <c r="SCA5" s="854"/>
      <c r="SCB5" s="854"/>
      <c r="SCC5" s="854"/>
      <c r="SCD5" s="854"/>
      <c r="SCE5" s="854"/>
      <c r="SCF5" s="854"/>
      <c r="SCG5" s="854" t="s">
        <v>173</v>
      </c>
      <c r="SCH5" s="854"/>
      <c r="SCI5" s="854"/>
      <c r="SCJ5" s="854"/>
      <c r="SCK5" s="854"/>
      <c r="SCL5" s="854"/>
      <c r="SCM5" s="854"/>
      <c r="SCN5" s="854"/>
      <c r="SCO5" s="854"/>
      <c r="SCP5" s="854"/>
      <c r="SCQ5" s="854"/>
      <c r="SCR5" s="854"/>
      <c r="SCS5" s="854"/>
      <c r="SCT5" s="854"/>
      <c r="SCU5" s="854"/>
      <c r="SCV5" s="854"/>
      <c r="SCW5" s="854" t="s">
        <v>173</v>
      </c>
      <c r="SCX5" s="854"/>
      <c r="SCY5" s="854"/>
      <c r="SCZ5" s="854"/>
      <c r="SDA5" s="854"/>
      <c r="SDB5" s="854"/>
      <c r="SDC5" s="854"/>
      <c r="SDD5" s="854"/>
      <c r="SDE5" s="854"/>
      <c r="SDF5" s="854"/>
      <c r="SDG5" s="854"/>
      <c r="SDH5" s="854"/>
      <c r="SDI5" s="854"/>
      <c r="SDJ5" s="854"/>
      <c r="SDK5" s="854"/>
      <c r="SDL5" s="854"/>
      <c r="SDM5" s="854" t="s">
        <v>173</v>
      </c>
      <c r="SDN5" s="854"/>
      <c r="SDO5" s="854"/>
      <c r="SDP5" s="854"/>
      <c r="SDQ5" s="854"/>
      <c r="SDR5" s="854"/>
      <c r="SDS5" s="854"/>
      <c r="SDT5" s="854"/>
      <c r="SDU5" s="854"/>
      <c r="SDV5" s="854"/>
      <c r="SDW5" s="854"/>
      <c r="SDX5" s="854"/>
      <c r="SDY5" s="854"/>
      <c r="SDZ5" s="854"/>
      <c r="SEA5" s="854"/>
      <c r="SEB5" s="854"/>
      <c r="SEC5" s="854" t="s">
        <v>173</v>
      </c>
      <c r="SED5" s="854"/>
      <c r="SEE5" s="854"/>
      <c r="SEF5" s="854"/>
      <c r="SEG5" s="854"/>
      <c r="SEH5" s="854"/>
      <c r="SEI5" s="854"/>
      <c r="SEJ5" s="854"/>
      <c r="SEK5" s="854"/>
      <c r="SEL5" s="854"/>
      <c r="SEM5" s="854"/>
      <c r="SEN5" s="854"/>
      <c r="SEO5" s="854"/>
      <c r="SEP5" s="854"/>
      <c r="SEQ5" s="854"/>
      <c r="SER5" s="854"/>
      <c r="SES5" s="854" t="s">
        <v>173</v>
      </c>
      <c r="SET5" s="854"/>
      <c r="SEU5" s="854"/>
      <c r="SEV5" s="854"/>
      <c r="SEW5" s="854"/>
      <c r="SEX5" s="854"/>
      <c r="SEY5" s="854"/>
      <c r="SEZ5" s="854"/>
      <c r="SFA5" s="854"/>
      <c r="SFB5" s="854"/>
      <c r="SFC5" s="854"/>
      <c r="SFD5" s="854"/>
      <c r="SFE5" s="854"/>
      <c r="SFF5" s="854"/>
      <c r="SFG5" s="854"/>
      <c r="SFH5" s="854"/>
      <c r="SFI5" s="854" t="s">
        <v>173</v>
      </c>
      <c r="SFJ5" s="854"/>
      <c r="SFK5" s="854"/>
      <c r="SFL5" s="854"/>
      <c r="SFM5" s="854"/>
      <c r="SFN5" s="854"/>
      <c r="SFO5" s="854"/>
      <c r="SFP5" s="854"/>
      <c r="SFQ5" s="854"/>
      <c r="SFR5" s="854"/>
      <c r="SFS5" s="854"/>
      <c r="SFT5" s="854"/>
      <c r="SFU5" s="854"/>
      <c r="SFV5" s="854"/>
      <c r="SFW5" s="854"/>
      <c r="SFX5" s="854"/>
      <c r="SFY5" s="854" t="s">
        <v>173</v>
      </c>
      <c r="SFZ5" s="854"/>
      <c r="SGA5" s="854"/>
      <c r="SGB5" s="854"/>
      <c r="SGC5" s="854"/>
      <c r="SGD5" s="854"/>
      <c r="SGE5" s="854"/>
      <c r="SGF5" s="854"/>
      <c r="SGG5" s="854"/>
      <c r="SGH5" s="854"/>
      <c r="SGI5" s="854"/>
      <c r="SGJ5" s="854"/>
      <c r="SGK5" s="854"/>
      <c r="SGL5" s="854"/>
      <c r="SGM5" s="854"/>
      <c r="SGN5" s="854"/>
      <c r="SGO5" s="854" t="s">
        <v>173</v>
      </c>
      <c r="SGP5" s="854"/>
      <c r="SGQ5" s="854"/>
      <c r="SGR5" s="854"/>
      <c r="SGS5" s="854"/>
      <c r="SGT5" s="854"/>
      <c r="SGU5" s="854"/>
      <c r="SGV5" s="854"/>
      <c r="SGW5" s="854"/>
      <c r="SGX5" s="854"/>
      <c r="SGY5" s="854"/>
      <c r="SGZ5" s="854"/>
      <c r="SHA5" s="854"/>
      <c r="SHB5" s="854"/>
      <c r="SHC5" s="854"/>
      <c r="SHD5" s="854"/>
      <c r="SHE5" s="854" t="s">
        <v>173</v>
      </c>
      <c r="SHF5" s="854"/>
      <c r="SHG5" s="854"/>
      <c r="SHH5" s="854"/>
      <c r="SHI5" s="854"/>
      <c r="SHJ5" s="854"/>
      <c r="SHK5" s="854"/>
      <c r="SHL5" s="854"/>
      <c r="SHM5" s="854"/>
      <c r="SHN5" s="854"/>
      <c r="SHO5" s="854"/>
      <c r="SHP5" s="854"/>
      <c r="SHQ5" s="854"/>
      <c r="SHR5" s="854"/>
      <c r="SHS5" s="854"/>
      <c r="SHT5" s="854"/>
      <c r="SHU5" s="854" t="s">
        <v>173</v>
      </c>
      <c r="SHV5" s="854"/>
      <c r="SHW5" s="854"/>
      <c r="SHX5" s="854"/>
      <c r="SHY5" s="854"/>
      <c r="SHZ5" s="854"/>
      <c r="SIA5" s="854"/>
      <c r="SIB5" s="854"/>
      <c r="SIC5" s="854"/>
      <c r="SID5" s="854"/>
      <c r="SIE5" s="854"/>
      <c r="SIF5" s="854"/>
      <c r="SIG5" s="854"/>
      <c r="SIH5" s="854"/>
      <c r="SII5" s="854"/>
      <c r="SIJ5" s="854"/>
      <c r="SIK5" s="854" t="s">
        <v>173</v>
      </c>
      <c r="SIL5" s="854"/>
      <c r="SIM5" s="854"/>
      <c r="SIN5" s="854"/>
      <c r="SIO5" s="854"/>
      <c r="SIP5" s="854"/>
      <c r="SIQ5" s="854"/>
      <c r="SIR5" s="854"/>
      <c r="SIS5" s="854"/>
      <c r="SIT5" s="854"/>
      <c r="SIU5" s="854"/>
      <c r="SIV5" s="854"/>
      <c r="SIW5" s="854"/>
      <c r="SIX5" s="854"/>
      <c r="SIY5" s="854"/>
      <c r="SIZ5" s="854"/>
      <c r="SJA5" s="854" t="s">
        <v>173</v>
      </c>
      <c r="SJB5" s="854"/>
      <c r="SJC5" s="854"/>
      <c r="SJD5" s="854"/>
      <c r="SJE5" s="854"/>
      <c r="SJF5" s="854"/>
      <c r="SJG5" s="854"/>
      <c r="SJH5" s="854"/>
      <c r="SJI5" s="854"/>
      <c r="SJJ5" s="854"/>
      <c r="SJK5" s="854"/>
      <c r="SJL5" s="854"/>
      <c r="SJM5" s="854"/>
      <c r="SJN5" s="854"/>
      <c r="SJO5" s="854"/>
      <c r="SJP5" s="854"/>
      <c r="SJQ5" s="854" t="s">
        <v>173</v>
      </c>
      <c r="SJR5" s="854"/>
      <c r="SJS5" s="854"/>
      <c r="SJT5" s="854"/>
      <c r="SJU5" s="854"/>
      <c r="SJV5" s="854"/>
      <c r="SJW5" s="854"/>
      <c r="SJX5" s="854"/>
      <c r="SJY5" s="854"/>
      <c r="SJZ5" s="854"/>
      <c r="SKA5" s="854"/>
      <c r="SKB5" s="854"/>
      <c r="SKC5" s="854"/>
      <c r="SKD5" s="854"/>
      <c r="SKE5" s="854"/>
      <c r="SKF5" s="854"/>
      <c r="SKG5" s="854" t="s">
        <v>173</v>
      </c>
      <c r="SKH5" s="854"/>
      <c r="SKI5" s="854"/>
      <c r="SKJ5" s="854"/>
      <c r="SKK5" s="854"/>
      <c r="SKL5" s="854"/>
      <c r="SKM5" s="854"/>
      <c r="SKN5" s="854"/>
      <c r="SKO5" s="854"/>
      <c r="SKP5" s="854"/>
      <c r="SKQ5" s="854"/>
      <c r="SKR5" s="854"/>
      <c r="SKS5" s="854"/>
      <c r="SKT5" s="854"/>
      <c r="SKU5" s="854"/>
      <c r="SKV5" s="854"/>
      <c r="SKW5" s="854" t="s">
        <v>173</v>
      </c>
      <c r="SKX5" s="854"/>
      <c r="SKY5" s="854"/>
      <c r="SKZ5" s="854"/>
      <c r="SLA5" s="854"/>
      <c r="SLB5" s="854"/>
      <c r="SLC5" s="854"/>
      <c r="SLD5" s="854"/>
      <c r="SLE5" s="854"/>
      <c r="SLF5" s="854"/>
      <c r="SLG5" s="854"/>
      <c r="SLH5" s="854"/>
      <c r="SLI5" s="854"/>
      <c r="SLJ5" s="854"/>
      <c r="SLK5" s="854"/>
      <c r="SLL5" s="854"/>
      <c r="SLM5" s="854" t="s">
        <v>173</v>
      </c>
      <c r="SLN5" s="854"/>
      <c r="SLO5" s="854"/>
      <c r="SLP5" s="854"/>
      <c r="SLQ5" s="854"/>
      <c r="SLR5" s="854"/>
      <c r="SLS5" s="854"/>
      <c r="SLT5" s="854"/>
      <c r="SLU5" s="854"/>
      <c r="SLV5" s="854"/>
      <c r="SLW5" s="854"/>
      <c r="SLX5" s="854"/>
      <c r="SLY5" s="854"/>
      <c r="SLZ5" s="854"/>
      <c r="SMA5" s="854"/>
      <c r="SMB5" s="854"/>
      <c r="SMC5" s="854" t="s">
        <v>173</v>
      </c>
      <c r="SMD5" s="854"/>
      <c r="SME5" s="854"/>
      <c r="SMF5" s="854"/>
      <c r="SMG5" s="854"/>
      <c r="SMH5" s="854"/>
      <c r="SMI5" s="854"/>
      <c r="SMJ5" s="854"/>
      <c r="SMK5" s="854"/>
      <c r="SML5" s="854"/>
      <c r="SMM5" s="854"/>
      <c r="SMN5" s="854"/>
      <c r="SMO5" s="854"/>
      <c r="SMP5" s="854"/>
      <c r="SMQ5" s="854"/>
      <c r="SMR5" s="854"/>
      <c r="SMS5" s="854" t="s">
        <v>173</v>
      </c>
      <c r="SMT5" s="854"/>
      <c r="SMU5" s="854"/>
      <c r="SMV5" s="854"/>
      <c r="SMW5" s="854"/>
      <c r="SMX5" s="854"/>
      <c r="SMY5" s="854"/>
      <c r="SMZ5" s="854"/>
      <c r="SNA5" s="854"/>
      <c r="SNB5" s="854"/>
      <c r="SNC5" s="854"/>
      <c r="SND5" s="854"/>
      <c r="SNE5" s="854"/>
      <c r="SNF5" s="854"/>
      <c r="SNG5" s="854"/>
      <c r="SNH5" s="854"/>
      <c r="SNI5" s="854" t="s">
        <v>173</v>
      </c>
      <c r="SNJ5" s="854"/>
      <c r="SNK5" s="854"/>
      <c r="SNL5" s="854"/>
      <c r="SNM5" s="854"/>
      <c r="SNN5" s="854"/>
      <c r="SNO5" s="854"/>
      <c r="SNP5" s="854"/>
      <c r="SNQ5" s="854"/>
      <c r="SNR5" s="854"/>
      <c r="SNS5" s="854"/>
      <c r="SNT5" s="854"/>
      <c r="SNU5" s="854"/>
      <c r="SNV5" s="854"/>
      <c r="SNW5" s="854"/>
      <c r="SNX5" s="854"/>
      <c r="SNY5" s="854" t="s">
        <v>173</v>
      </c>
      <c r="SNZ5" s="854"/>
      <c r="SOA5" s="854"/>
      <c r="SOB5" s="854"/>
      <c r="SOC5" s="854"/>
      <c r="SOD5" s="854"/>
      <c r="SOE5" s="854"/>
      <c r="SOF5" s="854"/>
      <c r="SOG5" s="854"/>
      <c r="SOH5" s="854"/>
      <c r="SOI5" s="854"/>
      <c r="SOJ5" s="854"/>
      <c r="SOK5" s="854"/>
      <c r="SOL5" s="854"/>
      <c r="SOM5" s="854"/>
      <c r="SON5" s="854"/>
      <c r="SOO5" s="854" t="s">
        <v>173</v>
      </c>
      <c r="SOP5" s="854"/>
      <c r="SOQ5" s="854"/>
      <c r="SOR5" s="854"/>
      <c r="SOS5" s="854"/>
      <c r="SOT5" s="854"/>
      <c r="SOU5" s="854"/>
      <c r="SOV5" s="854"/>
      <c r="SOW5" s="854"/>
      <c r="SOX5" s="854"/>
      <c r="SOY5" s="854"/>
      <c r="SOZ5" s="854"/>
      <c r="SPA5" s="854"/>
      <c r="SPB5" s="854"/>
      <c r="SPC5" s="854"/>
      <c r="SPD5" s="854"/>
      <c r="SPE5" s="854" t="s">
        <v>173</v>
      </c>
      <c r="SPF5" s="854"/>
      <c r="SPG5" s="854"/>
      <c r="SPH5" s="854"/>
      <c r="SPI5" s="854"/>
      <c r="SPJ5" s="854"/>
      <c r="SPK5" s="854"/>
      <c r="SPL5" s="854"/>
      <c r="SPM5" s="854"/>
      <c r="SPN5" s="854"/>
      <c r="SPO5" s="854"/>
      <c r="SPP5" s="854"/>
      <c r="SPQ5" s="854"/>
      <c r="SPR5" s="854"/>
      <c r="SPS5" s="854"/>
      <c r="SPT5" s="854"/>
      <c r="SPU5" s="854" t="s">
        <v>173</v>
      </c>
      <c r="SPV5" s="854"/>
      <c r="SPW5" s="854"/>
      <c r="SPX5" s="854"/>
      <c r="SPY5" s="854"/>
      <c r="SPZ5" s="854"/>
      <c r="SQA5" s="854"/>
      <c r="SQB5" s="854"/>
      <c r="SQC5" s="854"/>
      <c r="SQD5" s="854"/>
      <c r="SQE5" s="854"/>
      <c r="SQF5" s="854"/>
      <c r="SQG5" s="854"/>
      <c r="SQH5" s="854"/>
      <c r="SQI5" s="854"/>
      <c r="SQJ5" s="854"/>
      <c r="SQK5" s="854" t="s">
        <v>173</v>
      </c>
      <c r="SQL5" s="854"/>
      <c r="SQM5" s="854"/>
      <c r="SQN5" s="854"/>
      <c r="SQO5" s="854"/>
      <c r="SQP5" s="854"/>
      <c r="SQQ5" s="854"/>
      <c r="SQR5" s="854"/>
      <c r="SQS5" s="854"/>
      <c r="SQT5" s="854"/>
      <c r="SQU5" s="854"/>
      <c r="SQV5" s="854"/>
      <c r="SQW5" s="854"/>
      <c r="SQX5" s="854"/>
      <c r="SQY5" s="854"/>
      <c r="SQZ5" s="854"/>
      <c r="SRA5" s="854" t="s">
        <v>173</v>
      </c>
      <c r="SRB5" s="854"/>
      <c r="SRC5" s="854"/>
      <c r="SRD5" s="854"/>
      <c r="SRE5" s="854"/>
      <c r="SRF5" s="854"/>
      <c r="SRG5" s="854"/>
      <c r="SRH5" s="854"/>
      <c r="SRI5" s="854"/>
      <c r="SRJ5" s="854"/>
      <c r="SRK5" s="854"/>
      <c r="SRL5" s="854"/>
      <c r="SRM5" s="854"/>
      <c r="SRN5" s="854"/>
      <c r="SRO5" s="854"/>
      <c r="SRP5" s="854"/>
      <c r="SRQ5" s="854" t="s">
        <v>173</v>
      </c>
      <c r="SRR5" s="854"/>
      <c r="SRS5" s="854"/>
      <c r="SRT5" s="854"/>
      <c r="SRU5" s="854"/>
      <c r="SRV5" s="854"/>
      <c r="SRW5" s="854"/>
      <c r="SRX5" s="854"/>
      <c r="SRY5" s="854"/>
      <c r="SRZ5" s="854"/>
      <c r="SSA5" s="854"/>
      <c r="SSB5" s="854"/>
      <c r="SSC5" s="854"/>
      <c r="SSD5" s="854"/>
      <c r="SSE5" s="854"/>
      <c r="SSF5" s="854"/>
      <c r="SSG5" s="854" t="s">
        <v>173</v>
      </c>
      <c r="SSH5" s="854"/>
      <c r="SSI5" s="854"/>
      <c r="SSJ5" s="854"/>
      <c r="SSK5" s="854"/>
      <c r="SSL5" s="854"/>
      <c r="SSM5" s="854"/>
      <c r="SSN5" s="854"/>
      <c r="SSO5" s="854"/>
      <c r="SSP5" s="854"/>
      <c r="SSQ5" s="854"/>
      <c r="SSR5" s="854"/>
      <c r="SSS5" s="854"/>
      <c r="SST5" s="854"/>
      <c r="SSU5" s="854"/>
      <c r="SSV5" s="854"/>
      <c r="SSW5" s="854" t="s">
        <v>173</v>
      </c>
      <c r="SSX5" s="854"/>
      <c r="SSY5" s="854"/>
      <c r="SSZ5" s="854"/>
      <c r="STA5" s="854"/>
      <c r="STB5" s="854"/>
      <c r="STC5" s="854"/>
      <c r="STD5" s="854"/>
      <c r="STE5" s="854"/>
      <c r="STF5" s="854"/>
      <c r="STG5" s="854"/>
      <c r="STH5" s="854"/>
      <c r="STI5" s="854"/>
      <c r="STJ5" s="854"/>
      <c r="STK5" s="854"/>
      <c r="STL5" s="854"/>
      <c r="STM5" s="854" t="s">
        <v>173</v>
      </c>
      <c r="STN5" s="854"/>
      <c r="STO5" s="854"/>
      <c r="STP5" s="854"/>
      <c r="STQ5" s="854"/>
      <c r="STR5" s="854"/>
      <c r="STS5" s="854"/>
      <c r="STT5" s="854"/>
      <c r="STU5" s="854"/>
      <c r="STV5" s="854"/>
      <c r="STW5" s="854"/>
      <c r="STX5" s="854"/>
      <c r="STY5" s="854"/>
      <c r="STZ5" s="854"/>
      <c r="SUA5" s="854"/>
      <c r="SUB5" s="854"/>
      <c r="SUC5" s="854" t="s">
        <v>173</v>
      </c>
      <c r="SUD5" s="854"/>
      <c r="SUE5" s="854"/>
      <c r="SUF5" s="854"/>
      <c r="SUG5" s="854"/>
      <c r="SUH5" s="854"/>
      <c r="SUI5" s="854"/>
      <c r="SUJ5" s="854"/>
      <c r="SUK5" s="854"/>
      <c r="SUL5" s="854"/>
      <c r="SUM5" s="854"/>
      <c r="SUN5" s="854"/>
      <c r="SUO5" s="854"/>
      <c r="SUP5" s="854"/>
      <c r="SUQ5" s="854"/>
      <c r="SUR5" s="854"/>
      <c r="SUS5" s="854" t="s">
        <v>173</v>
      </c>
      <c r="SUT5" s="854"/>
      <c r="SUU5" s="854"/>
      <c r="SUV5" s="854"/>
      <c r="SUW5" s="854"/>
      <c r="SUX5" s="854"/>
      <c r="SUY5" s="854"/>
      <c r="SUZ5" s="854"/>
      <c r="SVA5" s="854"/>
      <c r="SVB5" s="854"/>
      <c r="SVC5" s="854"/>
      <c r="SVD5" s="854"/>
      <c r="SVE5" s="854"/>
      <c r="SVF5" s="854"/>
      <c r="SVG5" s="854"/>
      <c r="SVH5" s="854"/>
      <c r="SVI5" s="854" t="s">
        <v>173</v>
      </c>
      <c r="SVJ5" s="854"/>
      <c r="SVK5" s="854"/>
      <c r="SVL5" s="854"/>
      <c r="SVM5" s="854"/>
      <c r="SVN5" s="854"/>
      <c r="SVO5" s="854"/>
      <c r="SVP5" s="854"/>
      <c r="SVQ5" s="854"/>
      <c r="SVR5" s="854"/>
      <c r="SVS5" s="854"/>
      <c r="SVT5" s="854"/>
      <c r="SVU5" s="854"/>
      <c r="SVV5" s="854"/>
      <c r="SVW5" s="854"/>
      <c r="SVX5" s="854"/>
      <c r="SVY5" s="854" t="s">
        <v>173</v>
      </c>
      <c r="SVZ5" s="854"/>
      <c r="SWA5" s="854"/>
      <c r="SWB5" s="854"/>
      <c r="SWC5" s="854"/>
      <c r="SWD5" s="854"/>
      <c r="SWE5" s="854"/>
      <c r="SWF5" s="854"/>
      <c r="SWG5" s="854"/>
      <c r="SWH5" s="854"/>
      <c r="SWI5" s="854"/>
      <c r="SWJ5" s="854"/>
      <c r="SWK5" s="854"/>
      <c r="SWL5" s="854"/>
      <c r="SWM5" s="854"/>
      <c r="SWN5" s="854"/>
      <c r="SWO5" s="854" t="s">
        <v>173</v>
      </c>
      <c r="SWP5" s="854"/>
      <c r="SWQ5" s="854"/>
      <c r="SWR5" s="854"/>
      <c r="SWS5" s="854"/>
      <c r="SWT5" s="854"/>
      <c r="SWU5" s="854"/>
      <c r="SWV5" s="854"/>
      <c r="SWW5" s="854"/>
      <c r="SWX5" s="854"/>
      <c r="SWY5" s="854"/>
      <c r="SWZ5" s="854"/>
      <c r="SXA5" s="854"/>
      <c r="SXB5" s="854"/>
      <c r="SXC5" s="854"/>
      <c r="SXD5" s="854"/>
      <c r="SXE5" s="854" t="s">
        <v>173</v>
      </c>
      <c r="SXF5" s="854"/>
      <c r="SXG5" s="854"/>
      <c r="SXH5" s="854"/>
      <c r="SXI5" s="854"/>
      <c r="SXJ5" s="854"/>
      <c r="SXK5" s="854"/>
      <c r="SXL5" s="854"/>
      <c r="SXM5" s="854"/>
      <c r="SXN5" s="854"/>
      <c r="SXO5" s="854"/>
      <c r="SXP5" s="854"/>
      <c r="SXQ5" s="854"/>
      <c r="SXR5" s="854"/>
      <c r="SXS5" s="854"/>
      <c r="SXT5" s="854"/>
      <c r="SXU5" s="854" t="s">
        <v>173</v>
      </c>
      <c r="SXV5" s="854"/>
      <c r="SXW5" s="854"/>
      <c r="SXX5" s="854"/>
      <c r="SXY5" s="854"/>
      <c r="SXZ5" s="854"/>
      <c r="SYA5" s="854"/>
      <c r="SYB5" s="854"/>
      <c r="SYC5" s="854"/>
      <c r="SYD5" s="854"/>
      <c r="SYE5" s="854"/>
      <c r="SYF5" s="854"/>
      <c r="SYG5" s="854"/>
      <c r="SYH5" s="854"/>
      <c r="SYI5" s="854"/>
      <c r="SYJ5" s="854"/>
      <c r="SYK5" s="854" t="s">
        <v>173</v>
      </c>
      <c r="SYL5" s="854"/>
      <c r="SYM5" s="854"/>
      <c r="SYN5" s="854"/>
      <c r="SYO5" s="854"/>
      <c r="SYP5" s="854"/>
      <c r="SYQ5" s="854"/>
      <c r="SYR5" s="854"/>
      <c r="SYS5" s="854"/>
      <c r="SYT5" s="854"/>
      <c r="SYU5" s="854"/>
      <c r="SYV5" s="854"/>
      <c r="SYW5" s="854"/>
      <c r="SYX5" s="854"/>
      <c r="SYY5" s="854"/>
      <c r="SYZ5" s="854"/>
      <c r="SZA5" s="854" t="s">
        <v>173</v>
      </c>
      <c r="SZB5" s="854"/>
      <c r="SZC5" s="854"/>
      <c r="SZD5" s="854"/>
      <c r="SZE5" s="854"/>
      <c r="SZF5" s="854"/>
      <c r="SZG5" s="854"/>
      <c r="SZH5" s="854"/>
      <c r="SZI5" s="854"/>
      <c r="SZJ5" s="854"/>
      <c r="SZK5" s="854"/>
      <c r="SZL5" s="854"/>
      <c r="SZM5" s="854"/>
      <c r="SZN5" s="854"/>
      <c r="SZO5" s="854"/>
      <c r="SZP5" s="854"/>
      <c r="SZQ5" s="854" t="s">
        <v>173</v>
      </c>
      <c r="SZR5" s="854"/>
      <c r="SZS5" s="854"/>
      <c r="SZT5" s="854"/>
      <c r="SZU5" s="854"/>
      <c r="SZV5" s="854"/>
      <c r="SZW5" s="854"/>
      <c r="SZX5" s="854"/>
      <c r="SZY5" s="854"/>
      <c r="SZZ5" s="854"/>
      <c r="TAA5" s="854"/>
      <c r="TAB5" s="854"/>
      <c r="TAC5" s="854"/>
      <c r="TAD5" s="854"/>
      <c r="TAE5" s="854"/>
      <c r="TAF5" s="854"/>
      <c r="TAG5" s="854" t="s">
        <v>173</v>
      </c>
      <c r="TAH5" s="854"/>
      <c r="TAI5" s="854"/>
      <c r="TAJ5" s="854"/>
      <c r="TAK5" s="854"/>
      <c r="TAL5" s="854"/>
      <c r="TAM5" s="854"/>
      <c r="TAN5" s="854"/>
      <c r="TAO5" s="854"/>
      <c r="TAP5" s="854"/>
      <c r="TAQ5" s="854"/>
      <c r="TAR5" s="854"/>
      <c r="TAS5" s="854"/>
      <c r="TAT5" s="854"/>
      <c r="TAU5" s="854"/>
      <c r="TAV5" s="854"/>
      <c r="TAW5" s="854" t="s">
        <v>173</v>
      </c>
      <c r="TAX5" s="854"/>
      <c r="TAY5" s="854"/>
      <c r="TAZ5" s="854"/>
      <c r="TBA5" s="854"/>
      <c r="TBB5" s="854"/>
      <c r="TBC5" s="854"/>
      <c r="TBD5" s="854"/>
      <c r="TBE5" s="854"/>
      <c r="TBF5" s="854"/>
      <c r="TBG5" s="854"/>
      <c r="TBH5" s="854"/>
      <c r="TBI5" s="854"/>
      <c r="TBJ5" s="854"/>
      <c r="TBK5" s="854"/>
      <c r="TBL5" s="854"/>
      <c r="TBM5" s="854" t="s">
        <v>173</v>
      </c>
      <c r="TBN5" s="854"/>
      <c r="TBO5" s="854"/>
      <c r="TBP5" s="854"/>
      <c r="TBQ5" s="854"/>
      <c r="TBR5" s="854"/>
      <c r="TBS5" s="854"/>
      <c r="TBT5" s="854"/>
      <c r="TBU5" s="854"/>
      <c r="TBV5" s="854"/>
      <c r="TBW5" s="854"/>
      <c r="TBX5" s="854"/>
      <c r="TBY5" s="854"/>
      <c r="TBZ5" s="854"/>
      <c r="TCA5" s="854"/>
      <c r="TCB5" s="854"/>
      <c r="TCC5" s="854" t="s">
        <v>173</v>
      </c>
      <c r="TCD5" s="854"/>
      <c r="TCE5" s="854"/>
      <c r="TCF5" s="854"/>
      <c r="TCG5" s="854"/>
      <c r="TCH5" s="854"/>
      <c r="TCI5" s="854"/>
      <c r="TCJ5" s="854"/>
      <c r="TCK5" s="854"/>
      <c r="TCL5" s="854"/>
      <c r="TCM5" s="854"/>
      <c r="TCN5" s="854"/>
      <c r="TCO5" s="854"/>
      <c r="TCP5" s="854"/>
      <c r="TCQ5" s="854"/>
      <c r="TCR5" s="854"/>
      <c r="TCS5" s="854" t="s">
        <v>173</v>
      </c>
      <c r="TCT5" s="854"/>
      <c r="TCU5" s="854"/>
      <c r="TCV5" s="854"/>
      <c r="TCW5" s="854"/>
      <c r="TCX5" s="854"/>
      <c r="TCY5" s="854"/>
      <c r="TCZ5" s="854"/>
      <c r="TDA5" s="854"/>
      <c r="TDB5" s="854"/>
      <c r="TDC5" s="854"/>
      <c r="TDD5" s="854"/>
      <c r="TDE5" s="854"/>
      <c r="TDF5" s="854"/>
      <c r="TDG5" s="854"/>
      <c r="TDH5" s="854"/>
      <c r="TDI5" s="854" t="s">
        <v>173</v>
      </c>
      <c r="TDJ5" s="854"/>
      <c r="TDK5" s="854"/>
      <c r="TDL5" s="854"/>
      <c r="TDM5" s="854"/>
      <c r="TDN5" s="854"/>
      <c r="TDO5" s="854"/>
      <c r="TDP5" s="854"/>
      <c r="TDQ5" s="854"/>
      <c r="TDR5" s="854"/>
      <c r="TDS5" s="854"/>
      <c r="TDT5" s="854"/>
      <c r="TDU5" s="854"/>
      <c r="TDV5" s="854"/>
      <c r="TDW5" s="854"/>
      <c r="TDX5" s="854"/>
      <c r="TDY5" s="854" t="s">
        <v>173</v>
      </c>
      <c r="TDZ5" s="854"/>
      <c r="TEA5" s="854"/>
      <c r="TEB5" s="854"/>
      <c r="TEC5" s="854"/>
      <c r="TED5" s="854"/>
      <c r="TEE5" s="854"/>
      <c r="TEF5" s="854"/>
      <c r="TEG5" s="854"/>
      <c r="TEH5" s="854"/>
      <c r="TEI5" s="854"/>
      <c r="TEJ5" s="854"/>
      <c r="TEK5" s="854"/>
      <c r="TEL5" s="854"/>
      <c r="TEM5" s="854"/>
      <c r="TEN5" s="854"/>
      <c r="TEO5" s="854" t="s">
        <v>173</v>
      </c>
      <c r="TEP5" s="854"/>
      <c r="TEQ5" s="854"/>
      <c r="TER5" s="854"/>
      <c r="TES5" s="854"/>
      <c r="TET5" s="854"/>
      <c r="TEU5" s="854"/>
      <c r="TEV5" s="854"/>
      <c r="TEW5" s="854"/>
      <c r="TEX5" s="854"/>
      <c r="TEY5" s="854"/>
      <c r="TEZ5" s="854"/>
      <c r="TFA5" s="854"/>
      <c r="TFB5" s="854"/>
      <c r="TFC5" s="854"/>
      <c r="TFD5" s="854"/>
      <c r="TFE5" s="854" t="s">
        <v>173</v>
      </c>
      <c r="TFF5" s="854"/>
      <c r="TFG5" s="854"/>
      <c r="TFH5" s="854"/>
      <c r="TFI5" s="854"/>
      <c r="TFJ5" s="854"/>
      <c r="TFK5" s="854"/>
      <c r="TFL5" s="854"/>
      <c r="TFM5" s="854"/>
      <c r="TFN5" s="854"/>
      <c r="TFO5" s="854"/>
      <c r="TFP5" s="854"/>
      <c r="TFQ5" s="854"/>
      <c r="TFR5" s="854"/>
      <c r="TFS5" s="854"/>
      <c r="TFT5" s="854"/>
      <c r="TFU5" s="854" t="s">
        <v>173</v>
      </c>
      <c r="TFV5" s="854"/>
      <c r="TFW5" s="854"/>
      <c r="TFX5" s="854"/>
      <c r="TFY5" s="854"/>
      <c r="TFZ5" s="854"/>
      <c r="TGA5" s="854"/>
      <c r="TGB5" s="854"/>
      <c r="TGC5" s="854"/>
      <c r="TGD5" s="854"/>
      <c r="TGE5" s="854"/>
      <c r="TGF5" s="854"/>
      <c r="TGG5" s="854"/>
      <c r="TGH5" s="854"/>
      <c r="TGI5" s="854"/>
      <c r="TGJ5" s="854"/>
      <c r="TGK5" s="854" t="s">
        <v>173</v>
      </c>
      <c r="TGL5" s="854"/>
      <c r="TGM5" s="854"/>
      <c r="TGN5" s="854"/>
      <c r="TGO5" s="854"/>
      <c r="TGP5" s="854"/>
      <c r="TGQ5" s="854"/>
      <c r="TGR5" s="854"/>
      <c r="TGS5" s="854"/>
      <c r="TGT5" s="854"/>
      <c r="TGU5" s="854"/>
      <c r="TGV5" s="854"/>
      <c r="TGW5" s="854"/>
      <c r="TGX5" s="854"/>
      <c r="TGY5" s="854"/>
      <c r="TGZ5" s="854"/>
      <c r="THA5" s="854" t="s">
        <v>173</v>
      </c>
      <c r="THB5" s="854"/>
      <c r="THC5" s="854"/>
      <c r="THD5" s="854"/>
      <c r="THE5" s="854"/>
      <c r="THF5" s="854"/>
      <c r="THG5" s="854"/>
      <c r="THH5" s="854"/>
      <c r="THI5" s="854"/>
      <c r="THJ5" s="854"/>
      <c r="THK5" s="854"/>
      <c r="THL5" s="854"/>
      <c r="THM5" s="854"/>
      <c r="THN5" s="854"/>
      <c r="THO5" s="854"/>
      <c r="THP5" s="854"/>
      <c r="THQ5" s="854" t="s">
        <v>173</v>
      </c>
      <c r="THR5" s="854"/>
      <c r="THS5" s="854"/>
      <c r="THT5" s="854"/>
      <c r="THU5" s="854"/>
      <c r="THV5" s="854"/>
      <c r="THW5" s="854"/>
      <c r="THX5" s="854"/>
      <c r="THY5" s="854"/>
      <c r="THZ5" s="854"/>
      <c r="TIA5" s="854"/>
      <c r="TIB5" s="854"/>
      <c r="TIC5" s="854"/>
      <c r="TID5" s="854"/>
      <c r="TIE5" s="854"/>
      <c r="TIF5" s="854"/>
      <c r="TIG5" s="854" t="s">
        <v>173</v>
      </c>
      <c r="TIH5" s="854"/>
      <c r="TII5" s="854"/>
      <c r="TIJ5" s="854"/>
      <c r="TIK5" s="854"/>
      <c r="TIL5" s="854"/>
      <c r="TIM5" s="854"/>
      <c r="TIN5" s="854"/>
      <c r="TIO5" s="854"/>
      <c r="TIP5" s="854"/>
      <c r="TIQ5" s="854"/>
      <c r="TIR5" s="854"/>
      <c r="TIS5" s="854"/>
      <c r="TIT5" s="854"/>
      <c r="TIU5" s="854"/>
      <c r="TIV5" s="854"/>
      <c r="TIW5" s="854" t="s">
        <v>173</v>
      </c>
      <c r="TIX5" s="854"/>
      <c r="TIY5" s="854"/>
      <c r="TIZ5" s="854"/>
      <c r="TJA5" s="854"/>
      <c r="TJB5" s="854"/>
      <c r="TJC5" s="854"/>
      <c r="TJD5" s="854"/>
      <c r="TJE5" s="854"/>
      <c r="TJF5" s="854"/>
      <c r="TJG5" s="854"/>
      <c r="TJH5" s="854"/>
      <c r="TJI5" s="854"/>
      <c r="TJJ5" s="854"/>
      <c r="TJK5" s="854"/>
      <c r="TJL5" s="854"/>
      <c r="TJM5" s="854" t="s">
        <v>173</v>
      </c>
      <c r="TJN5" s="854"/>
      <c r="TJO5" s="854"/>
      <c r="TJP5" s="854"/>
      <c r="TJQ5" s="854"/>
      <c r="TJR5" s="854"/>
      <c r="TJS5" s="854"/>
      <c r="TJT5" s="854"/>
      <c r="TJU5" s="854"/>
      <c r="TJV5" s="854"/>
      <c r="TJW5" s="854"/>
      <c r="TJX5" s="854"/>
      <c r="TJY5" s="854"/>
      <c r="TJZ5" s="854"/>
      <c r="TKA5" s="854"/>
      <c r="TKB5" s="854"/>
      <c r="TKC5" s="854" t="s">
        <v>173</v>
      </c>
      <c r="TKD5" s="854"/>
      <c r="TKE5" s="854"/>
      <c r="TKF5" s="854"/>
      <c r="TKG5" s="854"/>
      <c r="TKH5" s="854"/>
      <c r="TKI5" s="854"/>
      <c r="TKJ5" s="854"/>
      <c r="TKK5" s="854"/>
      <c r="TKL5" s="854"/>
      <c r="TKM5" s="854"/>
      <c r="TKN5" s="854"/>
      <c r="TKO5" s="854"/>
      <c r="TKP5" s="854"/>
      <c r="TKQ5" s="854"/>
      <c r="TKR5" s="854"/>
      <c r="TKS5" s="854" t="s">
        <v>173</v>
      </c>
      <c r="TKT5" s="854"/>
      <c r="TKU5" s="854"/>
      <c r="TKV5" s="854"/>
      <c r="TKW5" s="854"/>
      <c r="TKX5" s="854"/>
      <c r="TKY5" s="854"/>
      <c r="TKZ5" s="854"/>
      <c r="TLA5" s="854"/>
      <c r="TLB5" s="854"/>
      <c r="TLC5" s="854"/>
      <c r="TLD5" s="854"/>
      <c r="TLE5" s="854"/>
      <c r="TLF5" s="854"/>
      <c r="TLG5" s="854"/>
      <c r="TLH5" s="854"/>
      <c r="TLI5" s="854" t="s">
        <v>173</v>
      </c>
      <c r="TLJ5" s="854"/>
      <c r="TLK5" s="854"/>
      <c r="TLL5" s="854"/>
      <c r="TLM5" s="854"/>
      <c r="TLN5" s="854"/>
      <c r="TLO5" s="854"/>
      <c r="TLP5" s="854"/>
      <c r="TLQ5" s="854"/>
      <c r="TLR5" s="854"/>
      <c r="TLS5" s="854"/>
      <c r="TLT5" s="854"/>
      <c r="TLU5" s="854"/>
      <c r="TLV5" s="854"/>
      <c r="TLW5" s="854"/>
      <c r="TLX5" s="854"/>
      <c r="TLY5" s="854" t="s">
        <v>173</v>
      </c>
      <c r="TLZ5" s="854"/>
      <c r="TMA5" s="854"/>
      <c r="TMB5" s="854"/>
      <c r="TMC5" s="854"/>
      <c r="TMD5" s="854"/>
      <c r="TME5" s="854"/>
      <c r="TMF5" s="854"/>
      <c r="TMG5" s="854"/>
      <c r="TMH5" s="854"/>
      <c r="TMI5" s="854"/>
      <c r="TMJ5" s="854"/>
      <c r="TMK5" s="854"/>
      <c r="TML5" s="854"/>
      <c r="TMM5" s="854"/>
      <c r="TMN5" s="854"/>
      <c r="TMO5" s="854" t="s">
        <v>173</v>
      </c>
      <c r="TMP5" s="854"/>
      <c r="TMQ5" s="854"/>
      <c r="TMR5" s="854"/>
      <c r="TMS5" s="854"/>
      <c r="TMT5" s="854"/>
      <c r="TMU5" s="854"/>
      <c r="TMV5" s="854"/>
      <c r="TMW5" s="854"/>
      <c r="TMX5" s="854"/>
      <c r="TMY5" s="854"/>
      <c r="TMZ5" s="854"/>
      <c r="TNA5" s="854"/>
      <c r="TNB5" s="854"/>
      <c r="TNC5" s="854"/>
      <c r="TND5" s="854"/>
      <c r="TNE5" s="854" t="s">
        <v>173</v>
      </c>
      <c r="TNF5" s="854"/>
      <c r="TNG5" s="854"/>
      <c r="TNH5" s="854"/>
      <c r="TNI5" s="854"/>
      <c r="TNJ5" s="854"/>
      <c r="TNK5" s="854"/>
      <c r="TNL5" s="854"/>
      <c r="TNM5" s="854"/>
      <c r="TNN5" s="854"/>
      <c r="TNO5" s="854"/>
      <c r="TNP5" s="854"/>
      <c r="TNQ5" s="854"/>
      <c r="TNR5" s="854"/>
      <c r="TNS5" s="854"/>
      <c r="TNT5" s="854"/>
      <c r="TNU5" s="854" t="s">
        <v>173</v>
      </c>
      <c r="TNV5" s="854"/>
      <c r="TNW5" s="854"/>
      <c r="TNX5" s="854"/>
      <c r="TNY5" s="854"/>
      <c r="TNZ5" s="854"/>
      <c r="TOA5" s="854"/>
      <c r="TOB5" s="854"/>
      <c r="TOC5" s="854"/>
      <c r="TOD5" s="854"/>
      <c r="TOE5" s="854"/>
      <c r="TOF5" s="854"/>
      <c r="TOG5" s="854"/>
      <c r="TOH5" s="854"/>
      <c r="TOI5" s="854"/>
      <c r="TOJ5" s="854"/>
      <c r="TOK5" s="854" t="s">
        <v>173</v>
      </c>
      <c r="TOL5" s="854"/>
      <c r="TOM5" s="854"/>
      <c r="TON5" s="854"/>
      <c r="TOO5" s="854"/>
      <c r="TOP5" s="854"/>
      <c r="TOQ5" s="854"/>
      <c r="TOR5" s="854"/>
      <c r="TOS5" s="854"/>
      <c r="TOT5" s="854"/>
      <c r="TOU5" s="854"/>
      <c r="TOV5" s="854"/>
      <c r="TOW5" s="854"/>
      <c r="TOX5" s="854"/>
      <c r="TOY5" s="854"/>
      <c r="TOZ5" s="854"/>
      <c r="TPA5" s="854" t="s">
        <v>173</v>
      </c>
      <c r="TPB5" s="854"/>
      <c r="TPC5" s="854"/>
      <c r="TPD5" s="854"/>
      <c r="TPE5" s="854"/>
      <c r="TPF5" s="854"/>
      <c r="TPG5" s="854"/>
      <c r="TPH5" s="854"/>
      <c r="TPI5" s="854"/>
      <c r="TPJ5" s="854"/>
      <c r="TPK5" s="854"/>
      <c r="TPL5" s="854"/>
      <c r="TPM5" s="854"/>
      <c r="TPN5" s="854"/>
      <c r="TPO5" s="854"/>
      <c r="TPP5" s="854"/>
      <c r="TPQ5" s="854" t="s">
        <v>173</v>
      </c>
      <c r="TPR5" s="854"/>
      <c r="TPS5" s="854"/>
      <c r="TPT5" s="854"/>
      <c r="TPU5" s="854"/>
      <c r="TPV5" s="854"/>
      <c r="TPW5" s="854"/>
      <c r="TPX5" s="854"/>
      <c r="TPY5" s="854"/>
      <c r="TPZ5" s="854"/>
      <c r="TQA5" s="854"/>
      <c r="TQB5" s="854"/>
      <c r="TQC5" s="854"/>
      <c r="TQD5" s="854"/>
      <c r="TQE5" s="854"/>
      <c r="TQF5" s="854"/>
      <c r="TQG5" s="854" t="s">
        <v>173</v>
      </c>
      <c r="TQH5" s="854"/>
      <c r="TQI5" s="854"/>
      <c r="TQJ5" s="854"/>
      <c r="TQK5" s="854"/>
      <c r="TQL5" s="854"/>
      <c r="TQM5" s="854"/>
      <c r="TQN5" s="854"/>
      <c r="TQO5" s="854"/>
      <c r="TQP5" s="854"/>
      <c r="TQQ5" s="854"/>
      <c r="TQR5" s="854"/>
      <c r="TQS5" s="854"/>
      <c r="TQT5" s="854"/>
      <c r="TQU5" s="854"/>
      <c r="TQV5" s="854"/>
      <c r="TQW5" s="854" t="s">
        <v>173</v>
      </c>
      <c r="TQX5" s="854"/>
      <c r="TQY5" s="854"/>
      <c r="TQZ5" s="854"/>
      <c r="TRA5" s="854"/>
      <c r="TRB5" s="854"/>
      <c r="TRC5" s="854"/>
      <c r="TRD5" s="854"/>
      <c r="TRE5" s="854"/>
      <c r="TRF5" s="854"/>
      <c r="TRG5" s="854"/>
      <c r="TRH5" s="854"/>
      <c r="TRI5" s="854"/>
      <c r="TRJ5" s="854"/>
      <c r="TRK5" s="854"/>
      <c r="TRL5" s="854"/>
      <c r="TRM5" s="854" t="s">
        <v>173</v>
      </c>
      <c r="TRN5" s="854"/>
      <c r="TRO5" s="854"/>
      <c r="TRP5" s="854"/>
      <c r="TRQ5" s="854"/>
      <c r="TRR5" s="854"/>
      <c r="TRS5" s="854"/>
      <c r="TRT5" s="854"/>
      <c r="TRU5" s="854"/>
      <c r="TRV5" s="854"/>
      <c r="TRW5" s="854"/>
      <c r="TRX5" s="854"/>
      <c r="TRY5" s="854"/>
      <c r="TRZ5" s="854"/>
      <c r="TSA5" s="854"/>
      <c r="TSB5" s="854"/>
      <c r="TSC5" s="854" t="s">
        <v>173</v>
      </c>
      <c r="TSD5" s="854"/>
      <c r="TSE5" s="854"/>
      <c r="TSF5" s="854"/>
      <c r="TSG5" s="854"/>
      <c r="TSH5" s="854"/>
      <c r="TSI5" s="854"/>
      <c r="TSJ5" s="854"/>
      <c r="TSK5" s="854"/>
      <c r="TSL5" s="854"/>
      <c r="TSM5" s="854"/>
      <c r="TSN5" s="854"/>
      <c r="TSO5" s="854"/>
      <c r="TSP5" s="854"/>
      <c r="TSQ5" s="854"/>
      <c r="TSR5" s="854"/>
      <c r="TSS5" s="854" t="s">
        <v>173</v>
      </c>
      <c r="TST5" s="854"/>
      <c r="TSU5" s="854"/>
      <c r="TSV5" s="854"/>
      <c r="TSW5" s="854"/>
      <c r="TSX5" s="854"/>
      <c r="TSY5" s="854"/>
      <c r="TSZ5" s="854"/>
      <c r="TTA5" s="854"/>
      <c r="TTB5" s="854"/>
      <c r="TTC5" s="854"/>
      <c r="TTD5" s="854"/>
      <c r="TTE5" s="854"/>
      <c r="TTF5" s="854"/>
      <c r="TTG5" s="854"/>
      <c r="TTH5" s="854"/>
      <c r="TTI5" s="854" t="s">
        <v>173</v>
      </c>
      <c r="TTJ5" s="854"/>
      <c r="TTK5" s="854"/>
      <c r="TTL5" s="854"/>
      <c r="TTM5" s="854"/>
      <c r="TTN5" s="854"/>
      <c r="TTO5" s="854"/>
      <c r="TTP5" s="854"/>
      <c r="TTQ5" s="854"/>
      <c r="TTR5" s="854"/>
      <c r="TTS5" s="854"/>
      <c r="TTT5" s="854"/>
      <c r="TTU5" s="854"/>
      <c r="TTV5" s="854"/>
      <c r="TTW5" s="854"/>
      <c r="TTX5" s="854"/>
      <c r="TTY5" s="854" t="s">
        <v>173</v>
      </c>
      <c r="TTZ5" s="854"/>
      <c r="TUA5" s="854"/>
      <c r="TUB5" s="854"/>
      <c r="TUC5" s="854"/>
      <c r="TUD5" s="854"/>
      <c r="TUE5" s="854"/>
      <c r="TUF5" s="854"/>
      <c r="TUG5" s="854"/>
      <c r="TUH5" s="854"/>
      <c r="TUI5" s="854"/>
      <c r="TUJ5" s="854"/>
      <c r="TUK5" s="854"/>
      <c r="TUL5" s="854"/>
      <c r="TUM5" s="854"/>
      <c r="TUN5" s="854"/>
      <c r="TUO5" s="854" t="s">
        <v>173</v>
      </c>
      <c r="TUP5" s="854"/>
      <c r="TUQ5" s="854"/>
      <c r="TUR5" s="854"/>
      <c r="TUS5" s="854"/>
      <c r="TUT5" s="854"/>
      <c r="TUU5" s="854"/>
      <c r="TUV5" s="854"/>
      <c r="TUW5" s="854"/>
      <c r="TUX5" s="854"/>
      <c r="TUY5" s="854"/>
      <c r="TUZ5" s="854"/>
      <c r="TVA5" s="854"/>
      <c r="TVB5" s="854"/>
      <c r="TVC5" s="854"/>
      <c r="TVD5" s="854"/>
      <c r="TVE5" s="854" t="s">
        <v>173</v>
      </c>
      <c r="TVF5" s="854"/>
      <c r="TVG5" s="854"/>
      <c r="TVH5" s="854"/>
      <c r="TVI5" s="854"/>
      <c r="TVJ5" s="854"/>
      <c r="TVK5" s="854"/>
      <c r="TVL5" s="854"/>
      <c r="TVM5" s="854"/>
      <c r="TVN5" s="854"/>
      <c r="TVO5" s="854"/>
      <c r="TVP5" s="854"/>
      <c r="TVQ5" s="854"/>
      <c r="TVR5" s="854"/>
      <c r="TVS5" s="854"/>
      <c r="TVT5" s="854"/>
      <c r="TVU5" s="854" t="s">
        <v>173</v>
      </c>
      <c r="TVV5" s="854"/>
      <c r="TVW5" s="854"/>
      <c r="TVX5" s="854"/>
      <c r="TVY5" s="854"/>
      <c r="TVZ5" s="854"/>
      <c r="TWA5" s="854"/>
      <c r="TWB5" s="854"/>
      <c r="TWC5" s="854"/>
      <c r="TWD5" s="854"/>
      <c r="TWE5" s="854"/>
      <c r="TWF5" s="854"/>
      <c r="TWG5" s="854"/>
      <c r="TWH5" s="854"/>
      <c r="TWI5" s="854"/>
      <c r="TWJ5" s="854"/>
      <c r="TWK5" s="854" t="s">
        <v>173</v>
      </c>
      <c r="TWL5" s="854"/>
      <c r="TWM5" s="854"/>
      <c r="TWN5" s="854"/>
      <c r="TWO5" s="854"/>
      <c r="TWP5" s="854"/>
      <c r="TWQ5" s="854"/>
      <c r="TWR5" s="854"/>
      <c r="TWS5" s="854"/>
      <c r="TWT5" s="854"/>
      <c r="TWU5" s="854"/>
      <c r="TWV5" s="854"/>
      <c r="TWW5" s="854"/>
      <c r="TWX5" s="854"/>
      <c r="TWY5" s="854"/>
      <c r="TWZ5" s="854"/>
      <c r="TXA5" s="854" t="s">
        <v>173</v>
      </c>
      <c r="TXB5" s="854"/>
      <c r="TXC5" s="854"/>
      <c r="TXD5" s="854"/>
      <c r="TXE5" s="854"/>
      <c r="TXF5" s="854"/>
      <c r="TXG5" s="854"/>
      <c r="TXH5" s="854"/>
      <c r="TXI5" s="854"/>
      <c r="TXJ5" s="854"/>
      <c r="TXK5" s="854"/>
      <c r="TXL5" s="854"/>
      <c r="TXM5" s="854"/>
      <c r="TXN5" s="854"/>
      <c r="TXO5" s="854"/>
      <c r="TXP5" s="854"/>
      <c r="TXQ5" s="854" t="s">
        <v>173</v>
      </c>
      <c r="TXR5" s="854"/>
      <c r="TXS5" s="854"/>
      <c r="TXT5" s="854"/>
      <c r="TXU5" s="854"/>
      <c r="TXV5" s="854"/>
      <c r="TXW5" s="854"/>
      <c r="TXX5" s="854"/>
      <c r="TXY5" s="854"/>
      <c r="TXZ5" s="854"/>
      <c r="TYA5" s="854"/>
      <c r="TYB5" s="854"/>
      <c r="TYC5" s="854"/>
      <c r="TYD5" s="854"/>
      <c r="TYE5" s="854"/>
      <c r="TYF5" s="854"/>
      <c r="TYG5" s="854" t="s">
        <v>173</v>
      </c>
      <c r="TYH5" s="854"/>
      <c r="TYI5" s="854"/>
      <c r="TYJ5" s="854"/>
      <c r="TYK5" s="854"/>
      <c r="TYL5" s="854"/>
      <c r="TYM5" s="854"/>
      <c r="TYN5" s="854"/>
      <c r="TYO5" s="854"/>
      <c r="TYP5" s="854"/>
      <c r="TYQ5" s="854"/>
      <c r="TYR5" s="854"/>
      <c r="TYS5" s="854"/>
      <c r="TYT5" s="854"/>
      <c r="TYU5" s="854"/>
      <c r="TYV5" s="854"/>
      <c r="TYW5" s="854" t="s">
        <v>173</v>
      </c>
      <c r="TYX5" s="854"/>
      <c r="TYY5" s="854"/>
      <c r="TYZ5" s="854"/>
      <c r="TZA5" s="854"/>
      <c r="TZB5" s="854"/>
      <c r="TZC5" s="854"/>
      <c r="TZD5" s="854"/>
      <c r="TZE5" s="854"/>
      <c r="TZF5" s="854"/>
      <c r="TZG5" s="854"/>
      <c r="TZH5" s="854"/>
      <c r="TZI5" s="854"/>
      <c r="TZJ5" s="854"/>
      <c r="TZK5" s="854"/>
      <c r="TZL5" s="854"/>
      <c r="TZM5" s="854" t="s">
        <v>173</v>
      </c>
      <c r="TZN5" s="854"/>
      <c r="TZO5" s="854"/>
      <c r="TZP5" s="854"/>
      <c r="TZQ5" s="854"/>
      <c r="TZR5" s="854"/>
      <c r="TZS5" s="854"/>
      <c r="TZT5" s="854"/>
      <c r="TZU5" s="854"/>
      <c r="TZV5" s="854"/>
      <c r="TZW5" s="854"/>
      <c r="TZX5" s="854"/>
      <c r="TZY5" s="854"/>
      <c r="TZZ5" s="854"/>
      <c r="UAA5" s="854"/>
      <c r="UAB5" s="854"/>
      <c r="UAC5" s="854" t="s">
        <v>173</v>
      </c>
      <c r="UAD5" s="854"/>
      <c r="UAE5" s="854"/>
      <c r="UAF5" s="854"/>
      <c r="UAG5" s="854"/>
      <c r="UAH5" s="854"/>
      <c r="UAI5" s="854"/>
      <c r="UAJ5" s="854"/>
      <c r="UAK5" s="854"/>
      <c r="UAL5" s="854"/>
      <c r="UAM5" s="854"/>
      <c r="UAN5" s="854"/>
      <c r="UAO5" s="854"/>
      <c r="UAP5" s="854"/>
      <c r="UAQ5" s="854"/>
      <c r="UAR5" s="854"/>
      <c r="UAS5" s="854" t="s">
        <v>173</v>
      </c>
      <c r="UAT5" s="854"/>
      <c r="UAU5" s="854"/>
      <c r="UAV5" s="854"/>
      <c r="UAW5" s="854"/>
      <c r="UAX5" s="854"/>
      <c r="UAY5" s="854"/>
      <c r="UAZ5" s="854"/>
      <c r="UBA5" s="854"/>
      <c r="UBB5" s="854"/>
      <c r="UBC5" s="854"/>
      <c r="UBD5" s="854"/>
      <c r="UBE5" s="854"/>
      <c r="UBF5" s="854"/>
      <c r="UBG5" s="854"/>
      <c r="UBH5" s="854"/>
      <c r="UBI5" s="854" t="s">
        <v>173</v>
      </c>
      <c r="UBJ5" s="854"/>
      <c r="UBK5" s="854"/>
      <c r="UBL5" s="854"/>
      <c r="UBM5" s="854"/>
      <c r="UBN5" s="854"/>
      <c r="UBO5" s="854"/>
      <c r="UBP5" s="854"/>
      <c r="UBQ5" s="854"/>
      <c r="UBR5" s="854"/>
      <c r="UBS5" s="854"/>
      <c r="UBT5" s="854"/>
      <c r="UBU5" s="854"/>
      <c r="UBV5" s="854"/>
      <c r="UBW5" s="854"/>
      <c r="UBX5" s="854"/>
      <c r="UBY5" s="854" t="s">
        <v>173</v>
      </c>
      <c r="UBZ5" s="854"/>
      <c r="UCA5" s="854"/>
      <c r="UCB5" s="854"/>
      <c r="UCC5" s="854"/>
      <c r="UCD5" s="854"/>
      <c r="UCE5" s="854"/>
      <c r="UCF5" s="854"/>
      <c r="UCG5" s="854"/>
      <c r="UCH5" s="854"/>
      <c r="UCI5" s="854"/>
      <c r="UCJ5" s="854"/>
      <c r="UCK5" s="854"/>
      <c r="UCL5" s="854"/>
      <c r="UCM5" s="854"/>
      <c r="UCN5" s="854"/>
      <c r="UCO5" s="854" t="s">
        <v>173</v>
      </c>
      <c r="UCP5" s="854"/>
      <c r="UCQ5" s="854"/>
      <c r="UCR5" s="854"/>
      <c r="UCS5" s="854"/>
      <c r="UCT5" s="854"/>
      <c r="UCU5" s="854"/>
      <c r="UCV5" s="854"/>
      <c r="UCW5" s="854"/>
      <c r="UCX5" s="854"/>
      <c r="UCY5" s="854"/>
      <c r="UCZ5" s="854"/>
      <c r="UDA5" s="854"/>
      <c r="UDB5" s="854"/>
      <c r="UDC5" s="854"/>
      <c r="UDD5" s="854"/>
      <c r="UDE5" s="854" t="s">
        <v>173</v>
      </c>
      <c r="UDF5" s="854"/>
      <c r="UDG5" s="854"/>
      <c r="UDH5" s="854"/>
      <c r="UDI5" s="854"/>
      <c r="UDJ5" s="854"/>
      <c r="UDK5" s="854"/>
      <c r="UDL5" s="854"/>
      <c r="UDM5" s="854"/>
      <c r="UDN5" s="854"/>
      <c r="UDO5" s="854"/>
      <c r="UDP5" s="854"/>
      <c r="UDQ5" s="854"/>
      <c r="UDR5" s="854"/>
      <c r="UDS5" s="854"/>
      <c r="UDT5" s="854"/>
      <c r="UDU5" s="854" t="s">
        <v>173</v>
      </c>
      <c r="UDV5" s="854"/>
      <c r="UDW5" s="854"/>
      <c r="UDX5" s="854"/>
      <c r="UDY5" s="854"/>
      <c r="UDZ5" s="854"/>
      <c r="UEA5" s="854"/>
      <c r="UEB5" s="854"/>
      <c r="UEC5" s="854"/>
      <c r="UED5" s="854"/>
      <c r="UEE5" s="854"/>
      <c r="UEF5" s="854"/>
      <c r="UEG5" s="854"/>
      <c r="UEH5" s="854"/>
      <c r="UEI5" s="854"/>
      <c r="UEJ5" s="854"/>
      <c r="UEK5" s="854" t="s">
        <v>173</v>
      </c>
      <c r="UEL5" s="854"/>
      <c r="UEM5" s="854"/>
      <c r="UEN5" s="854"/>
      <c r="UEO5" s="854"/>
      <c r="UEP5" s="854"/>
      <c r="UEQ5" s="854"/>
      <c r="UER5" s="854"/>
      <c r="UES5" s="854"/>
      <c r="UET5" s="854"/>
      <c r="UEU5" s="854"/>
      <c r="UEV5" s="854"/>
      <c r="UEW5" s="854"/>
      <c r="UEX5" s="854"/>
      <c r="UEY5" s="854"/>
      <c r="UEZ5" s="854"/>
      <c r="UFA5" s="854" t="s">
        <v>173</v>
      </c>
      <c r="UFB5" s="854"/>
      <c r="UFC5" s="854"/>
      <c r="UFD5" s="854"/>
      <c r="UFE5" s="854"/>
      <c r="UFF5" s="854"/>
      <c r="UFG5" s="854"/>
      <c r="UFH5" s="854"/>
      <c r="UFI5" s="854"/>
      <c r="UFJ5" s="854"/>
      <c r="UFK5" s="854"/>
      <c r="UFL5" s="854"/>
      <c r="UFM5" s="854"/>
      <c r="UFN5" s="854"/>
      <c r="UFO5" s="854"/>
      <c r="UFP5" s="854"/>
      <c r="UFQ5" s="854" t="s">
        <v>173</v>
      </c>
      <c r="UFR5" s="854"/>
      <c r="UFS5" s="854"/>
      <c r="UFT5" s="854"/>
      <c r="UFU5" s="854"/>
      <c r="UFV5" s="854"/>
      <c r="UFW5" s="854"/>
      <c r="UFX5" s="854"/>
      <c r="UFY5" s="854"/>
      <c r="UFZ5" s="854"/>
      <c r="UGA5" s="854"/>
      <c r="UGB5" s="854"/>
      <c r="UGC5" s="854"/>
      <c r="UGD5" s="854"/>
      <c r="UGE5" s="854"/>
      <c r="UGF5" s="854"/>
      <c r="UGG5" s="854" t="s">
        <v>173</v>
      </c>
      <c r="UGH5" s="854"/>
      <c r="UGI5" s="854"/>
      <c r="UGJ5" s="854"/>
      <c r="UGK5" s="854"/>
      <c r="UGL5" s="854"/>
      <c r="UGM5" s="854"/>
      <c r="UGN5" s="854"/>
      <c r="UGO5" s="854"/>
      <c r="UGP5" s="854"/>
      <c r="UGQ5" s="854"/>
      <c r="UGR5" s="854"/>
      <c r="UGS5" s="854"/>
      <c r="UGT5" s="854"/>
      <c r="UGU5" s="854"/>
      <c r="UGV5" s="854"/>
      <c r="UGW5" s="854" t="s">
        <v>173</v>
      </c>
      <c r="UGX5" s="854"/>
      <c r="UGY5" s="854"/>
      <c r="UGZ5" s="854"/>
      <c r="UHA5" s="854"/>
      <c r="UHB5" s="854"/>
      <c r="UHC5" s="854"/>
      <c r="UHD5" s="854"/>
      <c r="UHE5" s="854"/>
      <c r="UHF5" s="854"/>
      <c r="UHG5" s="854"/>
      <c r="UHH5" s="854"/>
      <c r="UHI5" s="854"/>
      <c r="UHJ5" s="854"/>
      <c r="UHK5" s="854"/>
      <c r="UHL5" s="854"/>
      <c r="UHM5" s="854" t="s">
        <v>173</v>
      </c>
      <c r="UHN5" s="854"/>
      <c r="UHO5" s="854"/>
      <c r="UHP5" s="854"/>
      <c r="UHQ5" s="854"/>
      <c r="UHR5" s="854"/>
      <c r="UHS5" s="854"/>
      <c r="UHT5" s="854"/>
      <c r="UHU5" s="854"/>
      <c r="UHV5" s="854"/>
      <c r="UHW5" s="854"/>
      <c r="UHX5" s="854"/>
      <c r="UHY5" s="854"/>
      <c r="UHZ5" s="854"/>
      <c r="UIA5" s="854"/>
      <c r="UIB5" s="854"/>
      <c r="UIC5" s="854" t="s">
        <v>173</v>
      </c>
      <c r="UID5" s="854"/>
      <c r="UIE5" s="854"/>
      <c r="UIF5" s="854"/>
      <c r="UIG5" s="854"/>
      <c r="UIH5" s="854"/>
      <c r="UII5" s="854"/>
      <c r="UIJ5" s="854"/>
      <c r="UIK5" s="854"/>
      <c r="UIL5" s="854"/>
      <c r="UIM5" s="854"/>
      <c r="UIN5" s="854"/>
      <c r="UIO5" s="854"/>
      <c r="UIP5" s="854"/>
      <c r="UIQ5" s="854"/>
      <c r="UIR5" s="854"/>
      <c r="UIS5" s="854" t="s">
        <v>173</v>
      </c>
      <c r="UIT5" s="854"/>
      <c r="UIU5" s="854"/>
      <c r="UIV5" s="854"/>
      <c r="UIW5" s="854"/>
      <c r="UIX5" s="854"/>
      <c r="UIY5" s="854"/>
      <c r="UIZ5" s="854"/>
      <c r="UJA5" s="854"/>
      <c r="UJB5" s="854"/>
      <c r="UJC5" s="854"/>
      <c r="UJD5" s="854"/>
      <c r="UJE5" s="854"/>
      <c r="UJF5" s="854"/>
      <c r="UJG5" s="854"/>
      <c r="UJH5" s="854"/>
      <c r="UJI5" s="854" t="s">
        <v>173</v>
      </c>
      <c r="UJJ5" s="854"/>
      <c r="UJK5" s="854"/>
      <c r="UJL5" s="854"/>
      <c r="UJM5" s="854"/>
      <c r="UJN5" s="854"/>
      <c r="UJO5" s="854"/>
      <c r="UJP5" s="854"/>
      <c r="UJQ5" s="854"/>
      <c r="UJR5" s="854"/>
      <c r="UJS5" s="854"/>
      <c r="UJT5" s="854"/>
      <c r="UJU5" s="854"/>
      <c r="UJV5" s="854"/>
      <c r="UJW5" s="854"/>
      <c r="UJX5" s="854"/>
      <c r="UJY5" s="854" t="s">
        <v>173</v>
      </c>
      <c r="UJZ5" s="854"/>
      <c r="UKA5" s="854"/>
      <c r="UKB5" s="854"/>
      <c r="UKC5" s="854"/>
      <c r="UKD5" s="854"/>
      <c r="UKE5" s="854"/>
      <c r="UKF5" s="854"/>
      <c r="UKG5" s="854"/>
      <c r="UKH5" s="854"/>
      <c r="UKI5" s="854"/>
      <c r="UKJ5" s="854"/>
      <c r="UKK5" s="854"/>
      <c r="UKL5" s="854"/>
      <c r="UKM5" s="854"/>
      <c r="UKN5" s="854"/>
      <c r="UKO5" s="854" t="s">
        <v>173</v>
      </c>
      <c r="UKP5" s="854"/>
      <c r="UKQ5" s="854"/>
      <c r="UKR5" s="854"/>
      <c r="UKS5" s="854"/>
      <c r="UKT5" s="854"/>
      <c r="UKU5" s="854"/>
      <c r="UKV5" s="854"/>
      <c r="UKW5" s="854"/>
      <c r="UKX5" s="854"/>
      <c r="UKY5" s="854"/>
      <c r="UKZ5" s="854"/>
      <c r="ULA5" s="854"/>
      <c r="ULB5" s="854"/>
      <c r="ULC5" s="854"/>
      <c r="ULD5" s="854"/>
      <c r="ULE5" s="854" t="s">
        <v>173</v>
      </c>
      <c r="ULF5" s="854"/>
      <c r="ULG5" s="854"/>
      <c r="ULH5" s="854"/>
      <c r="ULI5" s="854"/>
      <c r="ULJ5" s="854"/>
      <c r="ULK5" s="854"/>
      <c r="ULL5" s="854"/>
      <c r="ULM5" s="854"/>
      <c r="ULN5" s="854"/>
      <c r="ULO5" s="854"/>
      <c r="ULP5" s="854"/>
      <c r="ULQ5" s="854"/>
      <c r="ULR5" s="854"/>
      <c r="ULS5" s="854"/>
      <c r="ULT5" s="854"/>
      <c r="ULU5" s="854" t="s">
        <v>173</v>
      </c>
      <c r="ULV5" s="854"/>
      <c r="ULW5" s="854"/>
      <c r="ULX5" s="854"/>
      <c r="ULY5" s="854"/>
      <c r="ULZ5" s="854"/>
      <c r="UMA5" s="854"/>
      <c r="UMB5" s="854"/>
      <c r="UMC5" s="854"/>
      <c r="UMD5" s="854"/>
      <c r="UME5" s="854"/>
      <c r="UMF5" s="854"/>
      <c r="UMG5" s="854"/>
      <c r="UMH5" s="854"/>
      <c r="UMI5" s="854"/>
      <c r="UMJ5" s="854"/>
      <c r="UMK5" s="854" t="s">
        <v>173</v>
      </c>
      <c r="UML5" s="854"/>
      <c r="UMM5" s="854"/>
      <c r="UMN5" s="854"/>
      <c r="UMO5" s="854"/>
      <c r="UMP5" s="854"/>
      <c r="UMQ5" s="854"/>
      <c r="UMR5" s="854"/>
      <c r="UMS5" s="854"/>
      <c r="UMT5" s="854"/>
      <c r="UMU5" s="854"/>
      <c r="UMV5" s="854"/>
      <c r="UMW5" s="854"/>
      <c r="UMX5" s="854"/>
      <c r="UMY5" s="854"/>
      <c r="UMZ5" s="854"/>
      <c r="UNA5" s="854" t="s">
        <v>173</v>
      </c>
      <c r="UNB5" s="854"/>
      <c r="UNC5" s="854"/>
      <c r="UND5" s="854"/>
      <c r="UNE5" s="854"/>
      <c r="UNF5" s="854"/>
      <c r="UNG5" s="854"/>
      <c r="UNH5" s="854"/>
      <c r="UNI5" s="854"/>
      <c r="UNJ5" s="854"/>
      <c r="UNK5" s="854"/>
      <c r="UNL5" s="854"/>
      <c r="UNM5" s="854"/>
      <c r="UNN5" s="854"/>
      <c r="UNO5" s="854"/>
      <c r="UNP5" s="854"/>
      <c r="UNQ5" s="854" t="s">
        <v>173</v>
      </c>
      <c r="UNR5" s="854"/>
      <c r="UNS5" s="854"/>
      <c r="UNT5" s="854"/>
      <c r="UNU5" s="854"/>
      <c r="UNV5" s="854"/>
      <c r="UNW5" s="854"/>
      <c r="UNX5" s="854"/>
      <c r="UNY5" s="854"/>
      <c r="UNZ5" s="854"/>
      <c r="UOA5" s="854"/>
      <c r="UOB5" s="854"/>
      <c r="UOC5" s="854"/>
      <c r="UOD5" s="854"/>
      <c r="UOE5" s="854"/>
      <c r="UOF5" s="854"/>
      <c r="UOG5" s="854" t="s">
        <v>173</v>
      </c>
      <c r="UOH5" s="854"/>
      <c r="UOI5" s="854"/>
      <c r="UOJ5" s="854"/>
      <c r="UOK5" s="854"/>
      <c r="UOL5" s="854"/>
      <c r="UOM5" s="854"/>
      <c r="UON5" s="854"/>
      <c r="UOO5" s="854"/>
      <c r="UOP5" s="854"/>
      <c r="UOQ5" s="854"/>
      <c r="UOR5" s="854"/>
      <c r="UOS5" s="854"/>
      <c r="UOT5" s="854"/>
      <c r="UOU5" s="854"/>
      <c r="UOV5" s="854"/>
      <c r="UOW5" s="854" t="s">
        <v>173</v>
      </c>
      <c r="UOX5" s="854"/>
      <c r="UOY5" s="854"/>
      <c r="UOZ5" s="854"/>
      <c r="UPA5" s="854"/>
      <c r="UPB5" s="854"/>
      <c r="UPC5" s="854"/>
      <c r="UPD5" s="854"/>
      <c r="UPE5" s="854"/>
      <c r="UPF5" s="854"/>
      <c r="UPG5" s="854"/>
      <c r="UPH5" s="854"/>
      <c r="UPI5" s="854"/>
      <c r="UPJ5" s="854"/>
      <c r="UPK5" s="854"/>
      <c r="UPL5" s="854"/>
      <c r="UPM5" s="854" t="s">
        <v>173</v>
      </c>
      <c r="UPN5" s="854"/>
      <c r="UPO5" s="854"/>
      <c r="UPP5" s="854"/>
      <c r="UPQ5" s="854"/>
      <c r="UPR5" s="854"/>
      <c r="UPS5" s="854"/>
      <c r="UPT5" s="854"/>
      <c r="UPU5" s="854"/>
      <c r="UPV5" s="854"/>
      <c r="UPW5" s="854"/>
      <c r="UPX5" s="854"/>
      <c r="UPY5" s="854"/>
      <c r="UPZ5" s="854"/>
      <c r="UQA5" s="854"/>
      <c r="UQB5" s="854"/>
      <c r="UQC5" s="854" t="s">
        <v>173</v>
      </c>
      <c r="UQD5" s="854"/>
      <c r="UQE5" s="854"/>
      <c r="UQF5" s="854"/>
      <c r="UQG5" s="854"/>
      <c r="UQH5" s="854"/>
      <c r="UQI5" s="854"/>
      <c r="UQJ5" s="854"/>
      <c r="UQK5" s="854"/>
      <c r="UQL5" s="854"/>
      <c r="UQM5" s="854"/>
      <c r="UQN5" s="854"/>
      <c r="UQO5" s="854"/>
      <c r="UQP5" s="854"/>
      <c r="UQQ5" s="854"/>
      <c r="UQR5" s="854"/>
      <c r="UQS5" s="854" t="s">
        <v>173</v>
      </c>
      <c r="UQT5" s="854"/>
      <c r="UQU5" s="854"/>
      <c r="UQV5" s="854"/>
      <c r="UQW5" s="854"/>
      <c r="UQX5" s="854"/>
      <c r="UQY5" s="854"/>
      <c r="UQZ5" s="854"/>
      <c r="URA5" s="854"/>
      <c r="URB5" s="854"/>
      <c r="URC5" s="854"/>
      <c r="URD5" s="854"/>
      <c r="URE5" s="854"/>
      <c r="URF5" s="854"/>
      <c r="URG5" s="854"/>
      <c r="URH5" s="854"/>
      <c r="URI5" s="854" t="s">
        <v>173</v>
      </c>
      <c r="URJ5" s="854"/>
      <c r="URK5" s="854"/>
      <c r="URL5" s="854"/>
      <c r="URM5" s="854"/>
      <c r="URN5" s="854"/>
      <c r="URO5" s="854"/>
      <c r="URP5" s="854"/>
      <c r="URQ5" s="854"/>
      <c r="URR5" s="854"/>
      <c r="URS5" s="854"/>
      <c r="URT5" s="854"/>
      <c r="URU5" s="854"/>
      <c r="URV5" s="854"/>
      <c r="URW5" s="854"/>
      <c r="URX5" s="854"/>
      <c r="URY5" s="854" t="s">
        <v>173</v>
      </c>
      <c r="URZ5" s="854"/>
      <c r="USA5" s="854"/>
      <c r="USB5" s="854"/>
      <c r="USC5" s="854"/>
      <c r="USD5" s="854"/>
      <c r="USE5" s="854"/>
      <c r="USF5" s="854"/>
      <c r="USG5" s="854"/>
      <c r="USH5" s="854"/>
      <c r="USI5" s="854"/>
      <c r="USJ5" s="854"/>
      <c r="USK5" s="854"/>
      <c r="USL5" s="854"/>
      <c r="USM5" s="854"/>
      <c r="USN5" s="854"/>
      <c r="USO5" s="854" t="s">
        <v>173</v>
      </c>
      <c r="USP5" s="854"/>
      <c r="USQ5" s="854"/>
      <c r="USR5" s="854"/>
      <c r="USS5" s="854"/>
      <c r="UST5" s="854"/>
      <c r="USU5" s="854"/>
      <c r="USV5" s="854"/>
      <c r="USW5" s="854"/>
      <c r="USX5" s="854"/>
      <c r="USY5" s="854"/>
      <c r="USZ5" s="854"/>
      <c r="UTA5" s="854"/>
      <c r="UTB5" s="854"/>
      <c r="UTC5" s="854"/>
      <c r="UTD5" s="854"/>
      <c r="UTE5" s="854" t="s">
        <v>173</v>
      </c>
      <c r="UTF5" s="854"/>
      <c r="UTG5" s="854"/>
      <c r="UTH5" s="854"/>
      <c r="UTI5" s="854"/>
      <c r="UTJ5" s="854"/>
      <c r="UTK5" s="854"/>
      <c r="UTL5" s="854"/>
      <c r="UTM5" s="854"/>
      <c r="UTN5" s="854"/>
      <c r="UTO5" s="854"/>
      <c r="UTP5" s="854"/>
      <c r="UTQ5" s="854"/>
      <c r="UTR5" s="854"/>
      <c r="UTS5" s="854"/>
      <c r="UTT5" s="854"/>
      <c r="UTU5" s="854" t="s">
        <v>173</v>
      </c>
      <c r="UTV5" s="854"/>
      <c r="UTW5" s="854"/>
      <c r="UTX5" s="854"/>
      <c r="UTY5" s="854"/>
      <c r="UTZ5" s="854"/>
      <c r="UUA5" s="854"/>
      <c r="UUB5" s="854"/>
      <c r="UUC5" s="854"/>
      <c r="UUD5" s="854"/>
      <c r="UUE5" s="854"/>
      <c r="UUF5" s="854"/>
      <c r="UUG5" s="854"/>
      <c r="UUH5" s="854"/>
      <c r="UUI5" s="854"/>
      <c r="UUJ5" s="854"/>
      <c r="UUK5" s="854" t="s">
        <v>173</v>
      </c>
      <c r="UUL5" s="854"/>
      <c r="UUM5" s="854"/>
      <c r="UUN5" s="854"/>
      <c r="UUO5" s="854"/>
      <c r="UUP5" s="854"/>
      <c r="UUQ5" s="854"/>
      <c r="UUR5" s="854"/>
      <c r="UUS5" s="854"/>
      <c r="UUT5" s="854"/>
      <c r="UUU5" s="854"/>
      <c r="UUV5" s="854"/>
      <c r="UUW5" s="854"/>
      <c r="UUX5" s="854"/>
      <c r="UUY5" s="854"/>
      <c r="UUZ5" s="854"/>
      <c r="UVA5" s="854" t="s">
        <v>173</v>
      </c>
      <c r="UVB5" s="854"/>
      <c r="UVC5" s="854"/>
      <c r="UVD5" s="854"/>
      <c r="UVE5" s="854"/>
      <c r="UVF5" s="854"/>
      <c r="UVG5" s="854"/>
      <c r="UVH5" s="854"/>
      <c r="UVI5" s="854"/>
      <c r="UVJ5" s="854"/>
      <c r="UVK5" s="854"/>
      <c r="UVL5" s="854"/>
      <c r="UVM5" s="854"/>
      <c r="UVN5" s="854"/>
      <c r="UVO5" s="854"/>
      <c r="UVP5" s="854"/>
      <c r="UVQ5" s="854" t="s">
        <v>173</v>
      </c>
      <c r="UVR5" s="854"/>
      <c r="UVS5" s="854"/>
      <c r="UVT5" s="854"/>
      <c r="UVU5" s="854"/>
      <c r="UVV5" s="854"/>
      <c r="UVW5" s="854"/>
      <c r="UVX5" s="854"/>
      <c r="UVY5" s="854"/>
      <c r="UVZ5" s="854"/>
      <c r="UWA5" s="854"/>
      <c r="UWB5" s="854"/>
      <c r="UWC5" s="854"/>
      <c r="UWD5" s="854"/>
      <c r="UWE5" s="854"/>
      <c r="UWF5" s="854"/>
      <c r="UWG5" s="854" t="s">
        <v>173</v>
      </c>
      <c r="UWH5" s="854"/>
      <c r="UWI5" s="854"/>
      <c r="UWJ5" s="854"/>
      <c r="UWK5" s="854"/>
      <c r="UWL5" s="854"/>
      <c r="UWM5" s="854"/>
      <c r="UWN5" s="854"/>
      <c r="UWO5" s="854"/>
      <c r="UWP5" s="854"/>
      <c r="UWQ5" s="854"/>
      <c r="UWR5" s="854"/>
      <c r="UWS5" s="854"/>
      <c r="UWT5" s="854"/>
      <c r="UWU5" s="854"/>
      <c r="UWV5" s="854"/>
      <c r="UWW5" s="854" t="s">
        <v>173</v>
      </c>
      <c r="UWX5" s="854"/>
      <c r="UWY5" s="854"/>
      <c r="UWZ5" s="854"/>
      <c r="UXA5" s="854"/>
      <c r="UXB5" s="854"/>
      <c r="UXC5" s="854"/>
      <c r="UXD5" s="854"/>
      <c r="UXE5" s="854"/>
      <c r="UXF5" s="854"/>
      <c r="UXG5" s="854"/>
      <c r="UXH5" s="854"/>
      <c r="UXI5" s="854"/>
      <c r="UXJ5" s="854"/>
      <c r="UXK5" s="854"/>
      <c r="UXL5" s="854"/>
      <c r="UXM5" s="854" t="s">
        <v>173</v>
      </c>
      <c r="UXN5" s="854"/>
      <c r="UXO5" s="854"/>
      <c r="UXP5" s="854"/>
      <c r="UXQ5" s="854"/>
      <c r="UXR5" s="854"/>
      <c r="UXS5" s="854"/>
      <c r="UXT5" s="854"/>
      <c r="UXU5" s="854"/>
      <c r="UXV5" s="854"/>
      <c r="UXW5" s="854"/>
      <c r="UXX5" s="854"/>
      <c r="UXY5" s="854"/>
      <c r="UXZ5" s="854"/>
      <c r="UYA5" s="854"/>
      <c r="UYB5" s="854"/>
      <c r="UYC5" s="854" t="s">
        <v>173</v>
      </c>
      <c r="UYD5" s="854"/>
      <c r="UYE5" s="854"/>
      <c r="UYF5" s="854"/>
      <c r="UYG5" s="854"/>
      <c r="UYH5" s="854"/>
      <c r="UYI5" s="854"/>
      <c r="UYJ5" s="854"/>
      <c r="UYK5" s="854"/>
      <c r="UYL5" s="854"/>
      <c r="UYM5" s="854"/>
      <c r="UYN5" s="854"/>
      <c r="UYO5" s="854"/>
      <c r="UYP5" s="854"/>
      <c r="UYQ5" s="854"/>
      <c r="UYR5" s="854"/>
      <c r="UYS5" s="854" t="s">
        <v>173</v>
      </c>
      <c r="UYT5" s="854"/>
      <c r="UYU5" s="854"/>
      <c r="UYV5" s="854"/>
      <c r="UYW5" s="854"/>
      <c r="UYX5" s="854"/>
      <c r="UYY5" s="854"/>
      <c r="UYZ5" s="854"/>
      <c r="UZA5" s="854"/>
      <c r="UZB5" s="854"/>
      <c r="UZC5" s="854"/>
      <c r="UZD5" s="854"/>
      <c r="UZE5" s="854"/>
      <c r="UZF5" s="854"/>
      <c r="UZG5" s="854"/>
      <c r="UZH5" s="854"/>
      <c r="UZI5" s="854" t="s">
        <v>173</v>
      </c>
      <c r="UZJ5" s="854"/>
      <c r="UZK5" s="854"/>
      <c r="UZL5" s="854"/>
      <c r="UZM5" s="854"/>
      <c r="UZN5" s="854"/>
      <c r="UZO5" s="854"/>
      <c r="UZP5" s="854"/>
      <c r="UZQ5" s="854"/>
      <c r="UZR5" s="854"/>
      <c r="UZS5" s="854"/>
      <c r="UZT5" s="854"/>
      <c r="UZU5" s="854"/>
      <c r="UZV5" s="854"/>
      <c r="UZW5" s="854"/>
      <c r="UZX5" s="854"/>
      <c r="UZY5" s="854" t="s">
        <v>173</v>
      </c>
      <c r="UZZ5" s="854"/>
      <c r="VAA5" s="854"/>
      <c r="VAB5" s="854"/>
      <c r="VAC5" s="854"/>
      <c r="VAD5" s="854"/>
      <c r="VAE5" s="854"/>
      <c r="VAF5" s="854"/>
      <c r="VAG5" s="854"/>
      <c r="VAH5" s="854"/>
      <c r="VAI5" s="854"/>
      <c r="VAJ5" s="854"/>
      <c r="VAK5" s="854"/>
      <c r="VAL5" s="854"/>
      <c r="VAM5" s="854"/>
      <c r="VAN5" s="854"/>
      <c r="VAO5" s="854" t="s">
        <v>173</v>
      </c>
      <c r="VAP5" s="854"/>
      <c r="VAQ5" s="854"/>
      <c r="VAR5" s="854"/>
      <c r="VAS5" s="854"/>
      <c r="VAT5" s="854"/>
      <c r="VAU5" s="854"/>
      <c r="VAV5" s="854"/>
      <c r="VAW5" s="854"/>
      <c r="VAX5" s="854"/>
      <c r="VAY5" s="854"/>
      <c r="VAZ5" s="854"/>
      <c r="VBA5" s="854"/>
      <c r="VBB5" s="854"/>
      <c r="VBC5" s="854"/>
      <c r="VBD5" s="854"/>
      <c r="VBE5" s="854" t="s">
        <v>173</v>
      </c>
      <c r="VBF5" s="854"/>
      <c r="VBG5" s="854"/>
      <c r="VBH5" s="854"/>
      <c r="VBI5" s="854"/>
      <c r="VBJ5" s="854"/>
      <c r="VBK5" s="854"/>
      <c r="VBL5" s="854"/>
      <c r="VBM5" s="854"/>
      <c r="VBN5" s="854"/>
      <c r="VBO5" s="854"/>
      <c r="VBP5" s="854"/>
      <c r="VBQ5" s="854"/>
      <c r="VBR5" s="854"/>
      <c r="VBS5" s="854"/>
      <c r="VBT5" s="854"/>
      <c r="VBU5" s="854" t="s">
        <v>173</v>
      </c>
      <c r="VBV5" s="854"/>
      <c r="VBW5" s="854"/>
      <c r="VBX5" s="854"/>
      <c r="VBY5" s="854"/>
      <c r="VBZ5" s="854"/>
      <c r="VCA5" s="854"/>
      <c r="VCB5" s="854"/>
      <c r="VCC5" s="854"/>
      <c r="VCD5" s="854"/>
      <c r="VCE5" s="854"/>
      <c r="VCF5" s="854"/>
      <c r="VCG5" s="854"/>
      <c r="VCH5" s="854"/>
      <c r="VCI5" s="854"/>
      <c r="VCJ5" s="854"/>
      <c r="VCK5" s="854" t="s">
        <v>173</v>
      </c>
      <c r="VCL5" s="854"/>
      <c r="VCM5" s="854"/>
      <c r="VCN5" s="854"/>
      <c r="VCO5" s="854"/>
      <c r="VCP5" s="854"/>
      <c r="VCQ5" s="854"/>
      <c r="VCR5" s="854"/>
      <c r="VCS5" s="854"/>
      <c r="VCT5" s="854"/>
      <c r="VCU5" s="854"/>
      <c r="VCV5" s="854"/>
      <c r="VCW5" s="854"/>
      <c r="VCX5" s="854"/>
      <c r="VCY5" s="854"/>
      <c r="VCZ5" s="854"/>
      <c r="VDA5" s="854" t="s">
        <v>173</v>
      </c>
      <c r="VDB5" s="854"/>
      <c r="VDC5" s="854"/>
      <c r="VDD5" s="854"/>
      <c r="VDE5" s="854"/>
      <c r="VDF5" s="854"/>
      <c r="VDG5" s="854"/>
      <c r="VDH5" s="854"/>
      <c r="VDI5" s="854"/>
      <c r="VDJ5" s="854"/>
      <c r="VDK5" s="854"/>
      <c r="VDL5" s="854"/>
      <c r="VDM5" s="854"/>
      <c r="VDN5" s="854"/>
      <c r="VDO5" s="854"/>
      <c r="VDP5" s="854"/>
      <c r="VDQ5" s="854" t="s">
        <v>173</v>
      </c>
      <c r="VDR5" s="854"/>
      <c r="VDS5" s="854"/>
      <c r="VDT5" s="854"/>
      <c r="VDU5" s="854"/>
      <c r="VDV5" s="854"/>
      <c r="VDW5" s="854"/>
      <c r="VDX5" s="854"/>
      <c r="VDY5" s="854"/>
      <c r="VDZ5" s="854"/>
      <c r="VEA5" s="854"/>
      <c r="VEB5" s="854"/>
      <c r="VEC5" s="854"/>
      <c r="VED5" s="854"/>
      <c r="VEE5" s="854"/>
      <c r="VEF5" s="854"/>
      <c r="VEG5" s="854" t="s">
        <v>173</v>
      </c>
      <c r="VEH5" s="854"/>
      <c r="VEI5" s="854"/>
      <c r="VEJ5" s="854"/>
      <c r="VEK5" s="854"/>
      <c r="VEL5" s="854"/>
      <c r="VEM5" s="854"/>
      <c r="VEN5" s="854"/>
      <c r="VEO5" s="854"/>
      <c r="VEP5" s="854"/>
      <c r="VEQ5" s="854"/>
      <c r="VER5" s="854"/>
      <c r="VES5" s="854"/>
      <c r="VET5" s="854"/>
      <c r="VEU5" s="854"/>
      <c r="VEV5" s="854"/>
      <c r="VEW5" s="854" t="s">
        <v>173</v>
      </c>
      <c r="VEX5" s="854"/>
      <c r="VEY5" s="854"/>
      <c r="VEZ5" s="854"/>
      <c r="VFA5" s="854"/>
      <c r="VFB5" s="854"/>
      <c r="VFC5" s="854"/>
      <c r="VFD5" s="854"/>
      <c r="VFE5" s="854"/>
      <c r="VFF5" s="854"/>
      <c r="VFG5" s="854"/>
      <c r="VFH5" s="854"/>
      <c r="VFI5" s="854"/>
      <c r="VFJ5" s="854"/>
      <c r="VFK5" s="854"/>
      <c r="VFL5" s="854"/>
      <c r="VFM5" s="854" t="s">
        <v>173</v>
      </c>
      <c r="VFN5" s="854"/>
      <c r="VFO5" s="854"/>
      <c r="VFP5" s="854"/>
      <c r="VFQ5" s="854"/>
      <c r="VFR5" s="854"/>
      <c r="VFS5" s="854"/>
      <c r="VFT5" s="854"/>
      <c r="VFU5" s="854"/>
      <c r="VFV5" s="854"/>
      <c r="VFW5" s="854"/>
      <c r="VFX5" s="854"/>
      <c r="VFY5" s="854"/>
      <c r="VFZ5" s="854"/>
      <c r="VGA5" s="854"/>
      <c r="VGB5" s="854"/>
      <c r="VGC5" s="854" t="s">
        <v>173</v>
      </c>
      <c r="VGD5" s="854"/>
      <c r="VGE5" s="854"/>
      <c r="VGF5" s="854"/>
      <c r="VGG5" s="854"/>
      <c r="VGH5" s="854"/>
      <c r="VGI5" s="854"/>
      <c r="VGJ5" s="854"/>
      <c r="VGK5" s="854"/>
      <c r="VGL5" s="854"/>
      <c r="VGM5" s="854"/>
      <c r="VGN5" s="854"/>
      <c r="VGO5" s="854"/>
      <c r="VGP5" s="854"/>
      <c r="VGQ5" s="854"/>
      <c r="VGR5" s="854"/>
      <c r="VGS5" s="854" t="s">
        <v>173</v>
      </c>
      <c r="VGT5" s="854"/>
      <c r="VGU5" s="854"/>
      <c r="VGV5" s="854"/>
      <c r="VGW5" s="854"/>
      <c r="VGX5" s="854"/>
      <c r="VGY5" s="854"/>
      <c r="VGZ5" s="854"/>
      <c r="VHA5" s="854"/>
      <c r="VHB5" s="854"/>
      <c r="VHC5" s="854"/>
      <c r="VHD5" s="854"/>
      <c r="VHE5" s="854"/>
      <c r="VHF5" s="854"/>
      <c r="VHG5" s="854"/>
      <c r="VHH5" s="854"/>
      <c r="VHI5" s="854" t="s">
        <v>173</v>
      </c>
      <c r="VHJ5" s="854"/>
      <c r="VHK5" s="854"/>
      <c r="VHL5" s="854"/>
      <c r="VHM5" s="854"/>
      <c r="VHN5" s="854"/>
      <c r="VHO5" s="854"/>
      <c r="VHP5" s="854"/>
      <c r="VHQ5" s="854"/>
      <c r="VHR5" s="854"/>
      <c r="VHS5" s="854"/>
      <c r="VHT5" s="854"/>
      <c r="VHU5" s="854"/>
      <c r="VHV5" s="854"/>
      <c r="VHW5" s="854"/>
      <c r="VHX5" s="854"/>
      <c r="VHY5" s="854" t="s">
        <v>173</v>
      </c>
      <c r="VHZ5" s="854"/>
      <c r="VIA5" s="854"/>
      <c r="VIB5" s="854"/>
      <c r="VIC5" s="854"/>
      <c r="VID5" s="854"/>
      <c r="VIE5" s="854"/>
      <c r="VIF5" s="854"/>
      <c r="VIG5" s="854"/>
      <c r="VIH5" s="854"/>
      <c r="VII5" s="854"/>
      <c r="VIJ5" s="854"/>
      <c r="VIK5" s="854"/>
      <c r="VIL5" s="854"/>
      <c r="VIM5" s="854"/>
      <c r="VIN5" s="854"/>
      <c r="VIO5" s="854" t="s">
        <v>173</v>
      </c>
      <c r="VIP5" s="854"/>
      <c r="VIQ5" s="854"/>
      <c r="VIR5" s="854"/>
      <c r="VIS5" s="854"/>
      <c r="VIT5" s="854"/>
      <c r="VIU5" s="854"/>
      <c r="VIV5" s="854"/>
      <c r="VIW5" s="854"/>
      <c r="VIX5" s="854"/>
      <c r="VIY5" s="854"/>
      <c r="VIZ5" s="854"/>
      <c r="VJA5" s="854"/>
      <c r="VJB5" s="854"/>
      <c r="VJC5" s="854"/>
      <c r="VJD5" s="854"/>
      <c r="VJE5" s="854" t="s">
        <v>173</v>
      </c>
      <c r="VJF5" s="854"/>
      <c r="VJG5" s="854"/>
      <c r="VJH5" s="854"/>
      <c r="VJI5" s="854"/>
      <c r="VJJ5" s="854"/>
      <c r="VJK5" s="854"/>
      <c r="VJL5" s="854"/>
      <c r="VJM5" s="854"/>
      <c r="VJN5" s="854"/>
      <c r="VJO5" s="854"/>
      <c r="VJP5" s="854"/>
      <c r="VJQ5" s="854"/>
      <c r="VJR5" s="854"/>
      <c r="VJS5" s="854"/>
      <c r="VJT5" s="854"/>
      <c r="VJU5" s="854" t="s">
        <v>173</v>
      </c>
      <c r="VJV5" s="854"/>
      <c r="VJW5" s="854"/>
      <c r="VJX5" s="854"/>
      <c r="VJY5" s="854"/>
      <c r="VJZ5" s="854"/>
      <c r="VKA5" s="854"/>
      <c r="VKB5" s="854"/>
      <c r="VKC5" s="854"/>
      <c r="VKD5" s="854"/>
      <c r="VKE5" s="854"/>
      <c r="VKF5" s="854"/>
      <c r="VKG5" s="854"/>
      <c r="VKH5" s="854"/>
      <c r="VKI5" s="854"/>
      <c r="VKJ5" s="854"/>
      <c r="VKK5" s="854" t="s">
        <v>173</v>
      </c>
      <c r="VKL5" s="854"/>
      <c r="VKM5" s="854"/>
      <c r="VKN5" s="854"/>
      <c r="VKO5" s="854"/>
      <c r="VKP5" s="854"/>
      <c r="VKQ5" s="854"/>
      <c r="VKR5" s="854"/>
      <c r="VKS5" s="854"/>
      <c r="VKT5" s="854"/>
      <c r="VKU5" s="854"/>
      <c r="VKV5" s="854"/>
      <c r="VKW5" s="854"/>
      <c r="VKX5" s="854"/>
      <c r="VKY5" s="854"/>
      <c r="VKZ5" s="854"/>
      <c r="VLA5" s="854" t="s">
        <v>173</v>
      </c>
      <c r="VLB5" s="854"/>
      <c r="VLC5" s="854"/>
      <c r="VLD5" s="854"/>
      <c r="VLE5" s="854"/>
      <c r="VLF5" s="854"/>
      <c r="VLG5" s="854"/>
      <c r="VLH5" s="854"/>
      <c r="VLI5" s="854"/>
      <c r="VLJ5" s="854"/>
      <c r="VLK5" s="854"/>
      <c r="VLL5" s="854"/>
      <c r="VLM5" s="854"/>
      <c r="VLN5" s="854"/>
      <c r="VLO5" s="854"/>
      <c r="VLP5" s="854"/>
      <c r="VLQ5" s="854" t="s">
        <v>173</v>
      </c>
      <c r="VLR5" s="854"/>
      <c r="VLS5" s="854"/>
      <c r="VLT5" s="854"/>
      <c r="VLU5" s="854"/>
      <c r="VLV5" s="854"/>
      <c r="VLW5" s="854"/>
      <c r="VLX5" s="854"/>
      <c r="VLY5" s="854"/>
      <c r="VLZ5" s="854"/>
      <c r="VMA5" s="854"/>
      <c r="VMB5" s="854"/>
      <c r="VMC5" s="854"/>
      <c r="VMD5" s="854"/>
      <c r="VME5" s="854"/>
      <c r="VMF5" s="854"/>
      <c r="VMG5" s="854" t="s">
        <v>173</v>
      </c>
      <c r="VMH5" s="854"/>
      <c r="VMI5" s="854"/>
      <c r="VMJ5" s="854"/>
      <c r="VMK5" s="854"/>
      <c r="VML5" s="854"/>
      <c r="VMM5" s="854"/>
      <c r="VMN5" s="854"/>
      <c r="VMO5" s="854"/>
      <c r="VMP5" s="854"/>
      <c r="VMQ5" s="854"/>
      <c r="VMR5" s="854"/>
      <c r="VMS5" s="854"/>
      <c r="VMT5" s="854"/>
      <c r="VMU5" s="854"/>
      <c r="VMV5" s="854"/>
      <c r="VMW5" s="854" t="s">
        <v>173</v>
      </c>
      <c r="VMX5" s="854"/>
      <c r="VMY5" s="854"/>
      <c r="VMZ5" s="854"/>
      <c r="VNA5" s="854"/>
      <c r="VNB5" s="854"/>
      <c r="VNC5" s="854"/>
      <c r="VND5" s="854"/>
      <c r="VNE5" s="854"/>
      <c r="VNF5" s="854"/>
      <c r="VNG5" s="854"/>
      <c r="VNH5" s="854"/>
      <c r="VNI5" s="854"/>
      <c r="VNJ5" s="854"/>
      <c r="VNK5" s="854"/>
      <c r="VNL5" s="854"/>
      <c r="VNM5" s="854" t="s">
        <v>173</v>
      </c>
      <c r="VNN5" s="854"/>
      <c r="VNO5" s="854"/>
      <c r="VNP5" s="854"/>
      <c r="VNQ5" s="854"/>
      <c r="VNR5" s="854"/>
      <c r="VNS5" s="854"/>
      <c r="VNT5" s="854"/>
      <c r="VNU5" s="854"/>
      <c r="VNV5" s="854"/>
      <c r="VNW5" s="854"/>
      <c r="VNX5" s="854"/>
      <c r="VNY5" s="854"/>
      <c r="VNZ5" s="854"/>
      <c r="VOA5" s="854"/>
      <c r="VOB5" s="854"/>
      <c r="VOC5" s="854" t="s">
        <v>173</v>
      </c>
      <c r="VOD5" s="854"/>
      <c r="VOE5" s="854"/>
      <c r="VOF5" s="854"/>
      <c r="VOG5" s="854"/>
      <c r="VOH5" s="854"/>
      <c r="VOI5" s="854"/>
      <c r="VOJ5" s="854"/>
      <c r="VOK5" s="854"/>
      <c r="VOL5" s="854"/>
      <c r="VOM5" s="854"/>
      <c r="VON5" s="854"/>
      <c r="VOO5" s="854"/>
      <c r="VOP5" s="854"/>
      <c r="VOQ5" s="854"/>
      <c r="VOR5" s="854"/>
      <c r="VOS5" s="854" t="s">
        <v>173</v>
      </c>
      <c r="VOT5" s="854"/>
      <c r="VOU5" s="854"/>
      <c r="VOV5" s="854"/>
      <c r="VOW5" s="854"/>
      <c r="VOX5" s="854"/>
      <c r="VOY5" s="854"/>
      <c r="VOZ5" s="854"/>
      <c r="VPA5" s="854"/>
      <c r="VPB5" s="854"/>
      <c r="VPC5" s="854"/>
      <c r="VPD5" s="854"/>
      <c r="VPE5" s="854"/>
      <c r="VPF5" s="854"/>
      <c r="VPG5" s="854"/>
      <c r="VPH5" s="854"/>
      <c r="VPI5" s="854" t="s">
        <v>173</v>
      </c>
      <c r="VPJ5" s="854"/>
      <c r="VPK5" s="854"/>
      <c r="VPL5" s="854"/>
      <c r="VPM5" s="854"/>
      <c r="VPN5" s="854"/>
      <c r="VPO5" s="854"/>
      <c r="VPP5" s="854"/>
      <c r="VPQ5" s="854"/>
      <c r="VPR5" s="854"/>
      <c r="VPS5" s="854"/>
      <c r="VPT5" s="854"/>
      <c r="VPU5" s="854"/>
      <c r="VPV5" s="854"/>
      <c r="VPW5" s="854"/>
      <c r="VPX5" s="854"/>
      <c r="VPY5" s="854" t="s">
        <v>173</v>
      </c>
      <c r="VPZ5" s="854"/>
      <c r="VQA5" s="854"/>
      <c r="VQB5" s="854"/>
      <c r="VQC5" s="854"/>
      <c r="VQD5" s="854"/>
      <c r="VQE5" s="854"/>
      <c r="VQF5" s="854"/>
      <c r="VQG5" s="854"/>
      <c r="VQH5" s="854"/>
      <c r="VQI5" s="854"/>
      <c r="VQJ5" s="854"/>
      <c r="VQK5" s="854"/>
      <c r="VQL5" s="854"/>
      <c r="VQM5" s="854"/>
      <c r="VQN5" s="854"/>
      <c r="VQO5" s="854" t="s">
        <v>173</v>
      </c>
      <c r="VQP5" s="854"/>
      <c r="VQQ5" s="854"/>
      <c r="VQR5" s="854"/>
      <c r="VQS5" s="854"/>
      <c r="VQT5" s="854"/>
      <c r="VQU5" s="854"/>
      <c r="VQV5" s="854"/>
      <c r="VQW5" s="854"/>
      <c r="VQX5" s="854"/>
      <c r="VQY5" s="854"/>
      <c r="VQZ5" s="854"/>
      <c r="VRA5" s="854"/>
      <c r="VRB5" s="854"/>
      <c r="VRC5" s="854"/>
      <c r="VRD5" s="854"/>
      <c r="VRE5" s="854" t="s">
        <v>173</v>
      </c>
      <c r="VRF5" s="854"/>
      <c r="VRG5" s="854"/>
      <c r="VRH5" s="854"/>
      <c r="VRI5" s="854"/>
      <c r="VRJ5" s="854"/>
      <c r="VRK5" s="854"/>
      <c r="VRL5" s="854"/>
      <c r="VRM5" s="854"/>
      <c r="VRN5" s="854"/>
      <c r="VRO5" s="854"/>
      <c r="VRP5" s="854"/>
      <c r="VRQ5" s="854"/>
      <c r="VRR5" s="854"/>
      <c r="VRS5" s="854"/>
      <c r="VRT5" s="854"/>
      <c r="VRU5" s="854" t="s">
        <v>173</v>
      </c>
      <c r="VRV5" s="854"/>
      <c r="VRW5" s="854"/>
      <c r="VRX5" s="854"/>
      <c r="VRY5" s="854"/>
      <c r="VRZ5" s="854"/>
      <c r="VSA5" s="854"/>
      <c r="VSB5" s="854"/>
      <c r="VSC5" s="854"/>
      <c r="VSD5" s="854"/>
      <c r="VSE5" s="854"/>
      <c r="VSF5" s="854"/>
      <c r="VSG5" s="854"/>
      <c r="VSH5" s="854"/>
      <c r="VSI5" s="854"/>
      <c r="VSJ5" s="854"/>
      <c r="VSK5" s="854" t="s">
        <v>173</v>
      </c>
      <c r="VSL5" s="854"/>
      <c r="VSM5" s="854"/>
      <c r="VSN5" s="854"/>
      <c r="VSO5" s="854"/>
      <c r="VSP5" s="854"/>
      <c r="VSQ5" s="854"/>
      <c r="VSR5" s="854"/>
      <c r="VSS5" s="854"/>
      <c r="VST5" s="854"/>
      <c r="VSU5" s="854"/>
      <c r="VSV5" s="854"/>
      <c r="VSW5" s="854"/>
      <c r="VSX5" s="854"/>
      <c r="VSY5" s="854"/>
      <c r="VSZ5" s="854"/>
      <c r="VTA5" s="854" t="s">
        <v>173</v>
      </c>
      <c r="VTB5" s="854"/>
      <c r="VTC5" s="854"/>
      <c r="VTD5" s="854"/>
      <c r="VTE5" s="854"/>
      <c r="VTF5" s="854"/>
      <c r="VTG5" s="854"/>
      <c r="VTH5" s="854"/>
      <c r="VTI5" s="854"/>
      <c r="VTJ5" s="854"/>
      <c r="VTK5" s="854"/>
      <c r="VTL5" s="854"/>
      <c r="VTM5" s="854"/>
      <c r="VTN5" s="854"/>
      <c r="VTO5" s="854"/>
      <c r="VTP5" s="854"/>
      <c r="VTQ5" s="854" t="s">
        <v>173</v>
      </c>
      <c r="VTR5" s="854"/>
      <c r="VTS5" s="854"/>
      <c r="VTT5" s="854"/>
      <c r="VTU5" s="854"/>
      <c r="VTV5" s="854"/>
      <c r="VTW5" s="854"/>
      <c r="VTX5" s="854"/>
      <c r="VTY5" s="854"/>
      <c r="VTZ5" s="854"/>
      <c r="VUA5" s="854"/>
      <c r="VUB5" s="854"/>
      <c r="VUC5" s="854"/>
      <c r="VUD5" s="854"/>
      <c r="VUE5" s="854"/>
      <c r="VUF5" s="854"/>
      <c r="VUG5" s="854" t="s">
        <v>173</v>
      </c>
      <c r="VUH5" s="854"/>
      <c r="VUI5" s="854"/>
      <c r="VUJ5" s="854"/>
      <c r="VUK5" s="854"/>
      <c r="VUL5" s="854"/>
      <c r="VUM5" s="854"/>
      <c r="VUN5" s="854"/>
      <c r="VUO5" s="854"/>
      <c r="VUP5" s="854"/>
      <c r="VUQ5" s="854"/>
      <c r="VUR5" s="854"/>
      <c r="VUS5" s="854"/>
      <c r="VUT5" s="854"/>
      <c r="VUU5" s="854"/>
      <c r="VUV5" s="854"/>
      <c r="VUW5" s="854" t="s">
        <v>173</v>
      </c>
      <c r="VUX5" s="854"/>
      <c r="VUY5" s="854"/>
      <c r="VUZ5" s="854"/>
      <c r="VVA5" s="854"/>
      <c r="VVB5" s="854"/>
      <c r="VVC5" s="854"/>
      <c r="VVD5" s="854"/>
      <c r="VVE5" s="854"/>
      <c r="VVF5" s="854"/>
      <c r="VVG5" s="854"/>
      <c r="VVH5" s="854"/>
      <c r="VVI5" s="854"/>
      <c r="VVJ5" s="854"/>
      <c r="VVK5" s="854"/>
      <c r="VVL5" s="854"/>
      <c r="VVM5" s="854" t="s">
        <v>173</v>
      </c>
      <c r="VVN5" s="854"/>
      <c r="VVO5" s="854"/>
      <c r="VVP5" s="854"/>
      <c r="VVQ5" s="854"/>
      <c r="VVR5" s="854"/>
      <c r="VVS5" s="854"/>
      <c r="VVT5" s="854"/>
      <c r="VVU5" s="854"/>
      <c r="VVV5" s="854"/>
      <c r="VVW5" s="854"/>
      <c r="VVX5" s="854"/>
      <c r="VVY5" s="854"/>
      <c r="VVZ5" s="854"/>
      <c r="VWA5" s="854"/>
      <c r="VWB5" s="854"/>
      <c r="VWC5" s="854" t="s">
        <v>173</v>
      </c>
      <c r="VWD5" s="854"/>
      <c r="VWE5" s="854"/>
      <c r="VWF5" s="854"/>
      <c r="VWG5" s="854"/>
      <c r="VWH5" s="854"/>
      <c r="VWI5" s="854"/>
      <c r="VWJ5" s="854"/>
      <c r="VWK5" s="854"/>
      <c r="VWL5" s="854"/>
      <c r="VWM5" s="854"/>
      <c r="VWN5" s="854"/>
      <c r="VWO5" s="854"/>
      <c r="VWP5" s="854"/>
      <c r="VWQ5" s="854"/>
      <c r="VWR5" s="854"/>
      <c r="VWS5" s="854" t="s">
        <v>173</v>
      </c>
      <c r="VWT5" s="854"/>
      <c r="VWU5" s="854"/>
      <c r="VWV5" s="854"/>
      <c r="VWW5" s="854"/>
      <c r="VWX5" s="854"/>
      <c r="VWY5" s="854"/>
      <c r="VWZ5" s="854"/>
      <c r="VXA5" s="854"/>
      <c r="VXB5" s="854"/>
      <c r="VXC5" s="854"/>
      <c r="VXD5" s="854"/>
      <c r="VXE5" s="854"/>
      <c r="VXF5" s="854"/>
      <c r="VXG5" s="854"/>
      <c r="VXH5" s="854"/>
      <c r="VXI5" s="854" t="s">
        <v>173</v>
      </c>
      <c r="VXJ5" s="854"/>
      <c r="VXK5" s="854"/>
      <c r="VXL5" s="854"/>
      <c r="VXM5" s="854"/>
      <c r="VXN5" s="854"/>
      <c r="VXO5" s="854"/>
      <c r="VXP5" s="854"/>
      <c r="VXQ5" s="854"/>
      <c r="VXR5" s="854"/>
      <c r="VXS5" s="854"/>
      <c r="VXT5" s="854"/>
      <c r="VXU5" s="854"/>
      <c r="VXV5" s="854"/>
      <c r="VXW5" s="854"/>
      <c r="VXX5" s="854"/>
      <c r="VXY5" s="854" t="s">
        <v>173</v>
      </c>
      <c r="VXZ5" s="854"/>
      <c r="VYA5" s="854"/>
      <c r="VYB5" s="854"/>
      <c r="VYC5" s="854"/>
      <c r="VYD5" s="854"/>
      <c r="VYE5" s="854"/>
      <c r="VYF5" s="854"/>
      <c r="VYG5" s="854"/>
      <c r="VYH5" s="854"/>
      <c r="VYI5" s="854"/>
      <c r="VYJ5" s="854"/>
      <c r="VYK5" s="854"/>
      <c r="VYL5" s="854"/>
      <c r="VYM5" s="854"/>
      <c r="VYN5" s="854"/>
      <c r="VYO5" s="854" t="s">
        <v>173</v>
      </c>
      <c r="VYP5" s="854"/>
      <c r="VYQ5" s="854"/>
      <c r="VYR5" s="854"/>
      <c r="VYS5" s="854"/>
      <c r="VYT5" s="854"/>
      <c r="VYU5" s="854"/>
      <c r="VYV5" s="854"/>
      <c r="VYW5" s="854"/>
      <c r="VYX5" s="854"/>
      <c r="VYY5" s="854"/>
      <c r="VYZ5" s="854"/>
      <c r="VZA5" s="854"/>
      <c r="VZB5" s="854"/>
      <c r="VZC5" s="854"/>
      <c r="VZD5" s="854"/>
      <c r="VZE5" s="854" t="s">
        <v>173</v>
      </c>
      <c r="VZF5" s="854"/>
      <c r="VZG5" s="854"/>
      <c r="VZH5" s="854"/>
      <c r="VZI5" s="854"/>
      <c r="VZJ5" s="854"/>
      <c r="VZK5" s="854"/>
      <c r="VZL5" s="854"/>
      <c r="VZM5" s="854"/>
      <c r="VZN5" s="854"/>
      <c r="VZO5" s="854"/>
      <c r="VZP5" s="854"/>
      <c r="VZQ5" s="854"/>
      <c r="VZR5" s="854"/>
      <c r="VZS5" s="854"/>
      <c r="VZT5" s="854"/>
      <c r="VZU5" s="854" t="s">
        <v>173</v>
      </c>
      <c r="VZV5" s="854"/>
      <c r="VZW5" s="854"/>
      <c r="VZX5" s="854"/>
      <c r="VZY5" s="854"/>
      <c r="VZZ5" s="854"/>
      <c r="WAA5" s="854"/>
      <c r="WAB5" s="854"/>
      <c r="WAC5" s="854"/>
      <c r="WAD5" s="854"/>
      <c r="WAE5" s="854"/>
      <c r="WAF5" s="854"/>
      <c r="WAG5" s="854"/>
      <c r="WAH5" s="854"/>
      <c r="WAI5" s="854"/>
      <c r="WAJ5" s="854"/>
      <c r="WAK5" s="854" t="s">
        <v>173</v>
      </c>
      <c r="WAL5" s="854"/>
      <c r="WAM5" s="854"/>
      <c r="WAN5" s="854"/>
      <c r="WAO5" s="854"/>
      <c r="WAP5" s="854"/>
      <c r="WAQ5" s="854"/>
      <c r="WAR5" s="854"/>
      <c r="WAS5" s="854"/>
      <c r="WAT5" s="854"/>
      <c r="WAU5" s="854"/>
      <c r="WAV5" s="854"/>
      <c r="WAW5" s="854"/>
      <c r="WAX5" s="854"/>
      <c r="WAY5" s="854"/>
      <c r="WAZ5" s="854"/>
      <c r="WBA5" s="854" t="s">
        <v>173</v>
      </c>
      <c r="WBB5" s="854"/>
      <c r="WBC5" s="854"/>
      <c r="WBD5" s="854"/>
      <c r="WBE5" s="854"/>
      <c r="WBF5" s="854"/>
      <c r="WBG5" s="854"/>
      <c r="WBH5" s="854"/>
      <c r="WBI5" s="854"/>
      <c r="WBJ5" s="854"/>
      <c r="WBK5" s="854"/>
      <c r="WBL5" s="854"/>
      <c r="WBM5" s="854"/>
      <c r="WBN5" s="854"/>
      <c r="WBO5" s="854"/>
      <c r="WBP5" s="854"/>
      <c r="WBQ5" s="854" t="s">
        <v>173</v>
      </c>
      <c r="WBR5" s="854"/>
      <c r="WBS5" s="854"/>
      <c r="WBT5" s="854"/>
      <c r="WBU5" s="854"/>
      <c r="WBV5" s="854"/>
      <c r="WBW5" s="854"/>
      <c r="WBX5" s="854"/>
      <c r="WBY5" s="854"/>
      <c r="WBZ5" s="854"/>
      <c r="WCA5" s="854"/>
      <c r="WCB5" s="854"/>
      <c r="WCC5" s="854"/>
      <c r="WCD5" s="854"/>
      <c r="WCE5" s="854"/>
      <c r="WCF5" s="854"/>
      <c r="WCG5" s="854" t="s">
        <v>173</v>
      </c>
      <c r="WCH5" s="854"/>
      <c r="WCI5" s="854"/>
      <c r="WCJ5" s="854"/>
      <c r="WCK5" s="854"/>
      <c r="WCL5" s="854"/>
      <c r="WCM5" s="854"/>
      <c r="WCN5" s="854"/>
      <c r="WCO5" s="854"/>
      <c r="WCP5" s="854"/>
      <c r="WCQ5" s="854"/>
      <c r="WCR5" s="854"/>
      <c r="WCS5" s="854"/>
      <c r="WCT5" s="854"/>
      <c r="WCU5" s="854"/>
      <c r="WCV5" s="854"/>
      <c r="WCW5" s="854" t="s">
        <v>173</v>
      </c>
      <c r="WCX5" s="854"/>
      <c r="WCY5" s="854"/>
      <c r="WCZ5" s="854"/>
      <c r="WDA5" s="854"/>
      <c r="WDB5" s="854"/>
      <c r="WDC5" s="854"/>
      <c r="WDD5" s="854"/>
      <c r="WDE5" s="854"/>
      <c r="WDF5" s="854"/>
      <c r="WDG5" s="854"/>
      <c r="WDH5" s="854"/>
      <c r="WDI5" s="854"/>
      <c r="WDJ5" s="854"/>
      <c r="WDK5" s="854"/>
      <c r="WDL5" s="854"/>
      <c r="WDM5" s="854" t="s">
        <v>173</v>
      </c>
      <c r="WDN5" s="854"/>
      <c r="WDO5" s="854"/>
      <c r="WDP5" s="854"/>
      <c r="WDQ5" s="854"/>
      <c r="WDR5" s="854"/>
      <c r="WDS5" s="854"/>
      <c r="WDT5" s="854"/>
      <c r="WDU5" s="854"/>
      <c r="WDV5" s="854"/>
      <c r="WDW5" s="854"/>
      <c r="WDX5" s="854"/>
      <c r="WDY5" s="854"/>
      <c r="WDZ5" s="854"/>
      <c r="WEA5" s="854"/>
      <c r="WEB5" s="854"/>
      <c r="WEC5" s="854" t="s">
        <v>173</v>
      </c>
      <c r="WED5" s="854"/>
      <c r="WEE5" s="854"/>
      <c r="WEF5" s="854"/>
      <c r="WEG5" s="854"/>
      <c r="WEH5" s="854"/>
      <c r="WEI5" s="854"/>
      <c r="WEJ5" s="854"/>
      <c r="WEK5" s="854"/>
      <c r="WEL5" s="854"/>
      <c r="WEM5" s="854"/>
      <c r="WEN5" s="854"/>
      <c r="WEO5" s="854"/>
      <c r="WEP5" s="854"/>
      <c r="WEQ5" s="854"/>
      <c r="WER5" s="854"/>
      <c r="WES5" s="854" t="s">
        <v>173</v>
      </c>
      <c r="WET5" s="854"/>
      <c r="WEU5" s="854"/>
      <c r="WEV5" s="854"/>
      <c r="WEW5" s="854"/>
      <c r="WEX5" s="854"/>
      <c r="WEY5" s="854"/>
      <c r="WEZ5" s="854"/>
      <c r="WFA5" s="854"/>
      <c r="WFB5" s="854"/>
      <c r="WFC5" s="854"/>
      <c r="WFD5" s="854"/>
      <c r="WFE5" s="854"/>
      <c r="WFF5" s="854"/>
      <c r="WFG5" s="854"/>
      <c r="WFH5" s="854"/>
      <c r="WFI5" s="854" t="s">
        <v>173</v>
      </c>
      <c r="WFJ5" s="854"/>
      <c r="WFK5" s="854"/>
      <c r="WFL5" s="854"/>
      <c r="WFM5" s="854"/>
      <c r="WFN5" s="854"/>
      <c r="WFO5" s="854"/>
      <c r="WFP5" s="854"/>
      <c r="WFQ5" s="854"/>
      <c r="WFR5" s="854"/>
      <c r="WFS5" s="854"/>
      <c r="WFT5" s="854"/>
      <c r="WFU5" s="854"/>
      <c r="WFV5" s="854"/>
      <c r="WFW5" s="854"/>
      <c r="WFX5" s="854"/>
      <c r="WFY5" s="854" t="s">
        <v>173</v>
      </c>
      <c r="WFZ5" s="854"/>
      <c r="WGA5" s="854"/>
      <c r="WGB5" s="854"/>
      <c r="WGC5" s="854"/>
      <c r="WGD5" s="854"/>
      <c r="WGE5" s="854"/>
      <c r="WGF5" s="854"/>
      <c r="WGG5" s="854"/>
      <c r="WGH5" s="854"/>
      <c r="WGI5" s="854"/>
      <c r="WGJ5" s="854"/>
      <c r="WGK5" s="854"/>
      <c r="WGL5" s="854"/>
      <c r="WGM5" s="854"/>
      <c r="WGN5" s="854"/>
      <c r="WGO5" s="854" t="s">
        <v>173</v>
      </c>
      <c r="WGP5" s="854"/>
      <c r="WGQ5" s="854"/>
      <c r="WGR5" s="854"/>
      <c r="WGS5" s="854"/>
      <c r="WGT5" s="854"/>
      <c r="WGU5" s="854"/>
      <c r="WGV5" s="854"/>
      <c r="WGW5" s="854"/>
      <c r="WGX5" s="854"/>
      <c r="WGY5" s="854"/>
      <c r="WGZ5" s="854"/>
      <c r="WHA5" s="854"/>
      <c r="WHB5" s="854"/>
      <c r="WHC5" s="854"/>
      <c r="WHD5" s="854"/>
      <c r="WHE5" s="854" t="s">
        <v>173</v>
      </c>
      <c r="WHF5" s="854"/>
      <c r="WHG5" s="854"/>
      <c r="WHH5" s="854"/>
      <c r="WHI5" s="854"/>
      <c r="WHJ5" s="854"/>
      <c r="WHK5" s="854"/>
      <c r="WHL5" s="854"/>
      <c r="WHM5" s="854"/>
      <c r="WHN5" s="854"/>
      <c r="WHO5" s="854"/>
      <c r="WHP5" s="854"/>
      <c r="WHQ5" s="854"/>
      <c r="WHR5" s="854"/>
      <c r="WHS5" s="854"/>
      <c r="WHT5" s="854"/>
      <c r="WHU5" s="854" t="s">
        <v>173</v>
      </c>
      <c r="WHV5" s="854"/>
      <c r="WHW5" s="854"/>
      <c r="WHX5" s="854"/>
      <c r="WHY5" s="854"/>
      <c r="WHZ5" s="854"/>
      <c r="WIA5" s="854"/>
      <c r="WIB5" s="854"/>
      <c r="WIC5" s="854"/>
      <c r="WID5" s="854"/>
      <c r="WIE5" s="854"/>
      <c r="WIF5" s="854"/>
      <c r="WIG5" s="854"/>
      <c r="WIH5" s="854"/>
      <c r="WII5" s="854"/>
      <c r="WIJ5" s="854"/>
      <c r="WIK5" s="854" t="s">
        <v>173</v>
      </c>
      <c r="WIL5" s="854"/>
      <c r="WIM5" s="854"/>
      <c r="WIN5" s="854"/>
      <c r="WIO5" s="854"/>
      <c r="WIP5" s="854"/>
      <c r="WIQ5" s="854"/>
      <c r="WIR5" s="854"/>
      <c r="WIS5" s="854"/>
      <c r="WIT5" s="854"/>
      <c r="WIU5" s="854"/>
      <c r="WIV5" s="854"/>
      <c r="WIW5" s="854"/>
      <c r="WIX5" s="854"/>
      <c r="WIY5" s="854"/>
      <c r="WIZ5" s="854"/>
      <c r="WJA5" s="854" t="s">
        <v>173</v>
      </c>
      <c r="WJB5" s="854"/>
      <c r="WJC5" s="854"/>
      <c r="WJD5" s="854"/>
      <c r="WJE5" s="854"/>
      <c r="WJF5" s="854"/>
      <c r="WJG5" s="854"/>
      <c r="WJH5" s="854"/>
      <c r="WJI5" s="854"/>
      <c r="WJJ5" s="854"/>
      <c r="WJK5" s="854"/>
      <c r="WJL5" s="854"/>
      <c r="WJM5" s="854"/>
      <c r="WJN5" s="854"/>
      <c r="WJO5" s="854"/>
      <c r="WJP5" s="854"/>
      <c r="WJQ5" s="854" t="s">
        <v>173</v>
      </c>
      <c r="WJR5" s="854"/>
      <c r="WJS5" s="854"/>
      <c r="WJT5" s="854"/>
      <c r="WJU5" s="854"/>
      <c r="WJV5" s="854"/>
      <c r="WJW5" s="854"/>
      <c r="WJX5" s="854"/>
      <c r="WJY5" s="854"/>
      <c r="WJZ5" s="854"/>
      <c r="WKA5" s="854"/>
      <c r="WKB5" s="854"/>
      <c r="WKC5" s="854"/>
      <c r="WKD5" s="854"/>
      <c r="WKE5" s="854"/>
      <c r="WKF5" s="854"/>
      <c r="WKG5" s="854" t="s">
        <v>173</v>
      </c>
      <c r="WKH5" s="854"/>
      <c r="WKI5" s="854"/>
      <c r="WKJ5" s="854"/>
      <c r="WKK5" s="854"/>
      <c r="WKL5" s="854"/>
      <c r="WKM5" s="854"/>
      <c r="WKN5" s="854"/>
      <c r="WKO5" s="854"/>
      <c r="WKP5" s="854"/>
      <c r="WKQ5" s="854"/>
      <c r="WKR5" s="854"/>
      <c r="WKS5" s="854"/>
      <c r="WKT5" s="854"/>
      <c r="WKU5" s="854"/>
      <c r="WKV5" s="854"/>
      <c r="WKW5" s="854" t="s">
        <v>173</v>
      </c>
      <c r="WKX5" s="854"/>
      <c r="WKY5" s="854"/>
      <c r="WKZ5" s="854"/>
      <c r="WLA5" s="854"/>
      <c r="WLB5" s="854"/>
      <c r="WLC5" s="854"/>
      <c r="WLD5" s="854"/>
      <c r="WLE5" s="854"/>
      <c r="WLF5" s="854"/>
      <c r="WLG5" s="854"/>
      <c r="WLH5" s="854"/>
      <c r="WLI5" s="854"/>
      <c r="WLJ5" s="854"/>
      <c r="WLK5" s="854"/>
      <c r="WLL5" s="854"/>
      <c r="WLM5" s="854" t="s">
        <v>173</v>
      </c>
      <c r="WLN5" s="854"/>
      <c r="WLO5" s="854"/>
      <c r="WLP5" s="854"/>
      <c r="WLQ5" s="854"/>
      <c r="WLR5" s="854"/>
      <c r="WLS5" s="854"/>
      <c r="WLT5" s="854"/>
      <c r="WLU5" s="854"/>
      <c r="WLV5" s="854"/>
      <c r="WLW5" s="854"/>
      <c r="WLX5" s="854"/>
      <c r="WLY5" s="854"/>
      <c r="WLZ5" s="854"/>
      <c r="WMA5" s="854"/>
      <c r="WMB5" s="854"/>
      <c r="WMC5" s="854" t="s">
        <v>173</v>
      </c>
      <c r="WMD5" s="854"/>
      <c r="WME5" s="854"/>
      <c r="WMF5" s="854"/>
      <c r="WMG5" s="854"/>
      <c r="WMH5" s="854"/>
      <c r="WMI5" s="854"/>
      <c r="WMJ5" s="854"/>
      <c r="WMK5" s="854"/>
      <c r="WML5" s="854"/>
      <c r="WMM5" s="854"/>
      <c r="WMN5" s="854"/>
      <c r="WMO5" s="854"/>
      <c r="WMP5" s="854"/>
      <c r="WMQ5" s="854"/>
      <c r="WMR5" s="854"/>
      <c r="WMS5" s="854" t="s">
        <v>173</v>
      </c>
      <c r="WMT5" s="854"/>
      <c r="WMU5" s="854"/>
      <c r="WMV5" s="854"/>
      <c r="WMW5" s="854"/>
      <c r="WMX5" s="854"/>
      <c r="WMY5" s="854"/>
      <c r="WMZ5" s="854"/>
      <c r="WNA5" s="854"/>
      <c r="WNB5" s="854"/>
      <c r="WNC5" s="854"/>
      <c r="WND5" s="854"/>
      <c r="WNE5" s="854"/>
      <c r="WNF5" s="854"/>
      <c r="WNG5" s="854"/>
      <c r="WNH5" s="854"/>
      <c r="WNI5" s="854" t="s">
        <v>173</v>
      </c>
      <c r="WNJ5" s="854"/>
      <c r="WNK5" s="854"/>
      <c r="WNL5" s="854"/>
      <c r="WNM5" s="854"/>
      <c r="WNN5" s="854"/>
      <c r="WNO5" s="854"/>
      <c r="WNP5" s="854"/>
      <c r="WNQ5" s="854"/>
      <c r="WNR5" s="854"/>
      <c r="WNS5" s="854"/>
      <c r="WNT5" s="854"/>
      <c r="WNU5" s="854"/>
      <c r="WNV5" s="854"/>
      <c r="WNW5" s="854"/>
      <c r="WNX5" s="854"/>
      <c r="WNY5" s="854" t="s">
        <v>173</v>
      </c>
      <c r="WNZ5" s="854"/>
      <c r="WOA5" s="854"/>
      <c r="WOB5" s="854"/>
      <c r="WOC5" s="854"/>
      <c r="WOD5" s="854"/>
      <c r="WOE5" s="854"/>
      <c r="WOF5" s="854"/>
      <c r="WOG5" s="854"/>
      <c r="WOH5" s="854"/>
      <c r="WOI5" s="854"/>
      <c r="WOJ5" s="854"/>
      <c r="WOK5" s="854"/>
      <c r="WOL5" s="854"/>
      <c r="WOM5" s="854"/>
      <c r="WON5" s="854"/>
      <c r="WOO5" s="854" t="s">
        <v>173</v>
      </c>
      <c r="WOP5" s="854"/>
      <c r="WOQ5" s="854"/>
      <c r="WOR5" s="854"/>
      <c r="WOS5" s="854"/>
      <c r="WOT5" s="854"/>
      <c r="WOU5" s="854"/>
      <c r="WOV5" s="854"/>
      <c r="WOW5" s="854"/>
      <c r="WOX5" s="854"/>
      <c r="WOY5" s="854"/>
      <c r="WOZ5" s="854"/>
      <c r="WPA5" s="854"/>
      <c r="WPB5" s="854"/>
      <c r="WPC5" s="854"/>
      <c r="WPD5" s="854"/>
      <c r="WPE5" s="854" t="s">
        <v>173</v>
      </c>
      <c r="WPF5" s="854"/>
      <c r="WPG5" s="854"/>
      <c r="WPH5" s="854"/>
      <c r="WPI5" s="854"/>
      <c r="WPJ5" s="854"/>
      <c r="WPK5" s="854"/>
      <c r="WPL5" s="854"/>
      <c r="WPM5" s="854"/>
      <c r="WPN5" s="854"/>
      <c r="WPO5" s="854"/>
      <c r="WPP5" s="854"/>
      <c r="WPQ5" s="854"/>
      <c r="WPR5" s="854"/>
      <c r="WPS5" s="854"/>
      <c r="WPT5" s="854"/>
      <c r="WPU5" s="854" t="s">
        <v>173</v>
      </c>
      <c r="WPV5" s="854"/>
      <c r="WPW5" s="854"/>
      <c r="WPX5" s="854"/>
      <c r="WPY5" s="854"/>
      <c r="WPZ5" s="854"/>
      <c r="WQA5" s="854"/>
      <c r="WQB5" s="854"/>
      <c r="WQC5" s="854"/>
      <c r="WQD5" s="854"/>
      <c r="WQE5" s="854"/>
      <c r="WQF5" s="854"/>
      <c r="WQG5" s="854"/>
      <c r="WQH5" s="854"/>
      <c r="WQI5" s="854"/>
      <c r="WQJ5" s="854"/>
      <c r="WQK5" s="854" t="s">
        <v>173</v>
      </c>
      <c r="WQL5" s="854"/>
      <c r="WQM5" s="854"/>
      <c r="WQN5" s="854"/>
      <c r="WQO5" s="854"/>
      <c r="WQP5" s="854"/>
      <c r="WQQ5" s="854"/>
      <c r="WQR5" s="854"/>
      <c r="WQS5" s="854"/>
      <c r="WQT5" s="854"/>
      <c r="WQU5" s="854"/>
      <c r="WQV5" s="854"/>
      <c r="WQW5" s="854"/>
      <c r="WQX5" s="854"/>
      <c r="WQY5" s="854"/>
      <c r="WQZ5" s="854"/>
      <c r="WRA5" s="854" t="s">
        <v>173</v>
      </c>
      <c r="WRB5" s="854"/>
      <c r="WRC5" s="854"/>
      <c r="WRD5" s="854"/>
      <c r="WRE5" s="854"/>
      <c r="WRF5" s="854"/>
      <c r="WRG5" s="854"/>
      <c r="WRH5" s="854"/>
      <c r="WRI5" s="854"/>
      <c r="WRJ5" s="854"/>
      <c r="WRK5" s="854"/>
      <c r="WRL5" s="854"/>
      <c r="WRM5" s="854"/>
      <c r="WRN5" s="854"/>
      <c r="WRO5" s="854"/>
      <c r="WRP5" s="854"/>
      <c r="WRQ5" s="854" t="s">
        <v>173</v>
      </c>
      <c r="WRR5" s="854"/>
      <c r="WRS5" s="854"/>
      <c r="WRT5" s="854"/>
      <c r="WRU5" s="854"/>
      <c r="WRV5" s="854"/>
      <c r="WRW5" s="854"/>
      <c r="WRX5" s="854"/>
      <c r="WRY5" s="854"/>
      <c r="WRZ5" s="854"/>
      <c r="WSA5" s="854"/>
      <c r="WSB5" s="854"/>
      <c r="WSC5" s="854"/>
      <c r="WSD5" s="854"/>
      <c r="WSE5" s="854"/>
      <c r="WSF5" s="854"/>
      <c r="WSG5" s="854" t="s">
        <v>173</v>
      </c>
      <c r="WSH5" s="854"/>
      <c r="WSI5" s="854"/>
      <c r="WSJ5" s="854"/>
      <c r="WSK5" s="854"/>
      <c r="WSL5" s="854"/>
      <c r="WSM5" s="854"/>
      <c r="WSN5" s="854"/>
      <c r="WSO5" s="854"/>
      <c r="WSP5" s="854"/>
      <c r="WSQ5" s="854"/>
      <c r="WSR5" s="854"/>
      <c r="WSS5" s="854"/>
      <c r="WST5" s="854"/>
      <c r="WSU5" s="854"/>
      <c r="WSV5" s="854"/>
      <c r="WSW5" s="854" t="s">
        <v>173</v>
      </c>
      <c r="WSX5" s="854"/>
      <c r="WSY5" s="854"/>
      <c r="WSZ5" s="854"/>
      <c r="WTA5" s="854"/>
      <c r="WTB5" s="854"/>
      <c r="WTC5" s="854"/>
      <c r="WTD5" s="854"/>
      <c r="WTE5" s="854"/>
      <c r="WTF5" s="854"/>
      <c r="WTG5" s="854"/>
      <c r="WTH5" s="854"/>
      <c r="WTI5" s="854"/>
      <c r="WTJ5" s="854"/>
      <c r="WTK5" s="854"/>
      <c r="WTL5" s="854"/>
      <c r="WTM5" s="854" t="s">
        <v>173</v>
      </c>
      <c r="WTN5" s="854"/>
      <c r="WTO5" s="854"/>
      <c r="WTP5" s="854"/>
      <c r="WTQ5" s="854"/>
      <c r="WTR5" s="854"/>
      <c r="WTS5" s="854"/>
      <c r="WTT5" s="854"/>
      <c r="WTU5" s="854"/>
      <c r="WTV5" s="854"/>
      <c r="WTW5" s="854"/>
      <c r="WTX5" s="854"/>
      <c r="WTY5" s="854"/>
      <c r="WTZ5" s="854"/>
      <c r="WUA5" s="854"/>
      <c r="WUB5" s="854"/>
      <c r="WUC5" s="854" t="s">
        <v>173</v>
      </c>
      <c r="WUD5" s="854"/>
      <c r="WUE5" s="854"/>
      <c r="WUF5" s="854"/>
      <c r="WUG5" s="854"/>
      <c r="WUH5" s="854"/>
      <c r="WUI5" s="854"/>
      <c r="WUJ5" s="854"/>
      <c r="WUK5" s="854"/>
      <c r="WUL5" s="854"/>
      <c r="WUM5" s="854"/>
      <c r="WUN5" s="854"/>
      <c r="WUO5" s="854"/>
      <c r="WUP5" s="854"/>
      <c r="WUQ5" s="854"/>
      <c r="WUR5" s="854"/>
      <c r="WUS5" s="854" t="s">
        <v>173</v>
      </c>
      <c r="WUT5" s="854"/>
      <c r="WUU5" s="854"/>
      <c r="WUV5" s="854"/>
      <c r="WUW5" s="854"/>
      <c r="WUX5" s="854"/>
      <c r="WUY5" s="854"/>
      <c r="WUZ5" s="854"/>
      <c r="WVA5" s="854"/>
      <c r="WVB5" s="854"/>
      <c r="WVC5" s="854"/>
      <c r="WVD5" s="854"/>
      <c r="WVE5" s="854"/>
      <c r="WVF5" s="854"/>
      <c r="WVG5" s="854"/>
      <c r="WVH5" s="854"/>
      <c r="WVI5" s="854" t="s">
        <v>173</v>
      </c>
      <c r="WVJ5" s="854"/>
      <c r="WVK5" s="854"/>
      <c r="WVL5" s="854"/>
      <c r="WVM5" s="854"/>
      <c r="WVN5" s="854"/>
      <c r="WVO5" s="854"/>
      <c r="WVP5" s="854"/>
      <c r="WVQ5" s="854"/>
      <c r="WVR5" s="854"/>
      <c r="WVS5" s="854"/>
      <c r="WVT5" s="854"/>
      <c r="WVU5" s="854"/>
      <c r="WVV5" s="854"/>
      <c r="WVW5" s="854"/>
      <c r="WVX5" s="854"/>
      <c r="WVY5" s="854" t="s">
        <v>173</v>
      </c>
      <c r="WVZ5" s="854"/>
      <c r="WWA5" s="854"/>
      <c r="WWB5" s="854"/>
      <c r="WWC5" s="854"/>
      <c r="WWD5" s="854"/>
      <c r="WWE5" s="854"/>
      <c r="WWF5" s="854"/>
      <c r="WWG5" s="854"/>
      <c r="WWH5" s="854"/>
      <c r="WWI5" s="854"/>
      <c r="WWJ5" s="854"/>
      <c r="WWK5" s="854"/>
      <c r="WWL5" s="854"/>
      <c r="WWM5" s="854"/>
      <c r="WWN5" s="854"/>
      <c r="WWO5" s="854" t="s">
        <v>173</v>
      </c>
      <c r="WWP5" s="854"/>
      <c r="WWQ5" s="854"/>
      <c r="WWR5" s="854"/>
      <c r="WWS5" s="854"/>
      <c r="WWT5" s="854"/>
      <c r="WWU5" s="854"/>
      <c r="WWV5" s="854"/>
      <c r="WWW5" s="854"/>
      <c r="WWX5" s="854"/>
      <c r="WWY5" s="854"/>
      <c r="WWZ5" s="854"/>
      <c r="WXA5" s="854"/>
      <c r="WXB5" s="854"/>
      <c r="WXC5" s="854"/>
      <c r="WXD5" s="854"/>
      <c r="WXE5" s="854" t="s">
        <v>173</v>
      </c>
      <c r="WXF5" s="854"/>
      <c r="WXG5" s="854"/>
      <c r="WXH5" s="854"/>
      <c r="WXI5" s="854"/>
      <c r="WXJ5" s="854"/>
      <c r="WXK5" s="854"/>
      <c r="WXL5" s="854"/>
      <c r="WXM5" s="854"/>
      <c r="WXN5" s="854"/>
      <c r="WXO5" s="854"/>
      <c r="WXP5" s="854"/>
      <c r="WXQ5" s="854"/>
      <c r="WXR5" s="854"/>
      <c r="WXS5" s="854"/>
      <c r="WXT5" s="854"/>
      <c r="WXU5" s="854" t="s">
        <v>173</v>
      </c>
      <c r="WXV5" s="854"/>
      <c r="WXW5" s="854"/>
      <c r="WXX5" s="854"/>
      <c r="WXY5" s="854"/>
      <c r="WXZ5" s="854"/>
      <c r="WYA5" s="854"/>
      <c r="WYB5" s="854"/>
      <c r="WYC5" s="854"/>
      <c r="WYD5" s="854"/>
      <c r="WYE5" s="854"/>
      <c r="WYF5" s="854"/>
      <c r="WYG5" s="854"/>
      <c r="WYH5" s="854"/>
      <c r="WYI5" s="854"/>
      <c r="WYJ5" s="854"/>
      <c r="WYK5" s="854" t="s">
        <v>173</v>
      </c>
      <c r="WYL5" s="854"/>
      <c r="WYM5" s="854"/>
      <c r="WYN5" s="854"/>
      <c r="WYO5" s="854"/>
      <c r="WYP5" s="854"/>
      <c r="WYQ5" s="854"/>
      <c r="WYR5" s="854"/>
      <c r="WYS5" s="854"/>
      <c r="WYT5" s="854"/>
      <c r="WYU5" s="854"/>
      <c r="WYV5" s="854"/>
      <c r="WYW5" s="854"/>
      <c r="WYX5" s="854"/>
      <c r="WYY5" s="854"/>
      <c r="WYZ5" s="854"/>
      <c r="WZA5" s="854" t="s">
        <v>173</v>
      </c>
      <c r="WZB5" s="854"/>
      <c r="WZC5" s="854"/>
      <c r="WZD5" s="854"/>
      <c r="WZE5" s="854"/>
      <c r="WZF5" s="854"/>
      <c r="WZG5" s="854"/>
      <c r="WZH5" s="854"/>
      <c r="WZI5" s="854"/>
      <c r="WZJ5" s="854"/>
      <c r="WZK5" s="854"/>
      <c r="WZL5" s="854"/>
      <c r="WZM5" s="854"/>
      <c r="WZN5" s="854"/>
      <c r="WZO5" s="854"/>
      <c r="WZP5" s="854"/>
      <c r="WZQ5" s="854" t="s">
        <v>173</v>
      </c>
      <c r="WZR5" s="854"/>
      <c r="WZS5" s="854"/>
      <c r="WZT5" s="854"/>
      <c r="WZU5" s="854"/>
      <c r="WZV5" s="854"/>
      <c r="WZW5" s="854"/>
      <c r="WZX5" s="854"/>
      <c r="WZY5" s="854"/>
      <c r="WZZ5" s="854"/>
      <c r="XAA5" s="854"/>
      <c r="XAB5" s="854"/>
      <c r="XAC5" s="854"/>
      <c r="XAD5" s="854"/>
      <c r="XAE5" s="854"/>
      <c r="XAF5" s="854"/>
      <c r="XAG5" s="854" t="s">
        <v>173</v>
      </c>
      <c r="XAH5" s="854"/>
      <c r="XAI5" s="854"/>
      <c r="XAJ5" s="854"/>
      <c r="XAK5" s="854"/>
      <c r="XAL5" s="854"/>
      <c r="XAM5" s="854"/>
      <c r="XAN5" s="854"/>
      <c r="XAO5" s="854"/>
      <c r="XAP5" s="854"/>
      <c r="XAQ5" s="854"/>
      <c r="XAR5" s="854"/>
      <c r="XAS5" s="854"/>
      <c r="XAT5" s="854"/>
      <c r="XAU5" s="854"/>
      <c r="XAV5" s="854"/>
      <c r="XAW5" s="854" t="s">
        <v>173</v>
      </c>
      <c r="XAX5" s="854"/>
      <c r="XAY5" s="854"/>
      <c r="XAZ5" s="854"/>
      <c r="XBA5" s="854"/>
      <c r="XBB5" s="854"/>
      <c r="XBC5" s="854"/>
      <c r="XBD5" s="854"/>
      <c r="XBE5" s="854"/>
      <c r="XBF5" s="854"/>
      <c r="XBG5" s="854"/>
      <c r="XBH5" s="854"/>
      <c r="XBI5" s="854"/>
      <c r="XBJ5" s="854"/>
      <c r="XBK5" s="854"/>
      <c r="XBL5" s="854"/>
      <c r="XBM5" s="854" t="s">
        <v>173</v>
      </c>
      <c r="XBN5" s="854"/>
      <c r="XBO5" s="854"/>
      <c r="XBP5" s="854"/>
      <c r="XBQ5" s="854"/>
      <c r="XBR5" s="854"/>
      <c r="XBS5" s="854"/>
      <c r="XBT5" s="854"/>
      <c r="XBU5" s="854"/>
      <c r="XBV5" s="854"/>
      <c r="XBW5" s="854"/>
      <c r="XBX5" s="854"/>
      <c r="XBY5" s="854"/>
      <c r="XBZ5" s="854"/>
      <c r="XCA5" s="854"/>
      <c r="XCB5" s="854"/>
      <c r="XCC5" s="854" t="s">
        <v>173</v>
      </c>
      <c r="XCD5" s="854"/>
      <c r="XCE5" s="854"/>
      <c r="XCF5" s="854"/>
      <c r="XCG5" s="854"/>
      <c r="XCH5" s="854"/>
      <c r="XCI5" s="854"/>
      <c r="XCJ5" s="854"/>
      <c r="XCK5" s="854"/>
      <c r="XCL5" s="854"/>
      <c r="XCM5" s="854"/>
      <c r="XCN5" s="854"/>
      <c r="XCO5" s="854"/>
      <c r="XCP5" s="854"/>
      <c r="XCQ5" s="854"/>
      <c r="XCR5" s="854"/>
      <c r="XCS5" s="854" t="s">
        <v>173</v>
      </c>
      <c r="XCT5" s="854"/>
      <c r="XCU5" s="854"/>
      <c r="XCV5" s="854"/>
      <c r="XCW5" s="854"/>
      <c r="XCX5" s="854"/>
      <c r="XCY5" s="854"/>
      <c r="XCZ5" s="854"/>
      <c r="XDA5" s="854"/>
      <c r="XDB5" s="854"/>
      <c r="XDC5" s="854"/>
      <c r="XDD5" s="854"/>
      <c r="XDE5" s="854"/>
      <c r="XDF5" s="854"/>
      <c r="XDG5" s="854"/>
      <c r="XDH5" s="854"/>
      <c r="XDI5" s="854" t="s">
        <v>173</v>
      </c>
      <c r="XDJ5" s="854"/>
      <c r="XDK5" s="854"/>
      <c r="XDL5" s="854"/>
      <c r="XDM5" s="854"/>
      <c r="XDN5" s="854"/>
      <c r="XDO5" s="854"/>
      <c r="XDP5" s="854"/>
      <c r="XDQ5" s="854"/>
      <c r="XDR5" s="854"/>
      <c r="XDS5" s="854"/>
      <c r="XDT5" s="854"/>
      <c r="XDU5" s="854"/>
      <c r="XDV5" s="854"/>
      <c r="XDW5" s="854"/>
      <c r="XDX5" s="854"/>
      <c r="XDY5" s="854" t="s">
        <v>173</v>
      </c>
      <c r="XDZ5" s="854"/>
      <c r="XEA5" s="854"/>
      <c r="XEB5" s="854"/>
      <c r="XEC5" s="854"/>
      <c r="XED5" s="854"/>
      <c r="XEE5" s="854"/>
      <c r="XEF5" s="854"/>
      <c r="XEG5" s="854"/>
      <c r="XEH5" s="854"/>
      <c r="XEI5" s="854"/>
      <c r="XEJ5" s="854"/>
      <c r="XEK5" s="854"/>
      <c r="XEL5" s="854"/>
      <c r="XEM5" s="854"/>
      <c r="XEN5" s="854"/>
      <c r="XEO5" s="854" t="s">
        <v>173</v>
      </c>
      <c r="XEP5" s="854"/>
      <c r="XEQ5" s="854"/>
      <c r="XER5" s="854"/>
      <c r="XES5" s="854"/>
      <c r="XET5" s="854"/>
      <c r="XEU5" s="854"/>
      <c r="XEV5" s="854"/>
      <c r="XEW5" s="854"/>
      <c r="XEX5" s="854"/>
      <c r="XEY5" s="854"/>
      <c r="XEZ5" s="854"/>
      <c r="XFA5" s="854"/>
      <c r="XFB5" s="854"/>
      <c r="XFC5" s="854"/>
      <c r="XFD5" s="854"/>
    </row>
    <row r="6" spans="1:16384" s="371" customFormat="1" ht="24" customHeight="1" x14ac:dyDescent="0.3">
      <c r="A6" s="544" t="str">
        <f>'DADOS DA OBRA'!A6:B6</f>
        <v>REGIONAL:</v>
      </c>
      <c r="B6" s="864" t="str">
        <f>'DADOS DA OBRA'!C6</f>
        <v>MARAJÓ</v>
      </c>
      <c r="C6" s="865"/>
      <c r="D6" s="865"/>
      <c r="E6" s="865"/>
      <c r="F6" s="865"/>
      <c r="G6" s="865"/>
      <c r="H6" s="865"/>
      <c r="I6" s="865"/>
      <c r="J6" s="865"/>
      <c r="K6" s="865"/>
      <c r="L6" s="865"/>
      <c r="M6" s="865"/>
      <c r="N6" s="865"/>
      <c r="O6" s="865"/>
      <c r="P6" s="865"/>
      <c r="Q6" s="370"/>
      <c r="R6" s="370"/>
      <c r="S6" s="370"/>
      <c r="T6" s="370"/>
      <c r="U6" s="370"/>
      <c r="V6" s="370"/>
      <c r="W6" s="370"/>
      <c r="X6" s="370"/>
      <c r="Y6" s="370"/>
      <c r="Z6" s="370"/>
      <c r="AA6" s="369"/>
      <c r="AB6" s="370"/>
      <c r="AC6" s="370"/>
      <c r="AD6" s="372"/>
      <c r="AE6" s="372"/>
      <c r="AG6" s="370"/>
      <c r="AH6" s="370"/>
      <c r="AI6" s="370"/>
      <c r="AJ6" s="370"/>
      <c r="AK6" s="370"/>
      <c r="AL6" s="370"/>
      <c r="AM6" s="370"/>
      <c r="AN6" s="370"/>
      <c r="AO6" s="370"/>
      <c r="AP6" s="370"/>
      <c r="AQ6" s="369"/>
      <c r="AR6" s="370"/>
      <c r="AS6" s="370"/>
      <c r="AT6" s="372"/>
      <c r="AU6" s="372"/>
      <c r="AW6" s="370"/>
      <c r="AX6" s="370"/>
      <c r="AY6" s="370"/>
      <c r="AZ6" s="370"/>
      <c r="BA6" s="370"/>
      <c r="BB6" s="370"/>
      <c r="BC6" s="370"/>
      <c r="BD6" s="370"/>
      <c r="BE6" s="370"/>
      <c r="BF6" s="370"/>
      <c r="BG6" s="369"/>
      <c r="BH6" s="370"/>
      <c r="BI6" s="370"/>
      <c r="BJ6" s="372"/>
      <c r="BK6" s="372"/>
      <c r="BM6" s="370"/>
      <c r="BN6" s="370"/>
      <c r="BO6" s="370"/>
      <c r="BP6" s="370"/>
      <c r="BQ6" s="370"/>
      <c r="BR6" s="370"/>
      <c r="BS6" s="370"/>
      <c r="BT6" s="370"/>
      <c r="BU6" s="370"/>
      <c r="BV6" s="370"/>
      <c r="BW6" s="369"/>
      <c r="BX6" s="370"/>
      <c r="BY6" s="370"/>
      <c r="BZ6" s="372"/>
      <c r="CA6" s="372"/>
      <c r="CC6" s="370"/>
      <c r="CD6" s="370"/>
      <c r="CE6" s="370"/>
      <c r="CF6" s="370"/>
      <c r="CG6" s="370"/>
      <c r="CH6" s="370"/>
      <c r="CI6" s="370"/>
      <c r="CJ6" s="370"/>
      <c r="CK6" s="370"/>
      <c r="CL6" s="370"/>
      <c r="CM6" s="369"/>
      <c r="CN6" s="370"/>
      <c r="CO6" s="370"/>
      <c r="CP6" s="372"/>
      <c r="CQ6" s="372"/>
      <c r="CS6" s="370"/>
      <c r="CT6" s="370"/>
      <c r="CU6" s="370"/>
      <c r="CV6" s="370"/>
      <c r="CW6" s="370"/>
      <c r="CX6" s="370"/>
      <c r="CY6" s="370"/>
      <c r="CZ6" s="370"/>
      <c r="DA6" s="370"/>
      <c r="DB6" s="370"/>
      <c r="DC6" s="369"/>
      <c r="DD6" s="370"/>
      <c r="DE6" s="370"/>
      <c r="DF6" s="372"/>
      <c r="DG6" s="372"/>
      <c r="DI6" s="370"/>
      <c r="DJ6" s="370"/>
      <c r="DK6" s="370"/>
      <c r="DL6" s="370"/>
      <c r="DM6" s="370"/>
      <c r="DN6" s="370"/>
      <c r="DO6" s="370"/>
      <c r="DP6" s="370"/>
      <c r="DQ6" s="370"/>
      <c r="DR6" s="370"/>
      <c r="DS6" s="369"/>
      <c r="DT6" s="370"/>
      <c r="DU6" s="370"/>
      <c r="DV6" s="372"/>
      <c r="DW6" s="372"/>
      <c r="DY6" s="370"/>
      <c r="DZ6" s="370"/>
      <c r="EA6" s="370"/>
      <c r="EB6" s="370"/>
      <c r="EC6" s="370"/>
      <c r="ED6" s="370"/>
      <c r="EE6" s="370"/>
      <c r="EF6" s="370"/>
      <c r="EG6" s="370"/>
      <c r="EH6" s="370"/>
      <c r="EI6" s="369"/>
      <c r="EJ6" s="370"/>
      <c r="EK6" s="370"/>
      <c r="EL6" s="372"/>
      <c r="EM6" s="372"/>
      <c r="EO6" s="370"/>
      <c r="EP6" s="370"/>
      <c r="EQ6" s="370"/>
      <c r="ER6" s="370"/>
      <c r="ES6" s="370"/>
      <c r="ET6" s="370"/>
      <c r="EU6" s="370"/>
      <c r="EV6" s="370"/>
      <c r="EW6" s="370"/>
      <c r="EX6" s="370"/>
      <c r="EY6" s="369"/>
      <c r="EZ6" s="370"/>
      <c r="FA6" s="370"/>
      <c r="FB6" s="372"/>
      <c r="FC6" s="372"/>
      <c r="FE6" s="370"/>
      <c r="FF6" s="370"/>
      <c r="FG6" s="370"/>
      <c r="FH6" s="370"/>
      <c r="FI6" s="370"/>
      <c r="FJ6" s="370"/>
      <c r="FK6" s="370"/>
      <c r="FL6" s="370"/>
      <c r="FM6" s="370"/>
      <c r="FN6" s="370"/>
      <c r="FO6" s="369"/>
      <c r="FP6" s="370"/>
      <c r="FQ6" s="370"/>
      <c r="FR6" s="372"/>
      <c r="FS6" s="372"/>
      <c r="FU6" s="370"/>
      <c r="FV6" s="370"/>
      <c r="FW6" s="370"/>
      <c r="FX6" s="370"/>
      <c r="FY6" s="370"/>
      <c r="FZ6" s="370"/>
      <c r="GA6" s="370"/>
      <c r="GB6" s="370"/>
      <c r="GC6" s="370"/>
      <c r="GD6" s="370"/>
      <c r="GE6" s="369"/>
      <c r="GF6" s="370"/>
      <c r="GG6" s="370"/>
      <c r="GH6" s="372"/>
      <c r="GI6" s="372"/>
      <c r="GK6" s="370"/>
      <c r="GL6" s="370"/>
      <c r="GM6" s="370"/>
      <c r="GN6" s="370"/>
      <c r="GO6" s="370"/>
      <c r="GP6" s="370"/>
      <c r="GQ6" s="370"/>
      <c r="GR6" s="370"/>
      <c r="GS6" s="370"/>
      <c r="GT6" s="370"/>
      <c r="GU6" s="369"/>
      <c r="GV6" s="370"/>
      <c r="GW6" s="370"/>
      <c r="GX6" s="372"/>
      <c r="GY6" s="372"/>
      <c r="HA6" s="370"/>
      <c r="HB6" s="370"/>
      <c r="HC6" s="370"/>
      <c r="HD6" s="370"/>
      <c r="HE6" s="370"/>
      <c r="HF6" s="370"/>
      <c r="HG6" s="370"/>
      <c r="HH6" s="370"/>
      <c r="HI6" s="370"/>
      <c r="HJ6" s="370"/>
      <c r="HK6" s="369"/>
      <c r="HL6" s="370"/>
      <c r="HM6" s="370"/>
      <c r="HN6" s="372"/>
      <c r="HO6" s="372"/>
      <c r="HQ6" s="370"/>
      <c r="HR6" s="370"/>
      <c r="HS6" s="370"/>
      <c r="HT6" s="370"/>
      <c r="HU6" s="370"/>
      <c r="HV6" s="370"/>
      <c r="HW6" s="370"/>
      <c r="HX6" s="370"/>
      <c r="HY6" s="370"/>
      <c r="HZ6" s="370"/>
      <c r="IA6" s="369"/>
      <c r="IB6" s="370"/>
      <c r="IC6" s="370"/>
      <c r="ID6" s="372"/>
      <c r="IE6" s="372"/>
      <c r="IG6" s="370"/>
      <c r="IH6" s="370"/>
      <c r="II6" s="370"/>
      <c r="IJ6" s="370"/>
      <c r="IK6" s="370"/>
      <c r="IL6" s="370"/>
      <c r="IM6" s="370"/>
      <c r="IN6" s="370"/>
      <c r="IO6" s="370"/>
      <c r="IP6" s="370"/>
      <c r="IQ6" s="369"/>
      <c r="IR6" s="370"/>
      <c r="IS6" s="370"/>
      <c r="IT6" s="372"/>
      <c r="IU6" s="372"/>
      <c r="IW6" s="370"/>
      <c r="IX6" s="370"/>
      <c r="IY6" s="370"/>
      <c r="IZ6" s="370"/>
      <c r="JA6" s="370"/>
      <c r="JB6" s="370"/>
      <c r="JC6" s="370"/>
      <c r="JD6" s="370"/>
      <c r="JE6" s="370"/>
      <c r="JF6" s="370"/>
      <c r="JG6" s="369"/>
      <c r="JH6" s="370"/>
      <c r="JI6" s="370"/>
      <c r="JJ6" s="372"/>
      <c r="JK6" s="372"/>
      <c r="JM6" s="370"/>
      <c r="JN6" s="370"/>
      <c r="JO6" s="370"/>
      <c r="JP6" s="370"/>
      <c r="JQ6" s="370"/>
      <c r="JR6" s="370"/>
      <c r="JS6" s="370"/>
      <c r="JT6" s="370"/>
      <c r="JU6" s="370"/>
      <c r="JV6" s="370"/>
      <c r="JW6" s="369"/>
      <c r="JX6" s="370"/>
      <c r="JY6" s="370"/>
      <c r="JZ6" s="372"/>
      <c r="KA6" s="372"/>
      <c r="KC6" s="370"/>
      <c r="KD6" s="370"/>
      <c r="KE6" s="370"/>
      <c r="KF6" s="370"/>
      <c r="KG6" s="370"/>
      <c r="KH6" s="370"/>
      <c r="KI6" s="370"/>
      <c r="KJ6" s="370"/>
      <c r="KK6" s="370"/>
      <c r="KL6" s="370"/>
      <c r="KM6" s="369"/>
      <c r="KN6" s="370"/>
      <c r="KO6" s="370"/>
      <c r="KP6" s="372"/>
      <c r="KQ6" s="372"/>
      <c r="KS6" s="370"/>
      <c r="KT6" s="370"/>
      <c r="KU6" s="370"/>
      <c r="KV6" s="370"/>
      <c r="KW6" s="370"/>
      <c r="KX6" s="370"/>
      <c r="KY6" s="370"/>
      <c r="KZ6" s="370"/>
      <c r="LA6" s="370"/>
      <c r="LB6" s="370"/>
      <c r="LC6" s="369"/>
      <c r="LD6" s="370"/>
      <c r="LE6" s="370"/>
      <c r="LF6" s="372"/>
      <c r="LG6" s="372"/>
      <c r="LI6" s="370"/>
      <c r="LJ6" s="370"/>
      <c r="LK6" s="370"/>
      <c r="LL6" s="370"/>
      <c r="LM6" s="370"/>
      <c r="LN6" s="370"/>
      <c r="LO6" s="370"/>
      <c r="LP6" s="370"/>
      <c r="LQ6" s="370"/>
      <c r="LR6" s="370"/>
      <c r="LS6" s="369"/>
      <c r="LT6" s="370"/>
      <c r="LU6" s="370"/>
      <c r="LV6" s="372"/>
      <c r="LW6" s="372"/>
      <c r="LY6" s="370"/>
      <c r="LZ6" s="370"/>
      <c r="MA6" s="370"/>
      <c r="MB6" s="370"/>
      <c r="MC6" s="370"/>
      <c r="MD6" s="370"/>
      <c r="ME6" s="370"/>
      <c r="MF6" s="370"/>
      <c r="MG6" s="370"/>
      <c r="MH6" s="370"/>
      <c r="MI6" s="369"/>
      <c r="MJ6" s="370"/>
      <c r="MK6" s="370"/>
      <c r="ML6" s="372"/>
      <c r="MM6" s="372"/>
      <c r="MO6" s="370"/>
      <c r="MP6" s="370"/>
      <c r="MQ6" s="370"/>
      <c r="MR6" s="370"/>
      <c r="MS6" s="370"/>
      <c r="MT6" s="370"/>
      <c r="MU6" s="370"/>
      <c r="MV6" s="370"/>
      <c r="MW6" s="370"/>
      <c r="MX6" s="370"/>
      <c r="MY6" s="369"/>
      <c r="MZ6" s="370"/>
      <c r="NA6" s="370"/>
      <c r="NB6" s="372"/>
      <c r="NC6" s="372"/>
      <c r="NE6" s="370"/>
      <c r="NF6" s="370"/>
      <c r="NG6" s="370"/>
      <c r="NH6" s="370"/>
      <c r="NI6" s="370"/>
      <c r="NJ6" s="370"/>
      <c r="NK6" s="370"/>
      <c r="NL6" s="370"/>
      <c r="NM6" s="370"/>
      <c r="NN6" s="370"/>
      <c r="NO6" s="369"/>
      <c r="NP6" s="370"/>
      <c r="NQ6" s="370"/>
      <c r="NR6" s="372"/>
      <c r="NS6" s="372"/>
      <c r="NU6" s="370"/>
      <c r="NV6" s="370"/>
      <c r="NW6" s="370"/>
      <c r="NX6" s="370"/>
      <c r="NY6" s="370"/>
      <c r="NZ6" s="370"/>
      <c r="OA6" s="370"/>
      <c r="OB6" s="370"/>
      <c r="OC6" s="370"/>
      <c r="OD6" s="370"/>
      <c r="OE6" s="369"/>
      <c r="OF6" s="370"/>
      <c r="OG6" s="370"/>
      <c r="OH6" s="372"/>
      <c r="OI6" s="372"/>
      <c r="OK6" s="370"/>
      <c r="OL6" s="370"/>
      <c r="OM6" s="370"/>
      <c r="ON6" s="370"/>
      <c r="OO6" s="370"/>
      <c r="OP6" s="370"/>
      <c r="OQ6" s="370"/>
      <c r="OR6" s="370"/>
      <c r="OS6" s="370"/>
      <c r="OT6" s="370"/>
      <c r="OU6" s="369"/>
      <c r="OV6" s="370"/>
      <c r="OW6" s="370"/>
      <c r="OX6" s="372"/>
      <c r="OY6" s="372"/>
      <c r="PA6" s="370"/>
      <c r="PB6" s="370"/>
      <c r="PC6" s="370"/>
      <c r="PD6" s="370"/>
      <c r="PE6" s="370"/>
      <c r="PF6" s="370"/>
      <c r="PG6" s="370"/>
      <c r="PH6" s="370"/>
      <c r="PI6" s="370"/>
      <c r="PJ6" s="370"/>
      <c r="PK6" s="369"/>
      <c r="PL6" s="370"/>
      <c r="PM6" s="370"/>
      <c r="PN6" s="372"/>
      <c r="PO6" s="372"/>
      <c r="PQ6" s="370"/>
      <c r="PR6" s="370"/>
      <c r="PS6" s="370"/>
      <c r="PT6" s="370"/>
      <c r="PU6" s="370"/>
      <c r="PV6" s="370"/>
      <c r="PW6" s="370"/>
      <c r="PX6" s="370"/>
      <c r="PY6" s="370"/>
      <c r="PZ6" s="370"/>
      <c r="QA6" s="369"/>
      <c r="QB6" s="370"/>
      <c r="QC6" s="370"/>
      <c r="QD6" s="372"/>
      <c r="QE6" s="372"/>
      <c r="QG6" s="370"/>
      <c r="QH6" s="370"/>
      <c r="QI6" s="370"/>
      <c r="QJ6" s="370"/>
      <c r="QK6" s="370"/>
      <c r="QL6" s="370"/>
      <c r="QM6" s="370"/>
      <c r="QN6" s="370"/>
      <c r="QO6" s="370"/>
      <c r="QP6" s="370"/>
      <c r="QQ6" s="369"/>
      <c r="QR6" s="370"/>
      <c r="QS6" s="370"/>
      <c r="QT6" s="372"/>
      <c r="QU6" s="372"/>
      <c r="QW6" s="370"/>
      <c r="QX6" s="370"/>
      <c r="QY6" s="370"/>
      <c r="QZ6" s="370"/>
      <c r="RA6" s="370"/>
      <c r="RB6" s="370"/>
      <c r="RC6" s="370"/>
      <c r="RD6" s="370"/>
      <c r="RE6" s="370"/>
      <c r="RF6" s="370"/>
      <c r="RG6" s="369"/>
      <c r="RH6" s="370"/>
      <c r="RI6" s="370"/>
      <c r="RJ6" s="372"/>
      <c r="RK6" s="372"/>
      <c r="RM6" s="370"/>
      <c r="RN6" s="370"/>
      <c r="RO6" s="370"/>
      <c r="RP6" s="370"/>
      <c r="RQ6" s="370"/>
      <c r="RR6" s="370"/>
      <c r="RS6" s="370"/>
      <c r="RT6" s="370"/>
      <c r="RU6" s="370"/>
      <c r="RV6" s="370"/>
      <c r="RW6" s="369"/>
      <c r="RX6" s="370"/>
      <c r="RY6" s="370"/>
      <c r="RZ6" s="372"/>
      <c r="SA6" s="372"/>
      <c r="SC6" s="370"/>
      <c r="SD6" s="370"/>
      <c r="SE6" s="370"/>
      <c r="SF6" s="370"/>
      <c r="SG6" s="370"/>
      <c r="SH6" s="370"/>
      <c r="SI6" s="370"/>
      <c r="SJ6" s="370"/>
      <c r="SK6" s="370"/>
      <c r="SL6" s="370"/>
      <c r="SM6" s="369"/>
      <c r="SN6" s="370"/>
      <c r="SO6" s="370"/>
      <c r="SP6" s="372"/>
      <c r="SQ6" s="372"/>
      <c r="SS6" s="370"/>
      <c r="ST6" s="370"/>
      <c r="SU6" s="370"/>
      <c r="SV6" s="370"/>
      <c r="SW6" s="370"/>
      <c r="SX6" s="370"/>
      <c r="SY6" s="370"/>
      <c r="SZ6" s="370"/>
      <c r="TA6" s="370"/>
      <c r="TB6" s="370"/>
      <c r="TC6" s="369"/>
      <c r="TD6" s="370"/>
      <c r="TE6" s="370"/>
      <c r="TF6" s="372"/>
      <c r="TG6" s="372"/>
      <c r="TI6" s="370"/>
      <c r="TJ6" s="370"/>
      <c r="TK6" s="370"/>
      <c r="TL6" s="370"/>
      <c r="TM6" s="370"/>
      <c r="TN6" s="370"/>
      <c r="TO6" s="370"/>
      <c r="TP6" s="370"/>
      <c r="TQ6" s="370"/>
      <c r="TR6" s="370"/>
      <c r="TS6" s="369"/>
      <c r="TT6" s="370"/>
      <c r="TU6" s="370"/>
      <c r="TV6" s="372"/>
      <c r="TW6" s="372"/>
      <c r="TY6" s="370"/>
      <c r="TZ6" s="370"/>
      <c r="UA6" s="370"/>
      <c r="UB6" s="370"/>
      <c r="UC6" s="370"/>
      <c r="UD6" s="370"/>
      <c r="UE6" s="370"/>
      <c r="UF6" s="370"/>
      <c r="UG6" s="370"/>
      <c r="UH6" s="370"/>
      <c r="UI6" s="369"/>
      <c r="UJ6" s="370"/>
      <c r="UK6" s="370"/>
      <c r="UL6" s="372"/>
      <c r="UM6" s="372"/>
      <c r="UO6" s="370"/>
      <c r="UP6" s="370"/>
      <c r="UQ6" s="370"/>
      <c r="UR6" s="370"/>
      <c r="US6" s="370"/>
      <c r="UT6" s="370"/>
      <c r="UU6" s="370"/>
      <c r="UV6" s="370"/>
      <c r="UW6" s="370"/>
      <c r="UX6" s="370"/>
      <c r="UY6" s="369"/>
      <c r="UZ6" s="370"/>
      <c r="VA6" s="370"/>
      <c r="VB6" s="372"/>
      <c r="VC6" s="372"/>
      <c r="VE6" s="370"/>
      <c r="VF6" s="370"/>
      <c r="VG6" s="370"/>
      <c r="VH6" s="370"/>
      <c r="VI6" s="370"/>
      <c r="VJ6" s="370"/>
      <c r="VK6" s="370"/>
      <c r="VL6" s="370"/>
      <c r="VM6" s="370"/>
      <c r="VN6" s="370"/>
      <c r="VO6" s="369"/>
      <c r="VP6" s="370"/>
      <c r="VQ6" s="370"/>
      <c r="VR6" s="372"/>
      <c r="VS6" s="372"/>
      <c r="VU6" s="370"/>
      <c r="VV6" s="370"/>
      <c r="VW6" s="370"/>
      <c r="VX6" s="370"/>
      <c r="VY6" s="370"/>
      <c r="VZ6" s="370"/>
      <c r="WA6" s="370"/>
      <c r="WB6" s="370"/>
      <c r="WC6" s="370"/>
      <c r="WD6" s="370"/>
      <c r="WE6" s="369"/>
      <c r="WF6" s="370"/>
      <c r="WG6" s="370"/>
      <c r="WH6" s="372"/>
      <c r="WI6" s="372"/>
      <c r="WK6" s="370"/>
      <c r="WL6" s="370"/>
      <c r="WM6" s="370"/>
      <c r="WN6" s="370"/>
      <c r="WO6" s="370"/>
      <c r="WP6" s="370"/>
      <c r="WQ6" s="370"/>
      <c r="WR6" s="370"/>
      <c r="WS6" s="370"/>
      <c r="WT6" s="370"/>
      <c r="WU6" s="369"/>
      <c r="WV6" s="370"/>
      <c r="WW6" s="370"/>
      <c r="WX6" s="372"/>
      <c r="WY6" s="372"/>
      <c r="XA6" s="370"/>
      <c r="XB6" s="370"/>
      <c r="XC6" s="370"/>
      <c r="XD6" s="370"/>
      <c r="XE6" s="370"/>
      <c r="XF6" s="370"/>
      <c r="XG6" s="370"/>
      <c r="XH6" s="370"/>
      <c r="XI6" s="370"/>
      <c r="XJ6" s="370"/>
      <c r="XK6" s="369"/>
      <c r="XL6" s="370"/>
      <c r="XM6" s="370"/>
      <c r="XN6" s="372"/>
      <c r="XO6" s="372"/>
      <c r="XQ6" s="370"/>
      <c r="XR6" s="370"/>
      <c r="XS6" s="370"/>
      <c r="XT6" s="370"/>
      <c r="XU6" s="370"/>
      <c r="XV6" s="370"/>
      <c r="XW6" s="370"/>
      <c r="XX6" s="370"/>
      <c r="XY6" s="370"/>
      <c r="XZ6" s="370"/>
      <c r="YA6" s="369"/>
      <c r="YB6" s="370"/>
      <c r="YC6" s="370"/>
      <c r="YD6" s="372"/>
      <c r="YE6" s="372"/>
      <c r="YG6" s="370"/>
      <c r="YH6" s="370"/>
      <c r="YI6" s="370"/>
      <c r="YJ6" s="370"/>
      <c r="YK6" s="370"/>
      <c r="YL6" s="370"/>
      <c r="YM6" s="370"/>
      <c r="YN6" s="370"/>
      <c r="YO6" s="370"/>
      <c r="YP6" s="370"/>
      <c r="YQ6" s="369"/>
      <c r="YR6" s="370"/>
      <c r="YS6" s="370"/>
      <c r="YT6" s="372"/>
      <c r="YU6" s="372"/>
      <c r="YW6" s="370"/>
      <c r="YX6" s="370"/>
      <c r="YY6" s="370"/>
      <c r="YZ6" s="370"/>
      <c r="ZA6" s="370"/>
      <c r="ZB6" s="370"/>
      <c r="ZC6" s="370"/>
      <c r="ZD6" s="370"/>
      <c r="ZE6" s="370"/>
      <c r="ZF6" s="370"/>
      <c r="ZG6" s="369"/>
      <c r="ZH6" s="370"/>
      <c r="ZI6" s="370"/>
      <c r="ZJ6" s="372"/>
      <c r="ZK6" s="372"/>
      <c r="ZM6" s="370"/>
      <c r="ZN6" s="370"/>
      <c r="ZO6" s="370"/>
      <c r="ZP6" s="370"/>
      <c r="ZQ6" s="370"/>
      <c r="ZR6" s="370"/>
      <c r="ZS6" s="370"/>
      <c r="ZT6" s="370"/>
      <c r="ZU6" s="370"/>
      <c r="ZV6" s="370"/>
      <c r="ZW6" s="369"/>
      <c r="ZX6" s="370"/>
      <c r="ZY6" s="370"/>
      <c r="ZZ6" s="372"/>
      <c r="AAA6" s="372"/>
      <c r="AAC6" s="370"/>
      <c r="AAD6" s="370"/>
      <c r="AAE6" s="370"/>
      <c r="AAF6" s="370"/>
      <c r="AAG6" s="370"/>
      <c r="AAH6" s="370"/>
      <c r="AAI6" s="370"/>
      <c r="AAJ6" s="370"/>
      <c r="AAK6" s="370"/>
      <c r="AAL6" s="370"/>
      <c r="AAM6" s="369"/>
      <c r="AAN6" s="370"/>
      <c r="AAO6" s="370"/>
      <c r="AAP6" s="372"/>
      <c r="AAQ6" s="372"/>
      <c r="AAS6" s="370"/>
      <c r="AAT6" s="370"/>
      <c r="AAU6" s="370"/>
      <c r="AAV6" s="370"/>
      <c r="AAW6" s="370"/>
      <c r="AAX6" s="370"/>
      <c r="AAY6" s="370"/>
      <c r="AAZ6" s="370"/>
      <c r="ABA6" s="370"/>
      <c r="ABB6" s="370"/>
      <c r="ABC6" s="369"/>
      <c r="ABD6" s="370"/>
      <c r="ABE6" s="370"/>
      <c r="ABF6" s="372"/>
      <c r="ABG6" s="372"/>
      <c r="ABI6" s="370"/>
      <c r="ABJ6" s="370"/>
      <c r="ABK6" s="370"/>
      <c r="ABL6" s="370"/>
      <c r="ABM6" s="370"/>
      <c r="ABN6" s="370"/>
      <c r="ABO6" s="370"/>
      <c r="ABP6" s="370"/>
      <c r="ABQ6" s="370"/>
      <c r="ABR6" s="370"/>
      <c r="ABS6" s="369"/>
      <c r="ABT6" s="370"/>
      <c r="ABU6" s="370"/>
      <c r="ABV6" s="372"/>
      <c r="ABW6" s="372"/>
      <c r="ABY6" s="370"/>
      <c r="ABZ6" s="370"/>
      <c r="ACA6" s="370"/>
      <c r="ACB6" s="370"/>
      <c r="ACC6" s="370"/>
      <c r="ACD6" s="370"/>
      <c r="ACE6" s="370"/>
      <c r="ACF6" s="370"/>
      <c r="ACG6" s="370"/>
      <c r="ACH6" s="370"/>
      <c r="ACI6" s="369"/>
      <c r="ACJ6" s="370"/>
      <c r="ACK6" s="370"/>
      <c r="ACL6" s="372"/>
      <c r="ACM6" s="372"/>
      <c r="ACO6" s="370"/>
      <c r="ACP6" s="370"/>
      <c r="ACQ6" s="370"/>
      <c r="ACR6" s="370"/>
      <c r="ACS6" s="370"/>
      <c r="ACT6" s="370"/>
      <c r="ACU6" s="370"/>
      <c r="ACV6" s="370"/>
      <c r="ACW6" s="370"/>
      <c r="ACX6" s="370"/>
      <c r="ACY6" s="369"/>
      <c r="ACZ6" s="370"/>
      <c r="ADA6" s="370"/>
      <c r="ADB6" s="372"/>
      <c r="ADC6" s="372"/>
      <c r="ADE6" s="370"/>
      <c r="ADF6" s="370"/>
      <c r="ADG6" s="370"/>
      <c r="ADH6" s="370"/>
      <c r="ADI6" s="370"/>
      <c r="ADJ6" s="370"/>
      <c r="ADK6" s="370"/>
      <c r="ADL6" s="370"/>
      <c r="ADM6" s="370"/>
      <c r="ADN6" s="370"/>
      <c r="ADO6" s="369"/>
      <c r="ADP6" s="370"/>
      <c r="ADQ6" s="370"/>
      <c r="ADR6" s="372"/>
      <c r="ADS6" s="372"/>
      <c r="ADU6" s="370"/>
      <c r="ADV6" s="370"/>
      <c r="ADW6" s="370"/>
      <c r="ADX6" s="370"/>
      <c r="ADY6" s="370"/>
      <c r="ADZ6" s="370"/>
      <c r="AEA6" s="370"/>
      <c r="AEB6" s="370"/>
      <c r="AEC6" s="370"/>
      <c r="AED6" s="370"/>
      <c r="AEE6" s="369"/>
      <c r="AEF6" s="370"/>
      <c r="AEG6" s="370"/>
      <c r="AEH6" s="372"/>
      <c r="AEI6" s="372"/>
      <c r="AEK6" s="370"/>
      <c r="AEL6" s="370"/>
      <c r="AEM6" s="370"/>
      <c r="AEN6" s="370"/>
      <c r="AEO6" s="370"/>
      <c r="AEP6" s="370"/>
      <c r="AEQ6" s="370"/>
      <c r="AER6" s="370"/>
      <c r="AES6" s="370"/>
      <c r="AET6" s="370"/>
      <c r="AEU6" s="369"/>
      <c r="AEV6" s="370"/>
      <c r="AEW6" s="370"/>
      <c r="AEX6" s="372"/>
      <c r="AEY6" s="372"/>
      <c r="AFA6" s="370"/>
      <c r="AFB6" s="370"/>
      <c r="AFC6" s="370"/>
      <c r="AFD6" s="370"/>
      <c r="AFE6" s="370"/>
      <c r="AFF6" s="370"/>
      <c r="AFG6" s="370"/>
      <c r="AFH6" s="370"/>
      <c r="AFI6" s="370"/>
      <c r="AFJ6" s="370"/>
      <c r="AFK6" s="369"/>
      <c r="AFL6" s="370"/>
      <c r="AFM6" s="370"/>
      <c r="AFN6" s="372"/>
      <c r="AFO6" s="372"/>
      <c r="AFQ6" s="370"/>
      <c r="AFR6" s="370"/>
      <c r="AFS6" s="370"/>
      <c r="AFT6" s="370"/>
      <c r="AFU6" s="370"/>
      <c r="AFV6" s="370"/>
      <c r="AFW6" s="370"/>
      <c r="AFX6" s="370"/>
      <c r="AFY6" s="370"/>
      <c r="AFZ6" s="370"/>
      <c r="AGA6" s="369"/>
      <c r="AGB6" s="370"/>
      <c r="AGC6" s="370"/>
      <c r="AGD6" s="372"/>
      <c r="AGE6" s="372"/>
      <c r="AGG6" s="370"/>
      <c r="AGH6" s="370"/>
      <c r="AGI6" s="370"/>
      <c r="AGJ6" s="370"/>
      <c r="AGK6" s="370"/>
      <c r="AGL6" s="370"/>
      <c r="AGM6" s="370"/>
      <c r="AGN6" s="370"/>
      <c r="AGO6" s="370"/>
      <c r="AGP6" s="370"/>
      <c r="AGQ6" s="369"/>
      <c r="AGR6" s="370"/>
      <c r="AGS6" s="370"/>
      <c r="AGT6" s="372"/>
      <c r="AGU6" s="372"/>
      <c r="AGW6" s="370"/>
      <c r="AGX6" s="370"/>
      <c r="AGY6" s="370"/>
      <c r="AGZ6" s="370"/>
      <c r="AHA6" s="370"/>
      <c r="AHB6" s="370"/>
      <c r="AHC6" s="370"/>
      <c r="AHD6" s="370"/>
      <c r="AHE6" s="370"/>
      <c r="AHF6" s="370"/>
      <c r="AHG6" s="369"/>
      <c r="AHH6" s="370"/>
      <c r="AHI6" s="370"/>
      <c r="AHJ6" s="372"/>
      <c r="AHK6" s="372"/>
      <c r="AHM6" s="370"/>
      <c r="AHN6" s="370"/>
      <c r="AHO6" s="370"/>
      <c r="AHP6" s="370"/>
      <c r="AHQ6" s="370"/>
      <c r="AHR6" s="370"/>
      <c r="AHS6" s="370"/>
      <c r="AHT6" s="370"/>
      <c r="AHU6" s="370"/>
      <c r="AHV6" s="370"/>
      <c r="AHW6" s="369"/>
      <c r="AHX6" s="370"/>
      <c r="AHY6" s="370"/>
      <c r="AHZ6" s="372"/>
      <c r="AIA6" s="372"/>
      <c r="AIC6" s="370"/>
      <c r="AID6" s="370"/>
      <c r="AIE6" s="370"/>
      <c r="AIF6" s="370"/>
      <c r="AIG6" s="370"/>
      <c r="AIH6" s="370"/>
      <c r="AII6" s="370"/>
      <c r="AIJ6" s="370"/>
      <c r="AIK6" s="370"/>
      <c r="AIL6" s="370"/>
      <c r="AIM6" s="369"/>
      <c r="AIN6" s="370"/>
      <c r="AIO6" s="370"/>
      <c r="AIP6" s="372"/>
      <c r="AIQ6" s="372"/>
      <c r="AIS6" s="370"/>
      <c r="AIT6" s="370"/>
      <c r="AIU6" s="370"/>
      <c r="AIV6" s="370"/>
      <c r="AIW6" s="370"/>
      <c r="AIX6" s="370"/>
      <c r="AIY6" s="370"/>
      <c r="AIZ6" s="370"/>
      <c r="AJA6" s="370"/>
      <c r="AJB6" s="370"/>
      <c r="AJC6" s="369"/>
      <c r="AJD6" s="370"/>
      <c r="AJE6" s="370"/>
      <c r="AJF6" s="372"/>
      <c r="AJG6" s="372"/>
      <c r="AJI6" s="370"/>
      <c r="AJJ6" s="370"/>
      <c r="AJK6" s="370"/>
      <c r="AJL6" s="370"/>
      <c r="AJM6" s="370"/>
      <c r="AJN6" s="370"/>
      <c r="AJO6" s="370"/>
      <c r="AJP6" s="370"/>
      <c r="AJQ6" s="370"/>
      <c r="AJR6" s="370"/>
      <c r="AJS6" s="369"/>
      <c r="AJT6" s="370"/>
      <c r="AJU6" s="370"/>
      <c r="AJV6" s="372"/>
      <c r="AJW6" s="372"/>
      <c r="AJY6" s="370"/>
      <c r="AJZ6" s="370"/>
      <c r="AKA6" s="370"/>
      <c r="AKB6" s="370"/>
      <c r="AKC6" s="370"/>
      <c r="AKD6" s="370"/>
      <c r="AKE6" s="370"/>
      <c r="AKF6" s="370"/>
      <c r="AKG6" s="370"/>
      <c r="AKH6" s="370"/>
      <c r="AKI6" s="369"/>
      <c r="AKJ6" s="370"/>
      <c r="AKK6" s="370"/>
      <c r="AKL6" s="372"/>
      <c r="AKM6" s="372"/>
      <c r="AKO6" s="370"/>
      <c r="AKP6" s="370"/>
      <c r="AKQ6" s="370"/>
      <c r="AKR6" s="370"/>
      <c r="AKS6" s="370"/>
      <c r="AKT6" s="370"/>
      <c r="AKU6" s="370"/>
      <c r="AKV6" s="370"/>
      <c r="AKW6" s="370"/>
      <c r="AKX6" s="370"/>
      <c r="AKY6" s="369"/>
      <c r="AKZ6" s="370"/>
      <c r="ALA6" s="370"/>
      <c r="ALB6" s="372"/>
      <c r="ALC6" s="372"/>
      <c r="ALE6" s="370"/>
      <c r="ALF6" s="370"/>
      <c r="ALG6" s="370"/>
      <c r="ALH6" s="370"/>
      <c r="ALI6" s="370"/>
      <c r="ALJ6" s="370"/>
      <c r="ALK6" s="370"/>
      <c r="ALL6" s="370"/>
      <c r="ALM6" s="370"/>
      <c r="ALN6" s="370"/>
      <c r="ALO6" s="369"/>
      <c r="ALP6" s="370"/>
      <c r="ALQ6" s="370"/>
      <c r="ALR6" s="372"/>
      <c r="ALS6" s="372"/>
      <c r="ALU6" s="370"/>
      <c r="ALV6" s="370"/>
      <c r="ALW6" s="370"/>
      <c r="ALX6" s="370"/>
      <c r="ALY6" s="370"/>
      <c r="ALZ6" s="370"/>
      <c r="AMA6" s="370"/>
      <c r="AMB6" s="370"/>
      <c r="AMC6" s="370"/>
      <c r="AMD6" s="370"/>
      <c r="AME6" s="369"/>
      <c r="AMF6" s="370"/>
      <c r="AMG6" s="370"/>
      <c r="AMH6" s="372"/>
      <c r="AMI6" s="372"/>
      <c r="AMK6" s="370"/>
      <c r="AML6" s="370"/>
      <c r="AMM6" s="370"/>
      <c r="AMN6" s="370"/>
      <c r="AMO6" s="370"/>
      <c r="AMP6" s="370"/>
      <c r="AMQ6" s="370"/>
      <c r="AMR6" s="370"/>
      <c r="AMS6" s="370"/>
      <c r="AMT6" s="370"/>
      <c r="AMU6" s="369"/>
      <c r="AMV6" s="370"/>
      <c r="AMW6" s="370"/>
      <c r="AMX6" s="372"/>
      <c r="AMY6" s="372"/>
      <c r="ANA6" s="370"/>
      <c r="ANB6" s="370"/>
      <c r="ANC6" s="370"/>
      <c r="AND6" s="370"/>
      <c r="ANE6" s="370"/>
      <c r="ANF6" s="370"/>
      <c r="ANG6" s="370"/>
      <c r="ANH6" s="370"/>
      <c r="ANI6" s="370"/>
      <c r="ANJ6" s="370"/>
      <c r="ANK6" s="369"/>
      <c r="ANL6" s="370"/>
      <c r="ANM6" s="370"/>
      <c r="ANN6" s="372"/>
      <c r="ANO6" s="372"/>
      <c r="ANQ6" s="370"/>
      <c r="ANR6" s="370"/>
      <c r="ANS6" s="370"/>
      <c r="ANT6" s="370"/>
      <c r="ANU6" s="370"/>
      <c r="ANV6" s="370"/>
      <c r="ANW6" s="370"/>
      <c r="ANX6" s="370"/>
      <c r="ANY6" s="370"/>
      <c r="ANZ6" s="370"/>
      <c r="AOA6" s="369"/>
      <c r="AOB6" s="370"/>
      <c r="AOC6" s="370"/>
      <c r="AOD6" s="372"/>
      <c r="AOE6" s="372"/>
      <c r="AOG6" s="370"/>
      <c r="AOH6" s="370"/>
      <c r="AOI6" s="370"/>
      <c r="AOJ6" s="370"/>
      <c r="AOK6" s="370"/>
      <c r="AOL6" s="370"/>
      <c r="AOM6" s="370"/>
      <c r="AON6" s="370"/>
      <c r="AOO6" s="370"/>
      <c r="AOP6" s="370"/>
      <c r="AOQ6" s="369"/>
      <c r="AOR6" s="370"/>
      <c r="AOS6" s="370"/>
      <c r="AOT6" s="372"/>
      <c r="AOU6" s="372"/>
      <c r="AOW6" s="370"/>
      <c r="AOX6" s="370"/>
      <c r="AOY6" s="370"/>
      <c r="AOZ6" s="370"/>
      <c r="APA6" s="370"/>
      <c r="APB6" s="370"/>
      <c r="APC6" s="370"/>
      <c r="APD6" s="370"/>
      <c r="APE6" s="370"/>
      <c r="APF6" s="370"/>
      <c r="APG6" s="369"/>
      <c r="APH6" s="370"/>
      <c r="API6" s="370"/>
      <c r="APJ6" s="372"/>
      <c r="APK6" s="372"/>
      <c r="APM6" s="370"/>
      <c r="APN6" s="370"/>
      <c r="APO6" s="370"/>
      <c r="APP6" s="370"/>
      <c r="APQ6" s="370"/>
      <c r="APR6" s="370"/>
      <c r="APS6" s="370"/>
      <c r="APT6" s="370"/>
      <c r="APU6" s="370"/>
      <c r="APV6" s="370"/>
      <c r="APW6" s="369"/>
      <c r="APX6" s="370"/>
      <c r="APY6" s="370"/>
      <c r="APZ6" s="372"/>
      <c r="AQA6" s="372"/>
      <c r="AQC6" s="370"/>
      <c r="AQD6" s="370"/>
      <c r="AQE6" s="370"/>
      <c r="AQF6" s="370"/>
      <c r="AQG6" s="370"/>
      <c r="AQH6" s="370"/>
      <c r="AQI6" s="370"/>
      <c r="AQJ6" s="370"/>
      <c r="AQK6" s="370"/>
      <c r="AQL6" s="370"/>
      <c r="AQM6" s="369"/>
      <c r="AQN6" s="370"/>
      <c r="AQO6" s="370"/>
      <c r="AQP6" s="372"/>
      <c r="AQQ6" s="372"/>
      <c r="AQS6" s="370"/>
      <c r="AQT6" s="370"/>
      <c r="AQU6" s="370"/>
      <c r="AQV6" s="370"/>
      <c r="AQW6" s="370"/>
      <c r="AQX6" s="370"/>
      <c r="AQY6" s="370"/>
      <c r="AQZ6" s="370"/>
      <c r="ARA6" s="370"/>
      <c r="ARB6" s="370"/>
      <c r="ARC6" s="369"/>
      <c r="ARD6" s="370"/>
      <c r="ARE6" s="370"/>
      <c r="ARF6" s="372"/>
      <c r="ARG6" s="372"/>
      <c r="ARI6" s="370"/>
      <c r="ARJ6" s="370"/>
      <c r="ARK6" s="370"/>
      <c r="ARL6" s="370"/>
      <c r="ARM6" s="370"/>
      <c r="ARN6" s="370"/>
      <c r="ARO6" s="370"/>
      <c r="ARP6" s="370"/>
      <c r="ARQ6" s="370"/>
      <c r="ARR6" s="370"/>
      <c r="ARS6" s="369"/>
      <c r="ART6" s="370"/>
      <c r="ARU6" s="370"/>
      <c r="ARV6" s="372"/>
      <c r="ARW6" s="372"/>
      <c r="ARY6" s="370"/>
      <c r="ARZ6" s="370"/>
      <c r="ASA6" s="370"/>
      <c r="ASB6" s="370"/>
      <c r="ASC6" s="370"/>
      <c r="ASD6" s="370"/>
      <c r="ASE6" s="370"/>
      <c r="ASF6" s="370"/>
      <c r="ASG6" s="370"/>
      <c r="ASH6" s="370"/>
      <c r="ASI6" s="369"/>
      <c r="ASJ6" s="370"/>
      <c r="ASK6" s="370"/>
      <c r="ASL6" s="372"/>
      <c r="ASM6" s="372"/>
      <c r="ASO6" s="370"/>
      <c r="ASP6" s="370"/>
      <c r="ASQ6" s="370"/>
      <c r="ASR6" s="370"/>
      <c r="ASS6" s="370"/>
      <c r="AST6" s="370"/>
      <c r="ASU6" s="370"/>
      <c r="ASV6" s="370"/>
      <c r="ASW6" s="370"/>
      <c r="ASX6" s="370"/>
      <c r="ASY6" s="369"/>
      <c r="ASZ6" s="370"/>
      <c r="ATA6" s="370"/>
      <c r="ATB6" s="372"/>
      <c r="ATC6" s="372"/>
      <c r="ATE6" s="370"/>
      <c r="ATF6" s="370"/>
      <c r="ATG6" s="370"/>
      <c r="ATH6" s="370"/>
      <c r="ATI6" s="370"/>
      <c r="ATJ6" s="370"/>
      <c r="ATK6" s="370"/>
      <c r="ATL6" s="370"/>
      <c r="ATM6" s="370"/>
      <c r="ATN6" s="370"/>
      <c r="ATO6" s="369"/>
      <c r="ATP6" s="370"/>
      <c r="ATQ6" s="370"/>
      <c r="ATR6" s="372"/>
      <c r="ATS6" s="372"/>
      <c r="ATU6" s="370"/>
      <c r="ATV6" s="370"/>
      <c r="ATW6" s="370"/>
      <c r="ATX6" s="370"/>
      <c r="ATY6" s="370"/>
      <c r="ATZ6" s="370"/>
      <c r="AUA6" s="370"/>
      <c r="AUB6" s="370"/>
      <c r="AUC6" s="370"/>
      <c r="AUD6" s="370"/>
      <c r="AUE6" s="369"/>
      <c r="AUF6" s="370"/>
      <c r="AUG6" s="370"/>
      <c r="AUH6" s="372"/>
      <c r="AUI6" s="372"/>
      <c r="AUK6" s="370"/>
      <c r="AUL6" s="370"/>
      <c r="AUM6" s="370"/>
      <c r="AUN6" s="370"/>
      <c r="AUO6" s="370"/>
      <c r="AUP6" s="370"/>
      <c r="AUQ6" s="370"/>
      <c r="AUR6" s="370"/>
      <c r="AUS6" s="370"/>
      <c r="AUT6" s="370"/>
      <c r="AUU6" s="369"/>
      <c r="AUV6" s="370"/>
      <c r="AUW6" s="370"/>
      <c r="AUX6" s="372"/>
      <c r="AUY6" s="372"/>
      <c r="AVA6" s="370"/>
      <c r="AVB6" s="370"/>
      <c r="AVC6" s="370"/>
      <c r="AVD6" s="370"/>
      <c r="AVE6" s="370"/>
      <c r="AVF6" s="370"/>
      <c r="AVG6" s="370"/>
      <c r="AVH6" s="370"/>
      <c r="AVI6" s="370"/>
      <c r="AVJ6" s="370"/>
      <c r="AVK6" s="369"/>
      <c r="AVL6" s="370"/>
      <c r="AVM6" s="370"/>
      <c r="AVN6" s="372"/>
      <c r="AVO6" s="372"/>
      <c r="AVQ6" s="370"/>
      <c r="AVR6" s="370"/>
      <c r="AVS6" s="370"/>
      <c r="AVT6" s="370"/>
      <c r="AVU6" s="370"/>
      <c r="AVV6" s="370"/>
      <c r="AVW6" s="370"/>
      <c r="AVX6" s="370"/>
      <c r="AVY6" s="370"/>
      <c r="AVZ6" s="370"/>
      <c r="AWA6" s="369"/>
      <c r="AWB6" s="370"/>
      <c r="AWC6" s="370"/>
      <c r="AWD6" s="372"/>
      <c r="AWE6" s="372"/>
      <c r="AWG6" s="370"/>
      <c r="AWH6" s="370"/>
      <c r="AWI6" s="370"/>
      <c r="AWJ6" s="370"/>
      <c r="AWK6" s="370"/>
      <c r="AWL6" s="370"/>
      <c r="AWM6" s="370"/>
      <c r="AWN6" s="370"/>
      <c r="AWO6" s="370"/>
      <c r="AWP6" s="370"/>
      <c r="AWQ6" s="369"/>
      <c r="AWR6" s="370"/>
      <c r="AWS6" s="370"/>
      <c r="AWT6" s="372"/>
      <c r="AWU6" s="372"/>
      <c r="AWW6" s="370"/>
      <c r="AWX6" s="370"/>
      <c r="AWY6" s="370"/>
      <c r="AWZ6" s="370"/>
      <c r="AXA6" s="370"/>
      <c r="AXB6" s="370"/>
      <c r="AXC6" s="370"/>
      <c r="AXD6" s="370"/>
      <c r="AXE6" s="370"/>
      <c r="AXF6" s="370"/>
      <c r="AXG6" s="369"/>
      <c r="AXH6" s="370"/>
      <c r="AXI6" s="370"/>
      <c r="AXJ6" s="372"/>
      <c r="AXK6" s="372"/>
      <c r="AXM6" s="370"/>
      <c r="AXN6" s="370"/>
      <c r="AXO6" s="370"/>
      <c r="AXP6" s="370"/>
      <c r="AXQ6" s="370"/>
      <c r="AXR6" s="370"/>
      <c r="AXS6" s="370"/>
      <c r="AXT6" s="370"/>
      <c r="AXU6" s="370"/>
      <c r="AXV6" s="370"/>
      <c r="AXW6" s="369"/>
      <c r="AXX6" s="370"/>
      <c r="AXY6" s="370"/>
      <c r="AXZ6" s="372"/>
      <c r="AYA6" s="372"/>
      <c r="AYC6" s="370"/>
      <c r="AYD6" s="370"/>
      <c r="AYE6" s="370"/>
      <c r="AYF6" s="370"/>
      <c r="AYG6" s="370"/>
      <c r="AYH6" s="370"/>
      <c r="AYI6" s="370"/>
      <c r="AYJ6" s="370"/>
      <c r="AYK6" s="370"/>
      <c r="AYL6" s="370"/>
      <c r="AYM6" s="369"/>
      <c r="AYN6" s="370"/>
      <c r="AYO6" s="370"/>
      <c r="AYP6" s="372"/>
      <c r="AYQ6" s="372"/>
      <c r="AYS6" s="370"/>
      <c r="AYT6" s="370"/>
      <c r="AYU6" s="370"/>
      <c r="AYV6" s="370"/>
      <c r="AYW6" s="370"/>
      <c r="AYX6" s="370"/>
      <c r="AYY6" s="370"/>
      <c r="AYZ6" s="370"/>
      <c r="AZA6" s="370"/>
      <c r="AZB6" s="370"/>
      <c r="AZC6" s="369"/>
      <c r="AZD6" s="370"/>
      <c r="AZE6" s="370"/>
      <c r="AZF6" s="372"/>
      <c r="AZG6" s="372"/>
      <c r="AZI6" s="370"/>
      <c r="AZJ6" s="370"/>
      <c r="AZK6" s="370"/>
      <c r="AZL6" s="370"/>
      <c r="AZM6" s="370"/>
      <c r="AZN6" s="370"/>
      <c r="AZO6" s="370"/>
      <c r="AZP6" s="370"/>
      <c r="AZQ6" s="370"/>
      <c r="AZR6" s="370"/>
      <c r="AZS6" s="369"/>
      <c r="AZT6" s="370"/>
      <c r="AZU6" s="370"/>
      <c r="AZV6" s="372"/>
      <c r="AZW6" s="372"/>
      <c r="AZY6" s="370"/>
      <c r="AZZ6" s="370"/>
      <c r="BAA6" s="370"/>
      <c r="BAB6" s="370"/>
      <c r="BAC6" s="370"/>
      <c r="BAD6" s="370"/>
      <c r="BAE6" s="370"/>
      <c r="BAF6" s="370"/>
      <c r="BAG6" s="370"/>
      <c r="BAH6" s="370"/>
      <c r="BAI6" s="369"/>
      <c r="BAJ6" s="370"/>
      <c r="BAK6" s="370"/>
      <c r="BAL6" s="372"/>
      <c r="BAM6" s="372"/>
      <c r="BAO6" s="370"/>
      <c r="BAP6" s="370"/>
      <c r="BAQ6" s="370"/>
      <c r="BAR6" s="370"/>
      <c r="BAS6" s="370"/>
      <c r="BAT6" s="370"/>
      <c r="BAU6" s="370"/>
      <c r="BAV6" s="370"/>
      <c r="BAW6" s="370"/>
      <c r="BAX6" s="370"/>
      <c r="BAY6" s="369"/>
      <c r="BAZ6" s="370"/>
      <c r="BBA6" s="370"/>
      <c r="BBB6" s="372"/>
      <c r="BBC6" s="372"/>
      <c r="BBE6" s="370"/>
      <c r="BBF6" s="370"/>
      <c r="BBG6" s="370"/>
      <c r="BBH6" s="370"/>
      <c r="BBI6" s="370"/>
      <c r="BBJ6" s="370"/>
      <c r="BBK6" s="370"/>
      <c r="BBL6" s="370"/>
      <c r="BBM6" s="370"/>
      <c r="BBN6" s="370"/>
      <c r="BBO6" s="369"/>
      <c r="BBP6" s="370"/>
      <c r="BBQ6" s="370"/>
      <c r="BBR6" s="372"/>
      <c r="BBS6" s="372"/>
      <c r="BBU6" s="370"/>
      <c r="BBV6" s="370"/>
      <c r="BBW6" s="370"/>
      <c r="BBX6" s="370"/>
      <c r="BBY6" s="370"/>
      <c r="BBZ6" s="370"/>
      <c r="BCA6" s="370"/>
      <c r="BCB6" s="370"/>
      <c r="BCC6" s="370"/>
      <c r="BCD6" s="370"/>
      <c r="BCE6" s="369"/>
      <c r="BCF6" s="370"/>
      <c r="BCG6" s="370"/>
      <c r="BCH6" s="372"/>
      <c r="BCI6" s="372"/>
      <c r="BCK6" s="370"/>
      <c r="BCL6" s="370"/>
      <c r="BCM6" s="370"/>
      <c r="BCN6" s="370"/>
      <c r="BCO6" s="370"/>
      <c r="BCP6" s="370"/>
      <c r="BCQ6" s="370"/>
      <c r="BCR6" s="370"/>
      <c r="BCS6" s="370"/>
      <c r="BCT6" s="370"/>
      <c r="BCU6" s="369"/>
      <c r="BCV6" s="370"/>
      <c r="BCW6" s="370"/>
      <c r="BCX6" s="372"/>
      <c r="BCY6" s="372"/>
      <c r="BDA6" s="370"/>
      <c r="BDB6" s="370"/>
      <c r="BDC6" s="370"/>
      <c r="BDD6" s="370"/>
      <c r="BDE6" s="370"/>
      <c r="BDF6" s="370"/>
      <c r="BDG6" s="370"/>
      <c r="BDH6" s="370"/>
      <c r="BDI6" s="370"/>
      <c r="BDJ6" s="370"/>
      <c r="BDK6" s="369"/>
      <c r="BDL6" s="370"/>
      <c r="BDM6" s="370"/>
      <c r="BDN6" s="372"/>
      <c r="BDO6" s="372"/>
      <c r="BDQ6" s="370"/>
      <c r="BDR6" s="370"/>
      <c r="BDS6" s="370"/>
      <c r="BDT6" s="370"/>
      <c r="BDU6" s="370"/>
      <c r="BDV6" s="370"/>
      <c r="BDW6" s="370"/>
      <c r="BDX6" s="370"/>
      <c r="BDY6" s="370"/>
      <c r="BDZ6" s="370"/>
      <c r="BEA6" s="369"/>
      <c r="BEB6" s="370"/>
      <c r="BEC6" s="370"/>
      <c r="BED6" s="372"/>
      <c r="BEE6" s="372"/>
      <c r="BEG6" s="370"/>
      <c r="BEH6" s="370"/>
      <c r="BEI6" s="370"/>
      <c r="BEJ6" s="370"/>
      <c r="BEK6" s="370"/>
      <c r="BEL6" s="370"/>
      <c r="BEM6" s="370"/>
      <c r="BEN6" s="370"/>
      <c r="BEO6" s="370"/>
      <c r="BEP6" s="370"/>
      <c r="BEQ6" s="369"/>
      <c r="BER6" s="370"/>
      <c r="BES6" s="370"/>
      <c r="BET6" s="372"/>
      <c r="BEU6" s="372"/>
      <c r="BEW6" s="370"/>
      <c r="BEX6" s="370"/>
      <c r="BEY6" s="370"/>
      <c r="BEZ6" s="370"/>
      <c r="BFA6" s="370"/>
      <c r="BFB6" s="370"/>
      <c r="BFC6" s="370"/>
      <c r="BFD6" s="370"/>
      <c r="BFE6" s="370"/>
      <c r="BFF6" s="370"/>
      <c r="BFG6" s="369"/>
      <c r="BFH6" s="370"/>
      <c r="BFI6" s="370"/>
      <c r="BFJ6" s="372"/>
      <c r="BFK6" s="372"/>
      <c r="BFM6" s="370"/>
      <c r="BFN6" s="370"/>
      <c r="BFO6" s="370"/>
      <c r="BFP6" s="370"/>
      <c r="BFQ6" s="370"/>
      <c r="BFR6" s="370"/>
      <c r="BFS6" s="370"/>
      <c r="BFT6" s="370"/>
      <c r="BFU6" s="370"/>
      <c r="BFV6" s="370"/>
      <c r="BFW6" s="369"/>
      <c r="BFX6" s="370"/>
      <c r="BFY6" s="370"/>
      <c r="BFZ6" s="372"/>
      <c r="BGA6" s="372"/>
      <c r="BGC6" s="370"/>
      <c r="BGD6" s="370"/>
      <c r="BGE6" s="370"/>
      <c r="BGF6" s="370"/>
      <c r="BGG6" s="370"/>
      <c r="BGH6" s="370"/>
      <c r="BGI6" s="370"/>
      <c r="BGJ6" s="370"/>
      <c r="BGK6" s="370"/>
      <c r="BGL6" s="370"/>
      <c r="BGM6" s="369"/>
      <c r="BGN6" s="370"/>
      <c r="BGO6" s="370"/>
      <c r="BGP6" s="372"/>
      <c r="BGQ6" s="372"/>
      <c r="BGS6" s="370"/>
      <c r="BGT6" s="370"/>
      <c r="BGU6" s="370"/>
      <c r="BGV6" s="370"/>
      <c r="BGW6" s="370"/>
      <c r="BGX6" s="370"/>
      <c r="BGY6" s="370"/>
      <c r="BGZ6" s="370"/>
      <c r="BHA6" s="370"/>
      <c r="BHB6" s="370"/>
      <c r="BHC6" s="369"/>
      <c r="BHD6" s="370"/>
      <c r="BHE6" s="370"/>
      <c r="BHF6" s="372"/>
      <c r="BHG6" s="372"/>
      <c r="BHI6" s="370"/>
      <c r="BHJ6" s="370"/>
      <c r="BHK6" s="370"/>
      <c r="BHL6" s="370"/>
      <c r="BHM6" s="370"/>
      <c r="BHN6" s="370"/>
      <c r="BHO6" s="370"/>
      <c r="BHP6" s="370"/>
      <c r="BHQ6" s="370"/>
      <c r="BHR6" s="370"/>
      <c r="BHS6" s="369"/>
      <c r="BHT6" s="370"/>
      <c r="BHU6" s="370"/>
      <c r="BHV6" s="372"/>
      <c r="BHW6" s="372"/>
      <c r="BHY6" s="370"/>
      <c r="BHZ6" s="370"/>
      <c r="BIA6" s="370"/>
      <c r="BIB6" s="370"/>
      <c r="BIC6" s="370"/>
      <c r="BID6" s="370"/>
      <c r="BIE6" s="370"/>
      <c r="BIF6" s="370"/>
      <c r="BIG6" s="370"/>
      <c r="BIH6" s="370"/>
      <c r="BII6" s="369"/>
      <c r="BIJ6" s="370"/>
      <c r="BIK6" s="370"/>
      <c r="BIL6" s="372"/>
      <c r="BIM6" s="372"/>
      <c r="BIO6" s="370"/>
      <c r="BIP6" s="370"/>
      <c r="BIQ6" s="370"/>
      <c r="BIR6" s="370"/>
      <c r="BIS6" s="370"/>
      <c r="BIT6" s="370"/>
      <c r="BIU6" s="370"/>
      <c r="BIV6" s="370"/>
      <c r="BIW6" s="370"/>
      <c r="BIX6" s="370"/>
      <c r="BIY6" s="369"/>
      <c r="BIZ6" s="370"/>
      <c r="BJA6" s="370"/>
      <c r="BJB6" s="372"/>
      <c r="BJC6" s="372"/>
      <c r="BJE6" s="370"/>
      <c r="BJF6" s="370"/>
      <c r="BJG6" s="370"/>
      <c r="BJH6" s="370"/>
      <c r="BJI6" s="370"/>
      <c r="BJJ6" s="370"/>
      <c r="BJK6" s="370"/>
      <c r="BJL6" s="370"/>
      <c r="BJM6" s="370"/>
      <c r="BJN6" s="370"/>
      <c r="BJO6" s="369"/>
      <c r="BJP6" s="370"/>
      <c r="BJQ6" s="370"/>
      <c r="BJR6" s="372"/>
      <c r="BJS6" s="372"/>
      <c r="BJU6" s="370"/>
      <c r="BJV6" s="370"/>
      <c r="BJW6" s="370"/>
      <c r="BJX6" s="370"/>
      <c r="BJY6" s="370"/>
      <c r="BJZ6" s="370"/>
      <c r="BKA6" s="370"/>
      <c r="BKB6" s="370"/>
      <c r="BKC6" s="370"/>
      <c r="BKD6" s="370"/>
      <c r="BKE6" s="369"/>
      <c r="BKF6" s="370"/>
      <c r="BKG6" s="370"/>
      <c r="BKH6" s="372"/>
      <c r="BKI6" s="372"/>
      <c r="BKK6" s="370"/>
      <c r="BKL6" s="370"/>
      <c r="BKM6" s="370"/>
      <c r="BKN6" s="370"/>
      <c r="BKO6" s="370"/>
      <c r="BKP6" s="370"/>
      <c r="BKQ6" s="370"/>
      <c r="BKR6" s="370"/>
      <c r="BKS6" s="370"/>
      <c r="BKT6" s="370"/>
      <c r="BKU6" s="369"/>
      <c r="BKV6" s="370"/>
      <c r="BKW6" s="370"/>
      <c r="BKX6" s="372"/>
      <c r="BKY6" s="372"/>
      <c r="BLA6" s="370"/>
      <c r="BLB6" s="370"/>
      <c r="BLC6" s="370"/>
      <c r="BLD6" s="370"/>
      <c r="BLE6" s="370"/>
      <c r="BLF6" s="370"/>
      <c r="BLG6" s="370"/>
      <c r="BLH6" s="370"/>
      <c r="BLI6" s="370"/>
      <c r="BLJ6" s="370"/>
      <c r="BLK6" s="369"/>
      <c r="BLL6" s="370"/>
      <c r="BLM6" s="370"/>
      <c r="BLN6" s="372"/>
      <c r="BLO6" s="372"/>
      <c r="BLQ6" s="370"/>
      <c r="BLR6" s="370"/>
      <c r="BLS6" s="370"/>
      <c r="BLT6" s="370"/>
      <c r="BLU6" s="370"/>
      <c r="BLV6" s="370"/>
      <c r="BLW6" s="370"/>
      <c r="BLX6" s="370"/>
      <c r="BLY6" s="370"/>
      <c r="BLZ6" s="370"/>
      <c r="BMA6" s="369"/>
      <c r="BMB6" s="370"/>
      <c r="BMC6" s="370"/>
      <c r="BMD6" s="372"/>
      <c r="BME6" s="372"/>
      <c r="BMG6" s="370"/>
      <c r="BMH6" s="370"/>
      <c r="BMI6" s="370"/>
      <c r="BMJ6" s="370"/>
      <c r="BMK6" s="370"/>
      <c r="BML6" s="370"/>
      <c r="BMM6" s="370"/>
      <c r="BMN6" s="370"/>
      <c r="BMO6" s="370"/>
      <c r="BMP6" s="370"/>
      <c r="BMQ6" s="369"/>
      <c r="BMR6" s="370"/>
      <c r="BMS6" s="370"/>
      <c r="BMT6" s="372"/>
      <c r="BMU6" s="372"/>
      <c r="BMW6" s="370"/>
      <c r="BMX6" s="370"/>
      <c r="BMY6" s="370"/>
      <c r="BMZ6" s="370"/>
      <c r="BNA6" s="370"/>
      <c r="BNB6" s="370"/>
      <c r="BNC6" s="370"/>
      <c r="BND6" s="370"/>
      <c r="BNE6" s="370"/>
      <c r="BNF6" s="370"/>
      <c r="BNG6" s="369"/>
      <c r="BNH6" s="370"/>
      <c r="BNI6" s="370"/>
      <c r="BNJ6" s="372"/>
      <c r="BNK6" s="372"/>
      <c r="BNM6" s="370"/>
      <c r="BNN6" s="370"/>
      <c r="BNO6" s="370"/>
      <c r="BNP6" s="370"/>
      <c r="BNQ6" s="370"/>
      <c r="BNR6" s="370"/>
      <c r="BNS6" s="370"/>
      <c r="BNT6" s="370"/>
      <c r="BNU6" s="370"/>
      <c r="BNV6" s="370"/>
      <c r="BNW6" s="369"/>
      <c r="BNX6" s="370"/>
      <c r="BNY6" s="370"/>
      <c r="BNZ6" s="372"/>
      <c r="BOA6" s="372"/>
      <c r="BOC6" s="370"/>
      <c r="BOD6" s="370"/>
      <c r="BOE6" s="370"/>
      <c r="BOF6" s="370"/>
      <c r="BOG6" s="370"/>
      <c r="BOH6" s="370"/>
      <c r="BOI6" s="370"/>
      <c r="BOJ6" s="370"/>
      <c r="BOK6" s="370"/>
      <c r="BOL6" s="370"/>
      <c r="BOM6" s="369"/>
      <c r="BON6" s="370"/>
      <c r="BOO6" s="370"/>
      <c r="BOP6" s="372"/>
      <c r="BOQ6" s="372"/>
      <c r="BOS6" s="370"/>
      <c r="BOT6" s="370"/>
      <c r="BOU6" s="370"/>
      <c r="BOV6" s="370"/>
      <c r="BOW6" s="370"/>
      <c r="BOX6" s="370"/>
      <c r="BOY6" s="370"/>
      <c r="BOZ6" s="370"/>
      <c r="BPA6" s="370"/>
      <c r="BPB6" s="370"/>
      <c r="BPC6" s="369"/>
      <c r="BPD6" s="370"/>
      <c r="BPE6" s="370"/>
      <c r="BPF6" s="372"/>
      <c r="BPG6" s="372"/>
      <c r="BPI6" s="370"/>
      <c r="BPJ6" s="370"/>
      <c r="BPK6" s="370"/>
      <c r="BPL6" s="370"/>
      <c r="BPM6" s="370"/>
      <c r="BPN6" s="370"/>
      <c r="BPO6" s="370"/>
      <c r="BPP6" s="370"/>
      <c r="BPQ6" s="370"/>
      <c r="BPR6" s="370"/>
      <c r="BPS6" s="369"/>
      <c r="BPT6" s="370"/>
      <c r="BPU6" s="370"/>
      <c r="BPV6" s="372"/>
      <c r="BPW6" s="372"/>
      <c r="BPY6" s="370"/>
      <c r="BPZ6" s="370"/>
      <c r="BQA6" s="370"/>
      <c r="BQB6" s="370"/>
      <c r="BQC6" s="370"/>
      <c r="BQD6" s="370"/>
      <c r="BQE6" s="370"/>
      <c r="BQF6" s="370"/>
      <c r="BQG6" s="370"/>
      <c r="BQH6" s="370"/>
      <c r="BQI6" s="369"/>
      <c r="BQJ6" s="370"/>
      <c r="BQK6" s="370"/>
      <c r="BQL6" s="372"/>
      <c r="BQM6" s="372"/>
      <c r="BQO6" s="370"/>
      <c r="BQP6" s="370"/>
      <c r="BQQ6" s="370"/>
      <c r="BQR6" s="370"/>
      <c r="BQS6" s="370"/>
      <c r="BQT6" s="370"/>
      <c r="BQU6" s="370"/>
      <c r="BQV6" s="370"/>
      <c r="BQW6" s="370"/>
      <c r="BQX6" s="370"/>
      <c r="BQY6" s="369"/>
      <c r="BQZ6" s="370"/>
      <c r="BRA6" s="370"/>
      <c r="BRB6" s="372"/>
      <c r="BRC6" s="372"/>
      <c r="BRE6" s="370"/>
      <c r="BRF6" s="370"/>
      <c r="BRG6" s="370"/>
      <c r="BRH6" s="370"/>
      <c r="BRI6" s="370"/>
      <c r="BRJ6" s="370"/>
      <c r="BRK6" s="370"/>
      <c r="BRL6" s="370"/>
      <c r="BRM6" s="370"/>
      <c r="BRN6" s="370"/>
      <c r="BRO6" s="369"/>
      <c r="BRP6" s="370"/>
      <c r="BRQ6" s="370"/>
      <c r="BRR6" s="372"/>
      <c r="BRS6" s="372"/>
      <c r="BRU6" s="370"/>
      <c r="BRV6" s="370"/>
      <c r="BRW6" s="370"/>
      <c r="BRX6" s="370"/>
      <c r="BRY6" s="370"/>
      <c r="BRZ6" s="370"/>
      <c r="BSA6" s="370"/>
      <c r="BSB6" s="370"/>
      <c r="BSC6" s="370"/>
      <c r="BSD6" s="370"/>
      <c r="BSE6" s="369"/>
      <c r="BSF6" s="370"/>
      <c r="BSG6" s="370"/>
      <c r="BSH6" s="372"/>
      <c r="BSI6" s="372"/>
      <c r="BSK6" s="370"/>
      <c r="BSL6" s="370"/>
      <c r="BSM6" s="370"/>
      <c r="BSN6" s="370"/>
      <c r="BSO6" s="370"/>
      <c r="BSP6" s="370"/>
      <c r="BSQ6" s="370"/>
      <c r="BSR6" s="370"/>
      <c r="BSS6" s="370"/>
      <c r="BST6" s="370"/>
      <c r="BSU6" s="369"/>
      <c r="BSV6" s="370"/>
      <c r="BSW6" s="370"/>
      <c r="BSX6" s="372"/>
      <c r="BSY6" s="372"/>
      <c r="BTA6" s="370"/>
      <c r="BTB6" s="370"/>
      <c r="BTC6" s="370"/>
      <c r="BTD6" s="370"/>
      <c r="BTE6" s="370"/>
      <c r="BTF6" s="370"/>
      <c r="BTG6" s="370"/>
      <c r="BTH6" s="370"/>
      <c r="BTI6" s="370"/>
      <c r="BTJ6" s="370"/>
      <c r="BTK6" s="369"/>
      <c r="BTL6" s="370"/>
      <c r="BTM6" s="370"/>
      <c r="BTN6" s="372"/>
      <c r="BTO6" s="372"/>
      <c r="BTQ6" s="370"/>
      <c r="BTR6" s="370"/>
      <c r="BTS6" s="370"/>
      <c r="BTT6" s="370"/>
      <c r="BTU6" s="370"/>
      <c r="BTV6" s="370"/>
      <c r="BTW6" s="370"/>
      <c r="BTX6" s="370"/>
      <c r="BTY6" s="370"/>
      <c r="BTZ6" s="370"/>
      <c r="BUA6" s="369"/>
      <c r="BUB6" s="370"/>
      <c r="BUC6" s="370"/>
      <c r="BUD6" s="372"/>
      <c r="BUE6" s="372"/>
      <c r="BUG6" s="370"/>
      <c r="BUH6" s="370"/>
      <c r="BUI6" s="370"/>
      <c r="BUJ6" s="370"/>
      <c r="BUK6" s="370"/>
      <c r="BUL6" s="370"/>
      <c r="BUM6" s="370"/>
      <c r="BUN6" s="370"/>
      <c r="BUO6" s="370"/>
      <c r="BUP6" s="370"/>
      <c r="BUQ6" s="369"/>
      <c r="BUR6" s="370"/>
      <c r="BUS6" s="370"/>
      <c r="BUT6" s="372"/>
      <c r="BUU6" s="372"/>
      <c r="BUW6" s="370"/>
      <c r="BUX6" s="370"/>
      <c r="BUY6" s="370"/>
      <c r="BUZ6" s="370"/>
      <c r="BVA6" s="370"/>
      <c r="BVB6" s="370"/>
      <c r="BVC6" s="370"/>
      <c r="BVD6" s="370"/>
      <c r="BVE6" s="370"/>
      <c r="BVF6" s="370"/>
      <c r="BVG6" s="369"/>
      <c r="BVH6" s="370"/>
      <c r="BVI6" s="370"/>
      <c r="BVJ6" s="372"/>
      <c r="BVK6" s="372"/>
      <c r="BVM6" s="370"/>
      <c r="BVN6" s="370"/>
      <c r="BVO6" s="370"/>
      <c r="BVP6" s="370"/>
      <c r="BVQ6" s="370"/>
      <c r="BVR6" s="370"/>
      <c r="BVS6" s="370"/>
      <c r="BVT6" s="370"/>
      <c r="BVU6" s="370"/>
      <c r="BVV6" s="370"/>
      <c r="BVW6" s="369"/>
      <c r="BVX6" s="370"/>
      <c r="BVY6" s="370"/>
      <c r="BVZ6" s="372"/>
      <c r="BWA6" s="372"/>
      <c r="BWC6" s="370"/>
      <c r="BWD6" s="370"/>
      <c r="BWE6" s="370"/>
      <c r="BWF6" s="370"/>
      <c r="BWG6" s="370"/>
      <c r="BWH6" s="370"/>
      <c r="BWI6" s="370"/>
      <c r="BWJ6" s="370"/>
      <c r="BWK6" s="370"/>
      <c r="BWL6" s="370"/>
      <c r="BWM6" s="369"/>
      <c r="BWN6" s="370"/>
      <c r="BWO6" s="370"/>
      <c r="BWP6" s="372"/>
      <c r="BWQ6" s="372"/>
      <c r="BWS6" s="370"/>
      <c r="BWT6" s="370"/>
      <c r="BWU6" s="370"/>
      <c r="BWV6" s="370"/>
      <c r="BWW6" s="370"/>
      <c r="BWX6" s="370"/>
      <c r="BWY6" s="370"/>
      <c r="BWZ6" s="370"/>
      <c r="BXA6" s="370"/>
      <c r="BXB6" s="370"/>
      <c r="BXC6" s="369"/>
      <c r="BXD6" s="370"/>
      <c r="BXE6" s="370"/>
      <c r="BXF6" s="372"/>
      <c r="BXG6" s="372"/>
      <c r="BXI6" s="370"/>
      <c r="BXJ6" s="370"/>
      <c r="BXK6" s="370"/>
      <c r="BXL6" s="370"/>
      <c r="BXM6" s="370"/>
      <c r="BXN6" s="370"/>
      <c r="BXO6" s="370"/>
      <c r="BXP6" s="370"/>
      <c r="BXQ6" s="370"/>
      <c r="BXR6" s="370"/>
      <c r="BXS6" s="369"/>
      <c r="BXT6" s="370"/>
      <c r="BXU6" s="370"/>
      <c r="BXV6" s="372"/>
      <c r="BXW6" s="372"/>
      <c r="BXY6" s="370"/>
      <c r="BXZ6" s="370"/>
      <c r="BYA6" s="370"/>
      <c r="BYB6" s="370"/>
      <c r="BYC6" s="370"/>
      <c r="BYD6" s="370"/>
      <c r="BYE6" s="370"/>
      <c r="BYF6" s="370"/>
      <c r="BYG6" s="370"/>
      <c r="BYH6" s="370"/>
      <c r="BYI6" s="369"/>
      <c r="BYJ6" s="370"/>
      <c r="BYK6" s="370"/>
      <c r="BYL6" s="372"/>
      <c r="BYM6" s="372"/>
      <c r="BYO6" s="370"/>
      <c r="BYP6" s="370"/>
      <c r="BYQ6" s="370"/>
      <c r="BYR6" s="370"/>
      <c r="BYS6" s="370"/>
      <c r="BYT6" s="370"/>
      <c r="BYU6" s="370"/>
      <c r="BYV6" s="370"/>
      <c r="BYW6" s="370"/>
      <c r="BYX6" s="370"/>
      <c r="BYY6" s="369"/>
      <c r="BYZ6" s="370"/>
      <c r="BZA6" s="370"/>
      <c r="BZB6" s="372"/>
      <c r="BZC6" s="372"/>
      <c r="BZE6" s="370"/>
      <c r="BZF6" s="370"/>
      <c r="BZG6" s="370"/>
      <c r="BZH6" s="370"/>
      <c r="BZI6" s="370"/>
      <c r="BZJ6" s="370"/>
      <c r="BZK6" s="370"/>
      <c r="BZL6" s="370"/>
      <c r="BZM6" s="370"/>
      <c r="BZN6" s="370"/>
      <c r="BZO6" s="369"/>
      <c r="BZP6" s="370"/>
      <c r="BZQ6" s="370"/>
      <c r="BZR6" s="372"/>
      <c r="BZS6" s="372"/>
      <c r="BZU6" s="370"/>
      <c r="BZV6" s="370"/>
      <c r="BZW6" s="370"/>
      <c r="BZX6" s="370"/>
      <c r="BZY6" s="370"/>
      <c r="BZZ6" s="370"/>
      <c r="CAA6" s="370"/>
      <c r="CAB6" s="370"/>
      <c r="CAC6" s="370"/>
      <c r="CAD6" s="370"/>
      <c r="CAE6" s="369"/>
      <c r="CAF6" s="370"/>
      <c r="CAG6" s="370"/>
      <c r="CAH6" s="372"/>
      <c r="CAI6" s="372"/>
      <c r="CAK6" s="370"/>
      <c r="CAL6" s="370"/>
      <c r="CAM6" s="370"/>
      <c r="CAN6" s="370"/>
      <c r="CAO6" s="370"/>
      <c r="CAP6" s="370"/>
      <c r="CAQ6" s="370"/>
      <c r="CAR6" s="370"/>
      <c r="CAS6" s="370"/>
      <c r="CAT6" s="370"/>
      <c r="CAU6" s="369"/>
      <c r="CAV6" s="370"/>
      <c r="CAW6" s="370"/>
      <c r="CAX6" s="372"/>
      <c r="CAY6" s="372"/>
      <c r="CBA6" s="370"/>
      <c r="CBB6" s="370"/>
      <c r="CBC6" s="370"/>
      <c r="CBD6" s="370"/>
      <c r="CBE6" s="370"/>
      <c r="CBF6" s="370"/>
      <c r="CBG6" s="370"/>
      <c r="CBH6" s="370"/>
      <c r="CBI6" s="370"/>
      <c r="CBJ6" s="370"/>
      <c r="CBK6" s="369"/>
      <c r="CBL6" s="370"/>
      <c r="CBM6" s="370"/>
      <c r="CBN6" s="372"/>
      <c r="CBO6" s="372"/>
      <c r="CBQ6" s="370"/>
      <c r="CBR6" s="370"/>
      <c r="CBS6" s="370"/>
      <c r="CBT6" s="370"/>
      <c r="CBU6" s="370"/>
      <c r="CBV6" s="370"/>
      <c r="CBW6" s="370"/>
      <c r="CBX6" s="370"/>
      <c r="CBY6" s="370"/>
      <c r="CBZ6" s="370"/>
      <c r="CCA6" s="369"/>
      <c r="CCB6" s="370"/>
      <c r="CCC6" s="370"/>
      <c r="CCD6" s="372"/>
      <c r="CCE6" s="372"/>
      <c r="CCG6" s="370"/>
      <c r="CCH6" s="370"/>
      <c r="CCI6" s="370"/>
      <c r="CCJ6" s="370"/>
      <c r="CCK6" s="370"/>
      <c r="CCL6" s="370"/>
      <c r="CCM6" s="370"/>
      <c r="CCN6" s="370"/>
      <c r="CCO6" s="370"/>
      <c r="CCP6" s="370"/>
      <c r="CCQ6" s="369"/>
      <c r="CCR6" s="370"/>
      <c r="CCS6" s="370"/>
      <c r="CCT6" s="372"/>
      <c r="CCU6" s="372"/>
      <c r="CCW6" s="370"/>
      <c r="CCX6" s="370"/>
      <c r="CCY6" s="370"/>
      <c r="CCZ6" s="370"/>
      <c r="CDA6" s="370"/>
      <c r="CDB6" s="370"/>
      <c r="CDC6" s="370"/>
      <c r="CDD6" s="370"/>
      <c r="CDE6" s="370"/>
      <c r="CDF6" s="370"/>
      <c r="CDG6" s="369"/>
      <c r="CDH6" s="370"/>
      <c r="CDI6" s="370"/>
      <c r="CDJ6" s="372"/>
      <c r="CDK6" s="372"/>
      <c r="CDM6" s="370"/>
      <c r="CDN6" s="370"/>
      <c r="CDO6" s="370"/>
      <c r="CDP6" s="370"/>
      <c r="CDQ6" s="370"/>
      <c r="CDR6" s="370"/>
      <c r="CDS6" s="370"/>
      <c r="CDT6" s="370"/>
      <c r="CDU6" s="370"/>
      <c r="CDV6" s="370"/>
      <c r="CDW6" s="369"/>
      <c r="CDX6" s="370"/>
      <c r="CDY6" s="370"/>
      <c r="CDZ6" s="372"/>
      <c r="CEA6" s="372"/>
      <c r="CEC6" s="370"/>
      <c r="CED6" s="370"/>
      <c r="CEE6" s="370"/>
      <c r="CEF6" s="370"/>
      <c r="CEG6" s="370"/>
      <c r="CEH6" s="370"/>
      <c r="CEI6" s="370"/>
      <c r="CEJ6" s="370"/>
      <c r="CEK6" s="370"/>
      <c r="CEL6" s="370"/>
      <c r="CEM6" s="369"/>
      <c r="CEN6" s="370"/>
      <c r="CEO6" s="370"/>
      <c r="CEP6" s="372"/>
      <c r="CEQ6" s="372"/>
      <c r="CES6" s="370"/>
      <c r="CET6" s="370"/>
      <c r="CEU6" s="370"/>
      <c r="CEV6" s="370"/>
      <c r="CEW6" s="370"/>
      <c r="CEX6" s="370"/>
      <c r="CEY6" s="370"/>
      <c r="CEZ6" s="370"/>
      <c r="CFA6" s="370"/>
      <c r="CFB6" s="370"/>
      <c r="CFC6" s="369"/>
      <c r="CFD6" s="370"/>
      <c r="CFE6" s="370"/>
      <c r="CFF6" s="372"/>
      <c r="CFG6" s="372"/>
      <c r="CFI6" s="370"/>
      <c r="CFJ6" s="370"/>
      <c r="CFK6" s="370"/>
      <c r="CFL6" s="370"/>
      <c r="CFM6" s="370"/>
      <c r="CFN6" s="370"/>
      <c r="CFO6" s="370"/>
      <c r="CFP6" s="370"/>
      <c r="CFQ6" s="370"/>
      <c r="CFR6" s="370"/>
      <c r="CFS6" s="369"/>
      <c r="CFT6" s="370"/>
      <c r="CFU6" s="370"/>
      <c r="CFV6" s="372"/>
      <c r="CFW6" s="372"/>
      <c r="CFY6" s="370"/>
      <c r="CFZ6" s="370"/>
      <c r="CGA6" s="370"/>
      <c r="CGB6" s="370"/>
      <c r="CGC6" s="370"/>
      <c r="CGD6" s="370"/>
      <c r="CGE6" s="370"/>
      <c r="CGF6" s="370"/>
      <c r="CGG6" s="370"/>
      <c r="CGH6" s="370"/>
      <c r="CGI6" s="369"/>
      <c r="CGJ6" s="370"/>
      <c r="CGK6" s="370"/>
      <c r="CGL6" s="372"/>
      <c r="CGM6" s="372"/>
      <c r="CGO6" s="370"/>
      <c r="CGP6" s="370"/>
      <c r="CGQ6" s="370"/>
      <c r="CGR6" s="370"/>
      <c r="CGS6" s="370"/>
      <c r="CGT6" s="370"/>
      <c r="CGU6" s="370"/>
      <c r="CGV6" s="370"/>
      <c r="CGW6" s="370"/>
      <c r="CGX6" s="370"/>
      <c r="CGY6" s="369"/>
      <c r="CGZ6" s="370"/>
      <c r="CHA6" s="370"/>
      <c r="CHB6" s="372"/>
      <c r="CHC6" s="372"/>
      <c r="CHE6" s="370"/>
      <c r="CHF6" s="370"/>
      <c r="CHG6" s="370"/>
      <c r="CHH6" s="370"/>
      <c r="CHI6" s="370"/>
      <c r="CHJ6" s="370"/>
      <c r="CHK6" s="370"/>
      <c r="CHL6" s="370"/>
      <c r="CHM6" s="370"/>
      <c r="CHN6" s="370"/>
      <c r="CHO6" s="369"/>
      <c r="CHP6" s="370"/>
      <c r="CHQ6" s="370"/>
      <c r="CHR6" s="372"/>
      <c r="CHS6" s="372"/>
      <c r="CHU6" s="370"/>
      <c r="CHV6" s="370"/>
      <c r="CHW6" s="370"/>
      <c r="CHX6" s="370"/>
      <c r="CHY6" s="370"/>
      <c r="CHZ6" s="370"/>
      <c r="CIA6" s="370"/>
      <c r="CIB6" s="370"/>
      <c r="CIC6" s="370"/>
      <c r="CID6" s="370"/>
      <c r="CIE6" s="369"/>
      <c r="CIF6" s="370"/>
      <c r="CIG6" s="370"/>
      <c r="CIH6" s="372"/>
      <c r="CII6" s="372"/>
      <c r="CIK6" s="370"/>
      <c r="CIL6" s="370"/>
      <c r="CIM6" s="370"/>
      <c r="CIN6" s="370"/>
      <c r="CIO6" s="370"/>
      <c r="CIP6" s="370"/>
      <c r="CIQ6" s="370"/>
      <c r="CIR6" s="370"/>
      <c r="CIS6" s="370"/>
      <c r="CIT6" s="370"/>
      <c r="CIU6" s="369"/>
      <c r="CIV6" s="370"/>
      <c r="CIW6" s="370"/>
      <c r="CIX6" s="372"/>
      <c r="CIY6" s="372"/>
      <c r="CJA6" s="370"/>
      <c r="CJB6" s="370"/>
      <c r="CJC6" s="370"/>
      <c r="CJD6" s="370"/>
      <c r="CJE6" s="370"/>
      <c r="CJF6" s="370"/>
      <c r="CJG6" s="370"/>
      <c r="CJH6" s="370"/>
      <c r="CJI6" s="370"/>
      <c r="CJJ6" s="370"/>
      <c r="CJK6" s="369"/>
      <c r="CJL6" s="370"/>
      <c r="CJM6" s="370"/>
      <c r="CJN6" s="372"/>
      <c r="CJO6" s="372"/>
      <c r="CJQ6" s="370"/>
      <c r="CJR6" s="370"/>
      <c r="CJS6" s="370"/>
      <c r="CJT6" s="370"/>
      <c r="CJU6" s="370"/>
      <c r="CJV6" s="370"/>
      <c r="CJW6" s="370"/>
      <c r="CJX6" s="370"/>
      <c r="CJY6" s="370"/>
      <c r="CJZ6" s="370"/>
      <c r="CKA6" s="369"/>
      <c r="CKB6" s="370"/>
      <c r="CKC6" s="370"/>
      <c r="CKD6" s="372"/>
      <c r="CKE6" s="372"/>
      <c r="CKG6" s="370"/>
      <c r="CKH6" s="370"/>
      <c r="CKI6" s="370"/>
      <c r="CKJ6" s="370"/>
      <c r="CKK6" s="370"/>
      <c r="CKL6" s="370"/>
      <c r="CKM6" s="370"/>
      <c r="CKN6" s="370"/>
      <c r="CKO6" s="370"/>
      <c r="CKP6" s="370"/>
      <c r="CKQ6" s="369"/>
      <c r="CKR6" s="370"/>
      <c r="CKS6" s="370"/>
      <c r="CKT6" s="372"/>
      <c r="CKU6" s="372"/>
      <c r="CKW6" s="370"/>
      <c r="CKX6" s="370"/>
      <c r="CKY6" s="370"/>
      <c r="CKZ6" s="370"/>
      <c r="CLA6" s="370"/>
      <c r="CLB6" s="370"/>
      <c r="CLC6" s="370"/>
      <c r="CLD6" s="370"/>
      <c r="CLE6" s="370"/>
      <c r="CLF6" s="370"/>
      <c r="CLG6" s="369"/>
      <c r="CLH6" s="370"/>
      <c r="CLI6" s="370"/>
      <c r="CLJ6" s="372"/>
      <c r="CLK6" s="372"/>
      <c r="CLM6" s="370"/>
      <c r="CLN6" s="370"/>
      <c r="CLO6" s="370"/>
      <c r="CLP6" s="370"/>
      <c r="CLQ6" s="370"/>
      <c r="CLR6" s="370"/>
      <c r="CLS6" s="370"/>
      <c r="CLT6" s="370"/>
      <c r="CLU6" s="370"/>
      <c r="CLV6" s="370"/>
      <c r="CLW6" s="369"/>
      <c r="CLX6" s="370"/>
      <c r="CLY6" s="370"/>
      <c r="CLZ6" s="372"/>
      <c r="CMA6" s="372"/>
      <c r="CMC6" s="370"/>
      <c r="CMD6" s="370"/>
      <c r="CME6" s="370"/>
      <c r="CMF6" s="370"/>
      <c r="CMG6" s="370"/>
      <c r="CMH6" s="370"/>
      <c r="CMI6" s="370"/>
      <c r="CMJ6" s="370"/>
      <c r="CMK6" s="370"/>
      <c r="CML6" s="370"/>
      <c r="CMM6" s="369"/>
      <c r="CMN6" s="370"/>
      <c r="CMO6" s="370"/>
      <c r="CMP6" s="372"/>
      <c r="CMQ6" s="372"/>
      <c r="CMS6" s="370"/>
      <c r="CMT6" s="370"/>
      <c r="CMU6" s="370"/>
      <c r="CMV6" s="370"/>
      <c r="CMW6" s="370"/>
      <c r="CMX6" s="370"/>
      <c r="CMY6" s="370"/>
      <c r="CMZ6" s="370"/>
      <c r="CNA6" s="370"/>
      <c r="CNB6" s="370"/>
      <c r="CNC6" s="369"/>
      <c r="CND6" s="370"/>
      <c r="CNE6" s="370"/>
      <c r="CNF6" s="372"/>
      <c r="CNG6" s="372"/>
      <c r="CNI6" s="370"/>
      <c r="CNJ6" s="370"/>
      <c r="CNK6" s="370"/>
      <c r="CNL6" s="370"/>
      <c r="CNM6" s="370"/>
      <c r="CNN6" s="370"/>
      <c r="CNO6" s="370"/>
      <c r="CNP6" s="370"/>
      <c r="CNQ6" s="370"/>
      <c r="CNR6" s="370"/>
      <c r="CNS6" s="369"/>
      <c r="CNT6" s="370"/>
      <c r="CNU6" s="370"/>
      <c r="CNV6" s="372"/>
      <c r="CNW6" s="372"/>
      <c r="CNY6" s="370"/>
      <c r="CNZ6" s="370"/>
      <c r="COA6" s="370"/>
      <c r="COB6" s="370"/>
      <c r="COC6" s="370"/>
      <c r="COD6" s="370"/>
      <c r="COE6" s="370"/>
      <c r="COF6" s="370"/>
      <c r="COG6" s="370"/>
      <c r="COH6" s="370"/>
      <c r="COI6" s="369"/>
      <c r="COJ6" s="370"/>
      <c r="COK6" s="370"/>
      <c r="COL6" s="372"/>
      <c r="COM6" s="372"/>
      <c r="COO6" s="370"/>
      <c r="COP6" s="370"/>
      <c r="COQ6" s="370"/>
      <c r="COR6" s="370"/>
      <c r="COS6" s="370"/>
      <c r="COT6" s="370"/>
      <c r="COU6" s="370"/>
      <c r="COV6" s="370"/>
      <c r="COW6" s="370"/>
      <c r="COX6" s="370"/>
      <c r="COY6" s="369"/>
      <c r="COZ6" s="370"/>
      <c r="CPA6" s="370"/>
      <c r="CPB6" s="372"/>
      <c r="CPC6" s="372"/>
      <c r="CPE6" s="370"/>
      <c r="CPF6" s="370"/>
      <c r="CPG6" s="370"/>
      <c r="CPH6" s="370"/>
      <c r="CPI6" s="370"/>
      <c r="CPJ6" s="370"/>
      <c r="CPK6" s="370"/>
      <c r="CPL6" s="370"/>
      <c r="CPM6" s="370"/>
      <c r="CPN6" s="370"/>
      <c r="CPO6" s="369"/>
      <c r="CPP6" s="370"/>
      <c r="CPQ6" s="370"/>
      <c r="CPR6" s="372"/>
      <c r="CPS6" s="372"/>
      <c r="CPU6" s="370"/>
      <c r="CPV6" s="370"/>
      <c r="CPW6" s="370"/>
      <c r="CPX6" s="370"/>
      <c r="CPY6" s="370"/>
      <c r="CPZ6" s="370"/>
      <c r="CQA6" s="370"/>
      <c r="CQB6" s="370"/>
      <c r="CQC6" s="370"/>
      <c r="CQD6" s="370"/>
      <c r="CQE6" s="369"/>
      <c r="CQF6" s="370"/>
      <c r="CQG6" s="370"/>
      <c r="CQH6" s="372"/>
      <c r="CQI6" s="372"/>
      <c r="CQK6" s="370"/>
      <c r="CQL6" s="370"/>
      <c r="CQM6" s="370"/>
      <c r="CQN6" s="370"/>
      <c r="CQO6" s="370"/>
      <c r="CQP6" s="370"/>
      <c r="CQQ6" s="370"/>
      <c r="CQR6" s="370"/>
      <c r="CQS6" s="370"/>
      <c r="CQT6" s="370"/>
      <c r="CQU6" s="369"/>
      <c r="CQV6" s="370"/>
      <c r="CQW6" s="370"/>
      <c r="CQX6" s="372"/>
      <c r="CQY6" s="372"/>
      <c r="CRA6" s="370"/>
      <c r="CRB6" s="370"/>
      <c r="CRC6" s="370"/>
      <c r="CRD6" s="370"/>
      <c r="CRE6" s="370"/>
      <c r="CRF6" s="370"/>
      <c r="CRG6" s="370"/>
      <c r="CRH6" s="370"/>
      <c r="CRI6" s="370"/>
      <c r="CRJ6" s="370"/>
      <c r="CRK6" s="369"/>
      <c r="CRL6" s="370"/>
      <c r="CRM6" s="370"/>
      <c r="CRN6" s="372"/>
      <c r="CRO6" s="372"/>
      <c r="CRQ6" s="370"/>
      <c r="CRR6" s="370"/>
      <c r="CRS6" s="370"/>
      <c r="CRT6" s="370"/>
      <c r="CRU6" s="370"/>
      <c r="CRV6" s="370"/>
      <c r="CRW6" s="370"/>
      <c r="CRX6" s="370"/>
      <c r="CRY6" s="370"/>
      <c r="CRZ6" s="370"/>
      <c r="CSA6" s="369"/>
      <c r="CSB6" s="370"/>
      <c r="CSC6" s="370"/>
      <c r="CSD6" s="372"/>
      <c r="CSE6" s="372"/>
      <c r="CSG6" s="370"/>
      <c r="CSH6" s="370"/>
      <c r="CSI6" s="370"/>
      <c r="CSJ6" s="370"/>
      <c r="CSK6" s="370"/>
      <c r="CSL6" s="370"/>
      <c r="CSM6" s="370"/>
      <c r="CSN6" s="370"/>
      <c r="CSO6" s="370"/>
      <c r="CSP6" s="370"/>
      <c r="CSQ6" s="369"/>
      <c r="CSR6" s="370"/>
      <c r="CSS6" s="370"/>
      <c r="CST6" s="372"/>
      <c r="CSU6" s="372"/>
      <c r="CSW6" s="370"/>
      <c r="CSX6" s="370"/>
      <c r="CSY6" s="370"/>
      <c r="CSZ6" s="370"/>
      <c r="CTA6" s="370"/>
      <c r="CTB6" s="370"/>
      <c r="CTC6" s="370"/>
      <c r="CTD6" s="370"/>
      <c r="CTE6" s="370"/>
      <c r="CTF6" s="370"/>
      <c r="CTG6" s="369"/>
      <c r="CTH6" s="370"/>
      <c r="CTI6" s="370"/>
      <c r="CTJ6" s="372"/>
      <c r="CTK6" s="372"/>
      <c r="CTM6" s="370"/>
      <c r="CTN6" s="370"/>
      <c r="CTO6" s="370"/>
      <c r="CTP6" s="370"/>
      <c r="CTQ6" s="370"/>
      <c r="CTR6" s="370"/>
      <c r="CTS6" s="370"/>
      <c r="CTT6" s="370"/>
      <c r="CTU6" s="370"/>
      <c r="CTV6" s="370"/>
      <c r="CTW6" s="369"/>
      <c r="CTX6" s="370"/>
      <c r="CTY6" s="370"/>
      <c r="CTZ6" s="372"/>
      <c r="CUA6" s="372"/>
      <c r="CUC6" s="370"/>
      <c r="CUD6" s="370"/>
      <c r="CUE6" s="370"/>
      <c r="CUF6" s="370"/>
      <c r="CUG6" s="370"/>
      <c r="CUH6" s="370"/>
      <c r="CUI6" s="370"/>
      <c r="CUJ6" s="370"/>
      <c r="CUK6" s="370"/>
      <c r="CUL6" s="370"/>
      <c r="CUM6" s="369"/>
      <c r="CUN6" s="370"/>
      <c r="CUO6" s="370"/>
      <c r="CUP6" s="372"/>
      <c r="CUQ6" s="372"/>
      <c r="CUS6" s="370"/>
      <c r="CUT6" s="370"/>
      <c r="CUU6" s="370"/>
      <c r="CUV6" s="370"/>
      <c r="CUW6" s="370"/>
      <c r="CUX6" s="370"/>
      <c r="CUY6" s="370"/>
      <c r="CUZ6" s="370"/>
      <c r="CVA6" s="370"/>
      <c r="CVB6" s="370"/>
      <c r="CVC6" s="369"/>
      <c r="CVD6" s="370"/>
      <c r="CVE6" s="370"/>
      <c r="CVF6" s="372"/>
      <c r="CVG6" s="372"/>
      <c r="CVI6" s="370"/>
      <c r="CVJ6" s="370"/>
      <c r="CVK6" s="370"/>
      <c r="CVL6" s="370"/>
      <c r="CVM6" s="370"/>
      <c r="CVN6" s="370"/>
      <c r="CVO6" s="370"/>
      <c r="CVP6" s="370"/>
      <c r="CVQ6" s="370"/>
      <c r="CVR6" s="370"/>
      <c r="CVS6" s="369"/>
      <c r="CVT6" s="370"/>
      <c r="CVU6" s="370"/>
      <c r="CVV6" s="372"/>
      <c r="CVW6" s="372"/>
      <c r="CVY6" s="370"/>
      <c r="CVZ6" s="370"/>
      <c r="CWA6" s="370"/>
      <c r="CWB6" s="370"/>
      <c r="CWC6" s="370"/>
      <c r="CWD6" s="370"/>
      <c r="CWE6" s="370"/>
      <c r="CWF6" s="370"/>
      <c r="CWG6" s="370"/>
      <c r="CWH6" s="370"/>
      <c r="CWI6" s="369"/>
      <c r="CWJ6" s="370"/>
      <c r="CWK6" s="370"/>
      <c r="CWL6" s="372"/>
      <c r="CWM6" s="372"/>
      <c r="CWO6" s="370"/>
      <c r="CWP6" s="370"/>
      <c r="CWQ6" s="370"/>
      <c r="CWR6" s="370"/>
      <c r="CWS6" s="370"/>
      <c r="CWT6" s="370"/>
      <c r="CWU6" s="370"/>
      <c r="CWV6" s="370"/>
      <c r="CWW6" s="370"/>
      <c r="CWX6" s="370"/>
      <c r="CWY6" s="369"/>
      <c r="CWZ6" s="370"/>
      <c r="CXA6" s="370"/>
      <c r="CXB6" s="372"/>
      <c r="CXC6" s="372"/>
      <c r="CXE6" s="370"/>
      <c r="CXF6" s="370"/>
      <c r="CXG6" s="370"/>
      <c r="CXH6" s="370"/>
      <c r="CXI6" s="370"/>
      <c r="CXJ6" s="370"/>
      <c r="CXK6" s="370"/>
      <c r="CXL6" s="370"/>
      <c r="CXM6" s="370"/>
      <c r="CXN6" s="370"/>
      <c r="CXO6" s="369"/>
      <c r="CXP6" s="370"/>
      <c r="CXQ6" s="370"/>
      <c r="CXR6" s="372"/>
      <c r="CXS6" s="372"/>
      <c r="CXU6" s="370"/>
      <c r="CXV6" s="370"/>
      <c r="CXW6" s="370"/>
      <c r="CXX6" s="370"/>
      <c r="CXY6" s="370"/>
      <c r="CXZ6" s="370"/>
      <c r="CYA6" s="370"/>
      <c r="CYB6" s="370"/>
      <c r="CYC6" s="370"/>
      <c r="CYD6" s="370"/>
      <c r="CYE6" s="369"/>
      <c r="CYF6" s="370"/>
      <c r="CYG6" s="370"/>
      <c r="CYH6" s="372"/>
      <c r="CYI6" s="372"/>
      <c r="CYK6" s="370"/>
      <c r="CYL6" s="370"/>
      <c r="CYM6" s="370"/>
      <c r="CYN6" s="370"/>
      <c r="CYO6" s="370"/>
      <c r="CYP6" s="370"/>
      <c r="CYQ6" s="370"/>
      <c r="CYR6" s="370"/>
      <c r="CYS6" s="370"/>
      <c r="CYT6" s="370"/>
      <c r="CYU6" s="369"/>
      <c r="CYV6" s="370"/>
      <c r="CYW6" s="370"/>
      <c r="CYX6" s="372"/>
      <c r="CYY6" s="372"/>
      <c r="CZA6" s="370"/>
      <c r="CZB6" s="370"/>
      <c r="CZC6" s="370"/>
      <c r="CZD6" s="370"/>
      <c r="CZE6" s="370"/>
      <c r="CZF6" s="370"/>
      <c r="CZG6" s="370"/>
      <c r="CZH6" s="370"/>
      <c r="CZI6" s="370"/>
      <c r="CZJ6" s="370"/>
      <c r="CZK6" s="369"/>
      <c r="CZL6" s="370"/>
      <c r="CZM6" s="370"/>
      <c r="CZN6" s="372"/>
      <c r="CZO6" s="372"/>
      <c r="CZQ6" s="370"/>
      <c r="CZR6" s="370"/>
      <c r="CZS6" s="370"/>
      <c r="CZT6" s="370"/>
      <c r="CZU6" s="370"/>
      <c r="CZV6" s="370"/>
      <c r="CZW6" s="370"/>
      <c r="CZX6" s="370"/>
      <c r="CZY6" s="370"/>
      <c r="CZZ6" s="370"/>
      <c r="DAA6" s="369"/>
      <c r="DAB6" s="370"/>
      <c r="DAC6" s="370"/>
      <c r="DAD6" s="372"/>
      <c r="DAE6" s="372"/>
      <c r="DAG6" s="370"/>
      <c r="DAH6" s="370"/>
      <c r="DAI6" s="370"/>
      <c r="DAJ6" s="370"/>
      <c r="DAK6" s="370"/>
      <c r="DAL6" s="370"/>
      <c r="DAM6" s="370"/>
      <c r="DAN6" s="370"/>
      <c r="DAO6" s="370"/>
      <c r="DAP6" s="370"/>
      <c r="DAQ6" s="369"/>
      <c r="DAR6" s="370"/>
      <c r="DAS6" s="370"/>
      <c r="DAT6" s="372"/>
      <c r="DAU6" s="372"/>
      <c r="DAW6" s="370"/>
      <c r="DAX6" s="370"/>
      <c r="DAY6" s="370"/>
      <c r="DAZ6" s="370"/>
      <c r="DBA6" s="370"/>
      <c r="DBB6" s="370"/>
      <c r="DBC6" s="370"/>
      <c r="DBD6" s="370"/>
      <c r="DBE6" s="370"/>
      <c r="DBF6" s="370"/>
      <c r="DBG6" s="369"/>
      <c r="DBH6" s="370"/>
      <c r="DBI6" s="370"/>
      <c r="DBJ6" s="372"/>
      <c r="DBK6" s="372"/>
      <c r="DBM6" s="370"/>
      <c r="DBN6" s="370"/>
      <c r="DBO6" s="370"/>
      <c r="DBP6" s="370"/>
      <c r="DBQ6" s="370"/>
      <c r="DBR6" s="370"/>
      <c r="DBS6" s="370"/>
      <c r="DBT6" s="370"/>
      <c r="DBU6" s="370"/>
      <c r="DBV6" s="370"/>
      <c r="DBW6" s="369"/>
      <c r="DBX6" s="370"/>
      <c r="DBY6" s="370"/>
      <c r="DBZ6" s="372"/>
      <c r="DCA6" s="372"/>
      <c r="DCC6" s="370"/>
      <c r="DCD6" s="370"/>
      <c r="DCE6" s="370"/>
      <c r="DCF6" s="370"/>
      <c r="DCG6" s="370"/>
      <c r="DCH6" s="370"/>
      <c r="DCI6" s="370"/>
      <c r="DCJ6" s="370"/>
      <c r="DCK6" s="370"/>
      <c r="DCL6" s="370"/>
      <c r="DCM6" s="369"/>
      <c r="DCN6" s="370"/>
      <c r="DCO6" s="370"/>
      <c r="DCP6" s="372"/>
      <c r="DCQ6" s="372"/>
      <c r="DCS6" s="370"/>
      <c r="DCT6" s="370"/>
      <c r="DCU6" s="370"/>
      <c r="DCV6" s="370"/>
      <c r="DCW6" s="370"/>
      <c r="DCX6" s="370"/>
      <c r="DCY6" s="370"/>
      <c r="DCZ6" s="370"/>
      <c r="DDA6" s="370"/>
      <c r="DDB6" s="370"/>
      <c r="DDC6" s="369"/>
      <c r="DDD6" s="370"/>
      <c r="DDE6" s="370"/>
      <c r="DDF6" s="372"/>
      <c r="DDG6" s="372"/>
      <c r="DDI6" s="370"/>
      <c r="DDJ6" s="370"/>
      <c r="DDK6" s="370"/>
      <c r="DDL6" s="370"/>
      <c r="DDM6" s="370"/>
      <c r="DDN6" s="370"/>
      <c r="DDO6" s="370"/>
      <c r="DDP6" s="370"/>
      <c r="DDQ6" s="370"/>
      <c r="DDR6" s="370"/>
      <c r="DDS6" s="369"/>
      <c r="DDT6" s="370"/>
      <c r="DDU6" s="370"/>
      <c r="DDV6" s="372"/>
      <c r="DDW6" s="372"/>
      <c r="DDY6" s="370"/>
      <c r="DDZ6" s="370"/>
      <c r="DEA6" s="370"/>
      <c r="DEB6" s="370"/>
      <c r="DEC6" s="370"/>
      <c r="DED6" s="370"/>
      <c r="DEE6" s="370"/>
      <c r="DEF6" s="370"/>
      <c r="DEG6" s="370"/>
      <c r="DEH6" s="370"/>
      <c r="DEI6" s="369"/>
      <c r="DEJ6" s="370"/>
      <c r="DEK6" s="370"/>
      <c r="DEL6" s="372"/>
      <c r="DEM6" s="372"/>
      <c r="DEO6" s="370"/>
      <c r="DEP6" s="370"/>
      <c r="DEQ6" s="370"/>
      <c r="DER6" s="370"/>
      <c r="DES6" s="370"/>
      <c r="DET6" s="370"/>
      <c r="DEU6" s="370"/>
      <c r="DEV6" s="370"/>
      <c r="DEW6" s="370"/>
      <c r="DEX6" s="370"/>
      <c r="DEY6" s="369"/>
      <c r="DEZ6" s="370"/>
      <c r="DFA6" s="370"/>
      <c r="DFB6" s="372"/>
      <c r="DFC6" s="372"/>
      <c r="DFE6" s="370"/>
      <c r="DFF6" s="370"/>
      <c r="DFG6" s="370"/>
      <c r="DFH6" s="370"/>
      <c r="DFI6" s="370"/>
      <c r="DFJ6" s="370"/>
      <c r="DFK6" s="370"/>
      <c r="DFL6" s="370"/>
      <c r="DFM6" s="370"/>
      <c r="DFN6" s="370"/>
      <c r="DFO6" s="369"/>
      <c r="DFP6" s="370"/>
      <c r="DFQ6" s="370"/>
      <c r="DFR6" s="372"/>
      <c r="DFS6" s="372"/>
      <c r="DFU6" s="370"/>
      <c r="DFV6" s="370"/>
      <c r="DFW6" s="370"/>
      <c r="DFX6" s="370"/>
      <c r="DFY6" s="370"/>
      <c r="DFZ6" s="370"/>
      <c r="DGA6" s="370"/>
      <c r="DGB6" s="370"/>
      <c r="DGC6" s="370"/>
      <c r="DGD6" s="370"/>
      <c r="DGE6" s="369"/>
      <c r="DGF6" s="370"/>
      <c r="DGG6" s="370"/>
      <c r="DGH6" s="372"/>
      <c r="DGI6" s="372"/>
      <c r="DGK6" s="370"/>
      <c r="DGL6" s="370"/>
      <c r="DGM6" s="370"/>
      <c r="DGN6" s="370"/>
      <c r="DGO6" s="370"/>
      <c r="DGP6" s="370"/>
      <c r="DGQ6" s="370"/>
      <c r="DGR6" s="370"/>
      <c r="DGS6" s="370"/>
      <c r="DGT6" s="370"/>
      <c r="DGU6" s="369"/>
      <c r="DGV6" s="370"/>
      <c r="DGW6" s="370"/>
      <c r="DGX6" s="372"/>
      <c r="DGY6" s="372"/>
      <c r="DHA6" s="370"/>
      <c r="DHB6" s="370"/>
      <c r="DHC6" s="370"/>
      <c r="DHD6" s="370"/>
      <c r="DHE6" s="370"/>
      <c r="DHF6" s="370"/>
      <c r="DHG6" s="370"/>
      <c r="DHH6" s="370"/>
      <c r="DHI6" s="370"/>
      <c r="DHJ6" s="370"/>
      <c r="DHK6" s="369"/>
      <c r="DHL6" s="370"/>
      <c r="DHM6" s="370"/>
      <c r="DHN6" s="372"/>
      <c r="DHO6" s="372"/>
      <c r="DHQ6" s="370"/>
      <c r="DHR6" s="370"/>
      <c r="DHS6" s="370"/>
      <c r="DHT6" s="370"/>
      <c r="DHU6" s="370"/>
      <c r="DHV6" s="370"/>
      <c r="DHW6" s="370"/>
      <c r="DHX6" s="370"/>
      <c r="DHY6" s="370"/>
      <c r="DHZ6" s="370"/>
      <c r="DIA6" s="369"/>
      <c r="DIB6" s="370"/>
      <c r="DIC6" s="370"/>
      <c r="DID6" s="372"/>
      <c r="DIE6" s="372"/>
      <c r="DIG6" s="370"/>
      <c r="DIH6" s="370"/>
      <c r="DII6" s="370"/>
      <c r="DIJ6" s="370"/>
      <c r="DIK6" s="370"/>
      <c r="DIL6" s="370"/>
      <c r="DIM6" s="370"/>
      <c r="DIN6" s="370"/>
      <c r="DIO6" s="370"/>
      <c r="DIP6" s="370"/>
      <c r="DIQ6" s="369"/>
      <c r="DIR6" s="370"/>
      <c r="DIS6" s="370"/>
      <c r="DIT6" s="372"/>
      <c r="DIU6" s="372"/>
      <c r="DIW6" s="370"/>
      <c r="DIX6" s="370"/>
      <c r="DIY6" s="370"/>
      <c r="DIZ6" s="370"/>
      <c r="DJA6" s="370"/>
      <c r="DJB6" s="370"/>
      <c r="DJC6" s="370"/>
      <c r="DJD6" s="370"/>
      <c r="DJE6" s="370"/>
      <c r="DJF6" s="370"/>
      <c r="DJG6" s="369"/>
      <c r="DJH6" s="370"/>
      <c r="DJI6" s="370"/>
      <c r="DJJ6" s="372"/>
      <c r="DJK6" s="372"/>
      <c r="DJM6" s="370"/>
      <c r="DJN6" s="370"/>
      <c r="DJO6" s="370"/>
      <c r="DJP6" s="370"/>
      <c r="DJQ6" s="370"/>
      <c r="DJR6" s="370"/>
      <c r="DJS6" s="370"/>
      <c r="DJT6" s="370"/>
      <c r="DJU6" s="370"/>
      <c r="DJV6" s="370"/>
      <c r="DJW6" s="369"/>
      <c r="DJX6" s="370"/>
      <c r="DJY6" s="370"/>
      <c r="DJZ6" s="372"/>
      <c r="DKA6" s="372"/>
      <c r="DKC6" s="370"/>
      <c r="DKD6" s="370"/>
      <c r="DKE6" s="370"/>
      <c r="DKF6" s="370"/>
      <c r="DKG6" s="370"/>
      <c r="DKH6" s="370"/>
      <c r="DKI6" s="370"/>
      <c r="DKJ6" s="370"/>
      <c r="DKK6" s="370"/>
      <c r="DKL6" s="370"/>
      <c r="DKM6" s="369"/>
      <c r="DKN6" s="370"/>
      <c r="DKO6" s="370"/>
      <c r="DKP6" s="372"/>
      <c r="DKQ6" s="372"/>
      <c r="DKS6" s="370"/>
      <c r="DKT6" s="370"/>
      <c r="DKU6" s="370"/>
      <c r="DKV6" s="370"/>
      <c r="DKW6" s="370"/>
      <c r="DKX6" s="370"/>
      <c r="DKY6" s="370"/>
      <c r="DKZ6" s="370"/>
      <c r="DLA6" s="370"/>
      <c r="DLB6" s="370"/>
      <c r="DLC6" s="369"/>
      <c r="DLD6" s="370"/>
      <c r="DLE6" s="370"/>
      <c r="DLF6" s="372"/>
      <c r="DLG6" s="372"/>
      <c r="DLI6" s="370"/>
      <c r="DLJ6" s="370"/>
      <c r="DLK6" s="370"/>
      <c r="DLL6" s="370"/>
      <c r="DLM6" s="370"/>
      <c r="DLN6" s="370"/>
      <c r="DLO6" s="370"/>
      <c r="DLP6" s="370"/>
      <c r="DLQ6" s="370"/>
      <c r="DLR6" s="370"/>
      <c r="DLS6" s="369"/>
      <c r="DLT6" s="370"/>
      <c r="DLU6" s="370"/>
      <c r="DLV6" s="372"/>
      <c r="DLW6" s="372"/>
      <c r="DLY6" s="370"/>
      <c r="DLZ6" s="370"/>
      <c r="DMA6" s="370"/>
      <c r="DMB6" s="370"/>
      <c r="DMC6" s="370"/>
      <c r="DMD6" s="370"/>
      <c r="DME6" s="370"/>
      <c r="DMF6" s="370"/>
      <c r="DMG6" s="370"/>
      <c r="DMH6" s="370"/>
      <c r="DMI6" s="369"/>
      <c r="DMJ6" s="370"/>
      <c r="DMK6" s="370"/>
      <c r="DML6" s="372"/>
      <c r="DMM6" s="372"/>
      <c r="DMO6" s="370"/>
      <c r="DMP6" s="370"/>
      <c r="DMQ6" s="370"/>
      <c r="DMR6" s="370"/>
      <c r="DMS6" s="370"/>
      <c r="DMT6" s="370"/>
      <c r="DMU6" s="370"/>
      <c r="DMV6" s="370"/>
      <c r="DMW6" s="370"/>
      <c r="DMX6" s="370"/>
      <c r="DMY6" s="369"/>
      <c r="DMZ6" s="370"/>
      <c r="DNA6" s="370"/>
      <c r="DNB6" s="372"/>
      <c r="DNC6" s="372"/>
      <c r="DNE6" s="370"/>
      <c r="DNF6" s="370"/>
      <c r="DNG6" s="370"/>
      <c r="DNH6" s="370"/>
      <c r="DNI6" s="370"/>
      <c r="DNJ6" s="370"/>
      <c r="DNK6" s="370"/>
      <c r="DNL6" s="370"/>
      <c r="DNM6" s="370"/>
      <c r="DNN6" s="370"/>
      <c r="DNO6" s="369"/>
      <c r="DNP6" s="370"/>
      <c r="DNQ6" s="370"/>
      <c r="DNR6" s="372"/>
      <c r="DNS6" s="372"/>
      <c r="DNU6" s="370"/>
      <c r="DNV6" s="370"/>
      <c r="DNW6" s="370"/>
      <c r="DNX6" s="370"/>
      <c r="DNY6" s="370"/>
      <c r="DNZ6" s="370"/>
      <c r="DOA6" s="370"/>
      <c r="DOB6" s="370"/>
      <c r="DOC6" s="370"/>
      <c r="DOD6" s="370"/>
      <c r="DOE6" s="369"/>
      <c r="DOF6" s="370"/>
      <c r="DOG6" s="370"/>
      <c r="DOH6" s="372"/>
      <c r="DOI6" s="372"/>
      <c r="DOK6" s="370"/>
      <c r="DOL6" s="370"/>
      <c r="DOM6" s="370"/>
      <c r="DON6" s="370"/>
      <c r="DOO6" s="370"/>
      <c r="DOP6" s="370"/>
      <c r="DOQ6" s="370"/>
      <c r="DOR6" s="370"/>
      <c r="DOS6" s="370"/>
      <c r="DOT6" s="370"/>
      <c r="DOU6" s="369"/>
      <c r="DOV6" s="370"/>
      <c r="DOW6" s="370"/>
      <c r="DOX6" s="372"/>
      <c r="DOY6" s="372"/>
      <c r="DPA6" s="370"/>
      <c r="DPB6" s="370"/>
      <c r="DPC6" s="370"/>
      <c r="DPD6" s="370"/>
      <c r="DPE6" s="370"/>
      <c r="DPF6" s="370"/>
      <c r="DPG6" s="370"/>
      <c r="DPH6" s="370"/>
      <c r="DPI6" s="370"/>
      <c r="DPJ6" s="370"/>
      <c r="DPK6" s="369"/>
      <c r="DPL6" s="370"/>
      <c r="DPM6" s="370"/>
      <c r="DPN6" s="372"/>
      <c r="DPO6" s="372"/>
      <c r="DPQ6" s="370"/>
      <c r="DPR6" s="370"/>
      <c r="DPS6" s="370"/>
      <c r="DPT6" s="370"/>
      <c r="DPU6" s="370"/>
      <c r="DPV6" s="370"/>
      <c r="DPW6" s="370"/>
      <c r="DPX6" s="370"/>
      <c r="DPY6" s="370"/>
      <c r="DPZ6" s="370"/>
      <c r="DQA6" s="369"/>
      <c r="DQB6" s="370"/>
      <c r="DQC6" s="370"/>
      <c r="DQD6" s="372"/>
      <c r="DQE6" s="372"/>
      <c r="DQG6" s="370"/>
      <c r="DQH6" s="370"/>
      <c r="DQI6" s="370"/>
      <c r="DQJ6" s="370"/>
      <c r="DQK6" s="370"/>
      <c r="DQL6" s="370"/>
      <c r="DQM6" s="370"/>
      <c r="DQN6" s="370"/>
      <c r="DQO6" s="370"/>
      <c r="DQP6" s="370"/>
      <c r="DQQ6" s="369"/>
      <c r="DQR6" s="370"/>
      <c r="DQS6" s="370"/>
      <c r="DQT6" s="372"/>
      <c r="DQU6" s="372"/>
      <c r="DQW6" s="370"/>
      <c r="DQX6" s="370"/>
      <c r="DQY6" s="370"/>
      <c r="DQZ6" s="370"/>
      <c r="DRA6" s="370"/>
      <c r="DRB6" s="370"/>
      <c r="DRC6" s="370"/>
      <c r="DRD6" s="370"/>
      <c r="DRE6" s="370"/>
      <c r="DRF6" s="370"/>
      <c r="DRG6" s="369"/>
      <c r="DRH6" s="370"/>
      <c r="DRI6" s="370"/>
      <c r="DRJ6" s="372"/>
      <c r="DRK6" s="372"/>
      <c r="DRM6" s="370"/>
      <c r="DRN6" s="370"/>
      <c r="DRO6" s="370"/>
      <c r="DRP6" s="370"/>
      <c r="DRQ6" s="370"/>
      <c r="DRR6" s="370"/>
      <c r="DRS6" s="370"/>
      <c r="DRT6" s="370"/>
      <c r="DRU6" s="370"/>
      <c r="DRV6" s="370"/>
      <c r="DRW6" s="369"/>
      <c r="DRX6" s="370"/>
      <c r="DRY6" s="370"/>
      <c r="DRZ6" s="372"/>
      <c r="DSA6" s="372"/>
      <c r="DSC6" s="370"/>
      <c r="DSD6" s="370"/>
      <c r="DSE6" s="370"/>
      <c r="DSF6" s="370"/>
      <c r="DSG6" s="370"/>
      <c r="DSH6" s="370"/>
      <c r="DSI6" s="370"/>
      <c r="DSJ6" s="370"/>
      <c r="DSK6" s="370"/>
      <c r="DSL6" s="370"/>
      <c r="DSM6" s="369"/>
      <c r="DSN6" s="370"/>
      <c r="DSO6" s="370"/>
      <c r="DSP6" s="372"/>
      <c r="DSQ6" s="372"/>
      <c r="DSS6" s="370"/>
      <c r="DST6" s="370"/>
      <c r="DSU6" s="370"/>
      <c r="DSV6" s="370"/>
      <c r="DSW6" s="370"/>
      <c r="DSX6" s="370"/>
      <c r="DSY6" s="370"/>
      <c r="DSZ6" s="370"/>
      <c r="DTA6" s="370"/>
      <c r="DTB6" s="370"/>
      <c r="DTC6" s="369"/>
      <c r="DTD6" s="370"/>
      <c r="DTE6" s="370"/>
      <c r="DTF6" s="372"/>
      <c r="DTG6" s="372"/>
      <c r="DTI6" s="370"/>
      <c r="DTJ6" s="370"/>
      <c r="DTK6" s="370"/>
      <c r="DTL6" s="370"/>
      <c r="DTM6" s="370"/>
      <c r="DTN6" s="370"/>
      <c r="DTO6" s="370"/>
      <c r="DTP6" s="370"/>
      <c r="DTQ6" s="370"/>
      <c r="DTR6" s="370"/>
      <c r="DTS6" s="369"/>
      <c r="DTT6" s="370"/>
      <c r="DTU6" s="370"/>
      <c r="DTV6" s="372"/>
      <c r="DTW6" s="372"/>
      <c r="DTY6" s="370"/>
      <c r="DTZ6" s="370"/>
      <c r="DUA6" s="370"/>
      <c r="DUB6" s="370"/>
      <c r="DUC6" s="370"/>
      <c r="DUD6" s="370"/>
      <c r="DUE6" s="370"/>
      <c r="DUF6" s="370"/>
      <c r="DUG6" s="370"/>
      <c r="DUH6" s="370"/>
      <c r="DUI6" s="369"/>
      <c r="DUJ6" s="370"/>
      <c r="DUK6" s="370"/>
      <c r="DUL6" s="372"/>
      <c r="DUM6" s="372"/>
      <c r="DUO6" s="370"/>
      <c r="DUP6" s="370"/>
      <c r="DUQ6" s="370"/>
      <c r="DUR6" s="370"/>
      <c r="DUS6" s="370"/>
      <c r="DUT6" s="370"/>
      <c r="DUU6" s="370"/>
      <c r="DUV6" s="370"/>
      <c r="DUW6" s="370"/>
      <c r="DUX6" s="370"/>
      <c r="DUY6" s="369"/>
      <c r="DUZ6" s="370"/>
      <c r="DVA6" s="370"/>
      <c r="DVB6" s="372"/>
      <c r="DVC6" s="372"/>
      <c r="DVE6" s="370"/>
      <c r="DVF6" s="370"/>
      <c r="DVG6" s="370"/>
      <c r="DVH6" s="370"/>
      <c r="DVI6" s="370"/>
      <c r="DVJ6" s="370"/>
      <c r="DVK6" s="370"/>
      <c r="DVL6" s="370"/>
      <c r="DVM6" s="370"/>
      <c r="DVN6" s="370"/>
      <c r="DVO6" s="369"/>
      <c r="DVP6" s="370"/>
      <c r="DVQ6" s="370"/>
      <c r="DVR6" s="372"/>
      <c r="DVS6" s="372"/>
      <c r="DVU6" s="370"/>
      <c r="DVV6" s="370"/>
      <c r="DVW6" s="370"/>
      <c r="DVX6" s="370"/>
      <c r="DVY6" s="370"/>
      <c r="DVZ6" s="370"/>
      <c r="DWA6" s="370"/>
      <c r="DWB6" s="370"/>
      <c r="DWC6" s="370"/>
      <c r="DWD6" s="370"/>
      <c r="DWE6" s="369"/>
      <c r="DWF6" s="370"/>
      <c r="DWG6" s="370"/>
      <c r="DWH6" s="372"/>
      <c r="DWI6" s="372"/>
      <c r="DWK6" s="370"/>
      <c r="DWL6" s="370"/>
      <c r="DWM6" s="370"/>
      <c r="DWN6" s="370"/>
      <c r="DWO6" s="370"/>
      <c r="DWP6" s="370"/>
      <c r="DWQ6" s="370"/>
      <c r="DWR6" s="370"/>
      <c r="DWS6" s="370"/>
      <c r="DWT6" s="370"/>
      <c r="DWU6" s="369"/>
      <c r="DWV6" s="370"/>
      <c r="DWW6" s="370"/>
      <c r="DWX6" s="372"/>
      <c r="DWY6" s="372"/>
      <c r="DXA6" s="370"/>
      <c r="DXB6" s="370"/>
      <c r="DXC6" s="370"/>
      <c r="DXD6" s="370"/>
      <c r="DXE6" s="370"/>
      <c r="DXF6" s="370"/>
      <c r="DXG6" s="370"/>
      <c r="DXH6" s="370"/>
      <c r="DXI6" s="370"/>
      <c r="DXJ6" s="370"/>
      <c r="DXK6" s="369"/>
      <c r="DXL6" s="370"/>
      <c r="DXM6" s="370"/>
      <c r="DXN6" s="372"/>
      <c r="DXO6" s="372"/>
      <c r="DXQ6" s="370"/>
      <c r="DXR6" s="370"/>
      <c r="DXS6" s="370"/>
      <c r="DXT6" s="370"/>
      <c r="DXU6" s="370"/>
      <c r="DXV6" s="370"/>
      <c r="DXW6" s="370"/>
      <c r="DXX6" s="370"/>
      <c r="DXY6" s="370"/>
      <c r="DXZ6" s="370"/>
      <c r="DYA6" s="369"/>
      <c r="DYB6" s="370"/>
      <c r="DYC6" s="370"/>
      <c r="DYD6" s="372"/>
      <c r="DYE6" s="372"/>
      <c r="DYG6" s="370"/>
      <c r="DYH6" s="370"/>
      <c r="DYI6" s="370"/>
      <c r="DYJ6" s="370"/>
      <c r="DYK6" s="370"/>
      <c r="DYL6" s="370"/>
      <c r="DYM6" s="370"/>
      <c r="DYN6" s="370"/>
      <c r="DYO6" s="370"/>
      <c r="DYP6" s="370"/>
      <c r="DYQ6" s="369"/>
      <c r="DYR6" s="370"/>
      <c r="DYS6" s="370"/>
      <c r="DYT6" s="372"/>
      <c r="DYU6" s="372"/>
      <c r="DYW6" s="370"/>
      <c r="DYX6" s="370"/>
      <c r="DYY6" s="370"/>
      <c r="DYZ6" s="370"/>
      <c r="DZA6" s="370"/>
      <c r="DZB6" s="370"/>
      <c r="DZC6" s="370"/>
      <c r="DZD6" s="370"/>
      <c r="DZE6" s="370"/>
      <c r="DZF6" s="370"/>
      <c r="DZG6" s="369"/>
      <c r="DZH6" s="370"/>
      <c r="DZI6" s="370"/>
      <c r="DZJ6" s="372"/>
      <c r="DZK6" s="372"/>
      <c r="DZM6" s="370"/>
      <c r="DZN6" s="370"/>
      <c r="DZO6" s="370"/>
      <c r="DZP6" s="370"/>
      <c r="DZQ6" s="370"/>
      <c r="DZR6" s="370"/>
      <c r="DZS6" s="370"/>
      <c r="DZT6" s="370"/>
      <c r="DZU6" s="370"/>
      <c r="DZV6" s="370"/>
      <c r="DZW6" s="369"/>
      <c r="DZX6" s="370"/>
      <c r="DZY6" s="370"/>
      <c r="DZZ6" s="372"/>
      <c r="EAA6" s="372"/>
      <c r="EAC6" s="370"/>
      <c r="EAD6" s="370"/>
      <c r="EAE6" s="370"/>
      <c r="EAF6" s="370"/>
      <c r="EAG6" s="370"/>
      <c r="EAH6" s="370"/>
      <c r="EAI6" s="370"/>
      <c r="EAJ6" s="370"/>
      <c r="EAK6" s="370"/>
      <c r="EAL6" s="370"/>
      <c r="EAM6" s="369"/>
      <c r="EAN6" s="370"/>
      <c r="EAO6" s="370"/>
      <c r="EAP6" s="372"/>
      <c r="EAQ6" s="372"/>
      <c r="EAS6" s="370"/>
      <c r="EAT6" s="370"/>
      <c r="EAU6" s="370"/>
      <c r="EAV6" s="370"/>
      <c r="EAW6" s="370"/>
      <c r="EAX6" s="370"/>
      <c r="EAY6" s="370"/>
      <c r="EAZ6" s="370"/>
      <c r="EBA6" s="370"/>
      <c r="EBB6" s="370"/>
      <c r="EBC6" s="369"/>
      <c r="EBD6" s="370"/>
      <c r="EBE6" s="370"/>
      <c r="EBF6" s="372"/>
      <c r="EBG6" s="372"/>
      <c r="EBI6" s="370"/>
      <c r="EBJ6" s="370"/>
      <c r="EBK6" s="370"/>
      <c r="EBL6" s="370"/>
      <c r="EBM6" s="370"/>
      <c r="EBN6" s="370"/>
      <c r="EBO6" s="370"/>
      <c r="EBP6" s="370"/>
      <c r="EBQ6" s="370"/>
      <c r="EBR6" s="370"/>
      <c r="EBS6" s="369"/>
      <c r="EBT6" s="370"/>
      <c r="EBU6" s="370"/>
      <c r="EBV6" s="372"/>
      <c r="EBW6" s="372"/>
      <c r="EBY6" s="370"/>
      <c r="EBZ6" s="370"/>
      <c r="ECA6" s="370"/>
      <c r="ECB6" s="370"/>
      <c r="ECC6" s="370"/>
      <c r="ECD6" s="370"/>
      <c r="ECE6" s="370"/>
      <c r="ECF6" s="370"/>
      <c r="ECG6" s="370"/>
      <c r="ECH6" s="370"/>
      <c r="ECI6" s="369"/>
      <c r="ECJ6" s="370"/>
      <c r="ECK6" s="370"/>
      <c r="ECL6" s="372"/>
      <c r="ECM6" s="372"/>
      <c r="ECO6" s="370"/>
      <c r="ECP6" s="370"/>
      <c r="ECQ6" s="370"/>
      <c r="ECR6" s="370"/>
      <c r="ECS6" s="370"/>
      <c r="ECT6" s="370"/>
      <c r="ECU6" s="370"/>
      <c r="ECV6" s="370"/>
      <c r="ECW6" s="370"/>
      <c r="ECX6" s="370"/>
      <c r="ECY6" s="369"/>
      <c r="ECZ6" s="370"/>
      <c r="EDA6" s="370"/>
      <c r="EDB6" s="372"/>
      <c r="EDC6" s="372"/>
      <c r="EDE6" s="370"/>
      <c r="EDF6" s="370"/>
      <c r="EDG6" s="370"/>
      <c r="EDH6" s="370"/>
      <c r="EDI6" s="370"/>
      <c r="EDJ6" s="370"/>
      <c r="EDK6" s="370"/>
      <c r="EDL6" s="370"/>
      <c r="EDM6" s="370"/>
      <c r="EDN6" s="370"/>
      <c r="EDO6" s="369"/>
      <c r="EDP6" s="370"/>
      <c r="EDQ6" s="370"/>
      <c r="EDR6" s="372"/>
      <c r="EDS6" s="372"/>
      <c r="EDU6" s="370"/>
      <c r="EDV6" s="370"/>
      <c r="EDW6" s="370"/>
      <c r="EDX6" s="370"/>
      <c r="EDY6" s="370"/>
      <c r="EDZ6" s="370"/>
      <c r="EEA6" s="370"/>
      <c r="EEB6" s="370"/>
      <c r="EEC6" s="370"/>
      <c r="EED6" s="370"/>
      <c r="EEE6" s="369"/>
      <c r="EEF6" s="370"/>
      <c r="EEG6" s="370"/>
      <c r="EEH6" s="372"/>
      <c r="EEI6" s="372"/>
      <c r="EEK6" s="370"/>
      <c r="EEL6" s="370"/>
      <c r="EEM6" s="370"/>
      <c r="EEN6" s="370"/>
      <c r="EEO6" s="370"/>
      <c r="EEP6" s="370"/>
      <c r="EEQ6" s="370"/>
      <c r="EER6" s="370"/>
      <c r="EES6" s="370"/>
      <c r="EET6" s="370"/>
      <c r="EEU6" s="369"/>
      <c r="EEV6" s="370"/>
      <c r="EEW6" s="370"/>
      <c r="EEX6" s="372"/>
      <c r="EEY6" s="372"/>
      <c r="EFA6" s="370"/>
      <c r="EFB6" s="370"/>
      <c r="EFC6" s="370"/>
      <c r="EFD6" s="370"/>
      <c r="EFE6" s="370"/>
      <c r="EFF6" s="370"/>
      <c r="EFG6" s="370"/>
      <c r="EFH6" s="370"/>
      <c r="EFI6" s="370"/>
      <c r="EFJ6" s="370"/>
      <c r="EFK6" s="369"/>
      <c r="EFL6" s="370"/>
      <c r="EFM6" s="370"/>
      <c r="EFN6" s="372"/>
      <c r="EFO6" s="372"/>
      <c r="EFQ6" s="370"/>
      <c r="EFR6" s="370"/>
      <c r="EFS6" s="370"/>
      <c r="EFT6" s="370"/>
      <c r="EFU6" s="370"/>
      <c r="EFV6" s="370"/>
      <c r="EFW6" s="370"/>
      <c r="EFX6" s="370"/>
      <c r="EFY6" s="370"/>
      <c r="EFZ6" s="370"/>
      <c r="EGA6" s="369"/>
      <c r="EGB6" s="370"/>
      <c r="EGC6" s="370"/>
      <c r="EGD6" s="372"/>
      <c r="EGE6" s="372"/>
      <c r="EGG6" s="370"/>
      <c r="EGH6" s="370"/>
      <c r="EGI6" s="370"/>
      <c r="EGJ6" s="370"/>
      <c r="EGK6" s="370"/>
      <c r="EGL6" s="370"/>
      <c r="EGM6" s="370"/>
      <c r="EGN6" s="370"/>
      <c r="EGO6" s="370"/>
      <c r="EGP6" s="370"/>
      <c r="EGQ6" s="369"/>
      <c r="EGR6" s="370"/>
      <c r="EGS6" s="370"/>
      <c r="EGT6" s="372"/>
      <c r="EGU6" s="372"/>
      <c r="EGW6" s="370"/>
      <c r="EGX6" s="370"/>
      <c r="EGY6" s="370"/>
      <c r="EGZ6" s="370"/>
      <c r="EHA6" s="370"/>
      <c r="EHB6" s="370"/>
      <c r="EHC6" s="370"/>
      <c r="EHD6" s="370"/>
      <c r="EHE6" s="370"/>
      <c r="EHF6" s="370"/>
      <c r="EHG6" s="369"/>
      <c r="EHH6" s="370"/>
      <c r="EHI6" s="370"/>
      <c r="EHJ6" s="372"/>
      <c r="EHK6" s="372"/>
      <c r="EHM6" s="370"/>
      <c r="EHN6" s="370"/>
      <c r="EHO6" s="370"/>
      <c r="EHP6" s="370"/>
      <c r="EHQ6" s="370"/>
      <c r="EHR6" s="370"/>
      <c r="EHS6" s="370"/>
      <c r="EHT6" s="370"/>
      <c r="EHU6" s="370"/>
      <c r="EHV6" s="370"/>
      <c r="EHW6" s="369"/>
      <c r="EHX6" s="370"/>
      <c r="EHY6" s="370"/>
      <c r="EHZ6" s="372"/>
      <c r="EIA6" s="372"/>
      <c r="EIC6" s="370"/>
      <c r="EID6" s="370"/>
      <c r="EIE6" s="370"/>
      <c r="EIF6" s="370"/>
      <c r="EIG6" s="370"/>
      <c r="EIH6" s="370"/>
      <c r="EII6" s="370"/>
      <c r="EIJ6" s="370"/>
      <c r="EIK6" s="370"/>
      <c r="EIL6" s="370"/>
      <c r="EIM6" s="369"/>
      <c r="EIN6" s="370"/>
      <c r="EIO6" s="370"/>
      <c r="EIP6" s="372"/>
      <c r="EIQ6" s="372"/>
      <c r="EIS6" s="370"/>
      <c r="EIT6" s="370"/>
      <c r="EIU6" s="370"/>
      <c r="EIV6" s="370"/>
      <c r="EIW6" s="370"/>
      <c r="EIX6" s="370"/>
      <c r="EIY6" s="370"/>
      <c r="EIZ6" s="370"/>
      <c r="EJA6" s="370"/>
      <c r="EJB6" s="370"/>
      <c r="EJC6" s="369"/>
      <c r="EJD6" s="370"/>
      <c r="EJE6" s="370"/>
      <c r="EJF6" s="372"/>
      <c r="EJG6" s="372"/>
      <c r="EJI6" s="370"/>
      <c r="EJJ6" s="370"/>
      <c r="EJK6" s="370"/>
      <c r="EJL6" s="370"/>
      <c r="EJM6" s="370"/>
      <c r="EJN6" s="370"/>
      <c r="EJO6" s="370"/>
      <c r="EJP6" s="370"/>
      <c r="EJQ6" s="370"/>
      <c r="EJR6" s="370"/>
      <c r="EJS6" s="369"/>
      <c r="EJT6" s="370"/>
      <c r="EJU6" s="370"/>
      <c r="EJV6" s="372"/>
      <c r="EJW6" s="372"/>
      <c r="EJY6" s="370"/>
      <c r="EJZ6" s="370"/>
      <c r="EKA6" s="370"/>
      <c r="EKB6" s="370"/>
      <c r="EKC6" s="370"/>
      <c r="EKD6" s="370"/>
      <c r="EKE6" s="370"/>
      <c r="EKF6" s="370"/>
      <c r="EKG6" s="370"/>
      <c r="EKH6" s="370"/>
      <c r="EKI6" s="369"/>
      <c r="EKJ6" s="370"/>
      <c r="EKK6" s="370"/>
      <c r="EKL6" s="372"/>
      <c r="EKM6" s="372"/>
      <c r="EKO6" s="370"/>
      <c r="EKP6" s="370"/>
      <c r="EKQ6" s="370"/>
      <c r="EKR6" s="370"/>
      <c r="EKS6" s="370"/>
      <c r="EKT6" s="370"/>
      <c r="EKU6" s="370"/>
      <c r="EKV6" s="370"/>
      <c r="EKW6" s="370"/>
      <c r="EKX6" s="370"/>
      <c r="EKY6" s="369"/>
      <c r="EKZ6" s="370"/>
      <c r="ELA6" s="370"/>
      <c r="ELB6" s="372"/>
      <c r="ELC6" s="372"/>
      <c r="ELE6" s="370"/>
      <c r="ELF6" s="370"/>
      <c r="ELG6" s="370"/>
      <c r="ELH6" s="370"/>
      <c r="ELI6" s="370"/>
      <c r="ELJ6" s="370"/>
      <c r="ELK6" s="370"/>
      <c r="ELL6" s="370"/>
      <c r="ELM6" s="370"/>
      <c r="ELN6" s="370"/>
      <c r="ELO6" s="369"/>
      <c r="ELP6" s="370"/>
      <c r="ELQ6" s="370"/>
      <c r="ELR6" s="372"/>
      <c r="ELS6" s="372"/>
      <c r="ELU6" s="370"/>
      <c r="ELV6" s="370"/>
      <c r="ELW6" s="370"/>
      <c r="ELX6" s="370"/>
      <c r="ELY6" s="370"/>
      <c r="ELZ6" s="370"/>
      <c r="EMA6" s="370"/>
      <c r="EMB6" s="370"/>
      <c r="EMC6" s="370"/>
      <c r="EMD6" s="370"/>
      <c r="EME6" s="369"/>
      <c r="EMF6" s="370"/>
      <c r="EMG6" s="370"/>
      <c r="EMH6" s="372"/>
      <c r="EMI6" s="372"/>
      <c r="EMK6" s="370"/>
      <c r="EML6" s="370"/>
      <c r="EMM6" s="370"/>
      <c r="EMN6" s="370"/>
      <c r="EMO6" s="370"/>
      <c r="EMP6" s="370"/>
      <c r="EMQ6" s="370"/>
      <c r="EMR6" s="370"/>
      <c r="EMS6" s="370"/>
      <c r="EMT6" s="370"/>
      <c r="EMU6" s="369"/>
      <c r="EMV6" s="370"/>
      <c r="EMW6" s="370"/>
      <c r="EMX6" s="372"/>
      <c r="EMY6" s="372"/>
      <c r="ENA6" s="370"/>
      <c r="ENB6" s="370"/>
      <c r="ENC6" s="370"/>
      <c r="END6" s="370"/>
      <c r="ENE6" s="370"/>
      <c r="ENF6" s="370"/>
      <c r="ENG6" s="370"/>
      <c r="ENH6" s="370"/>
      <c r="ENI6" s="370"/>
      <c r="ENJ6" s="370"/>
      <c r="ENK6" s="369"/>
      <c r="ENL6" s="370"/>
      <c r="ENM6" s="370"/>
      <c r="ENN6" s="372"/>
      <c r="ENO6" s="372"/>
      <c r="ENQ6" s="370"/>
      <c r="ENR6" s="370"/>
      <c r="ENS6" s="370"/>
      <c r="ENT6" s="370"/>
      <c r="ENU6" s="370"/>
      <c r="ENV6" s="370"/>
      <c r="ENW6" s="370"/>
      <c r="ENX6" s="370"/>
      <c r="ENY6" s="370"/>
      <c r="ENZ6" s="370"/>
      <c r="EOA6" s="369"/>
      <c r="EOB6" s="370"/>
      <c r="EOC6" s="370"/>
      <c r="EOD6" s="372"/>
      <c r="EOE6" s="372"/>
      <c r="EOG6" s="370"/>
      <c r="EOH6" s="370"/>
      <c r="EOI6" s="370"/>
      <c r="EOJ6" s="370"/>
      <c r="EOK6" s="370"/>
      <c r="EOL6" s="370"/>
      <c r="EOM6" s="370"/>
      <c r="EON6" s="370"/>
      <c r="EOO6" s="370"/>
      <c r="EOP6" s="370"/>
      <c r="EOQ6" s="369"/>
      <c r="EOR6" s="370"/>
      <c r="EOS6" s="370"/>
      <c r="EOT6" s="372"/>
      <c r="EOU6" s="372"/>
      <c r="EOW6" s="370"/>
      <c r="EOX6" s="370"/>
      <c r="EOY6" s="370"/>
      <c r="EOZ6" s="370"/>
      <c r="EPA6" s="370"/>
      <c r="EPB6" s="370"/>
      <c r="EPC6" s="370"/>
      <c r="EPD6" s="370"/>
      <c r="EPE6" s="370"/>
      <c r="EPF6" s="370"/>
      <c r="EPG6" s="369"/>
      <c r="EPH6" s="370"/>
      <c r="EPI6" s="370"/>
      <c r="EPJ6" s="372"/>
      <c r="EPK6" s="372"/>
      <c r="EPM6" s="370"/>
      <c r="EPN6" s="370"/>
      <c r="EPO6" s="370"/>
      <c r="EPP6" s="370"/>
      <c r="EPQ6" s="370"/>
      <c r="EPR6" s="370"/>
      <c r="EPS6" s="370"/>
      <c r="EPT6" s="370"/>
      <c r="EPU6" s="370"/>
      <c r="EPV6" s="370"/>
      <c r="EPW6" s="369"/>
      <c r="EPX6" s="370"/>
      <c r="EPY6" s="370"/>
      <c r="EPZ6" s="372"/>
      <c r="EQA6" s="372"/>
      <c r="EQC6" s="370"/>
      <c r="EQD6" s="370"/>
      <c r="EQE6" s="370"/>
      <c r="EQF6" s="370"/>
      <c r="EQG6" s="370"/>
      <c r="EQH6" s="370"/>
      <c r="EQI6" s="370"/>
      <c r="EQJ6" s="370"/>
      <c r="EQK6" s="370"/>
      <c r="EQL6" s="370"/>
      <c r="EQM6" s="369"/>
      <c r="EQN6" s="370"/>
      <c r="EQO6" s="370"/>
      <c r="EQP6" s="372"/>
      <c r="EQQ6" s="372"/>
      <c r="EQS6" s="370"/>
      <c r="EQT6" s="370"/>
      <c r="EQU6" s="370"/>
      <c r="EQV6" s="370"/>
      <c r="EQW6" s="370"/>
      <c r="EQX6" s="370"/>
      <c r="EQY6" s="370"/>
      <c r="EQZ6" s="370"/>
      <c r="ERA6" s="370"/>
      <c r="ERB6" s="370"/>
      <c r="ERC6" s="369"/>
      <c r="ERD6" s="370"/>
      <c r="ERE6" s="370"/>
      <c r="ERF6" s="372"/>
      <c r="ERG6" s="372"/>
      <c r="ERI6" s="370"/>
      <c r="ERJ6" s="370"/>
      <c r="ERK6" s="370"/>
      <c r="ERL6" s="370"/>
      <c r="ERM6" s="370"/>
      <c r="ERN6" s="370"/>
      <c r="ERO6" s="370"/>
      <c r="ERP6" s="370"/>
      <c r="ERQ6" s="370"/>
      <c r="ERR6" s="370"/>
      <c r="ERS6" s="369"/>
      <c r="ERT6" s="370"/>
      <c r="ERU6" s="370"/>
      <c r="ERV6" s="372"/>
      <c r="ERW6" s="372"/>
      <c r="ERY6" s="370"/>
      <c r="ERZ6" s="370"/>
      <c r="ESA6" s="370"/>
      <c r="ESB6" s="370"/>
      <c r="ESC6" s="370"/>
      <c r="ESD6" s="370"/>
      <c r="ESE6" s="370"/>
      <c r="ESF6" s="370"/>
      <c r="ESG6" s="370"/>
      <c r="ESH6" s="370"/>
      <c r="ESI6" s="369"/>
      <c r="ESJ6" s="370"/>
      <c r="ESK6" s="370"/>
      <c r="ESL6" s="372"/>
      <c r="ESM6" s="372"/>
      <c r="ESO6" s="370"/>
      <c r="ESP6" s="370"/>
      <c r="ESQ6" s="370"/>
      <c r="ESR6" s="370"/>
      <c r="ESS6" s="370"/>
      <c r="EST6" s="370"/>
      <c r="ESU6" s="370"/>
      <c r="ESV6" s="370"/>
      <c r="ESW6" s="370"/>
      <c r="ESX6" s="370"/>
      <c r="ESY6" s="369"/>
      <c r="ESZ6" s="370"/>
      <c r="ETA6" s="370"/>
      <c r="ETB6" s="372"/>
      <c r="ETC6" s="372"/>
      <c r="ETE6" s="370"/>
      <c r="ETF6" s="370"/>
      <c r="ETG6" s="370"/>
      <c r="ETH6" s="370"/>
      <c r="ETI6" s="370"/>
      <c r="ETJ6" s="370"/>
      <c r="ETK6" s="370"/>
      <c r="ETL6" s="370"/>
      <c r="ETM6" s="370"/>
      <c r="ETN6" s="370"/>
      <c r="ETO6" s="369"/>
      <c r="ETP6" s="370"/>
      <c r="ETQ6" s="370"/>
      <c r="ETR6" s="372"/>
      <c r="ETS6" s="372"/>
      <c r="ETU6" s="370"/>
      <c r="ETV6" s="370"/>
      <c r="ETW6" s="370"/>
      <c r="ETX6" s="370"/>
      <c r="ETY6" s="370"/>
      <c r="ETZ6" s="370"/>
      <c r="EUA6" s="370"/>
      <c r="EUB6" s="370"/>
      <c r="EUC6" s="370"/>
      <c r="EUD6" s="370"/>
      <c r="EUE6" s="369"/>
      <c r="EUF6" s="370"/>
      <c r="EUG6" s="370"/>
      <c r="EUH6" s="372"/>
      <c r="EUI6" s="372"/>
      <c r="EUK6" s="370"/>
      <c r="EUL6" s="370"/>
      <c r="EUM6" s="370"/>
      <c r="EUN6" s="370"/>
      <c r="EUO6" s="370"/>
      <c r="EUP6" s="370"/>
      <c r="EUQ6" s="370"/>
      <c r="EUR6" s="370"/>
      <c r="EUS6" s="370"/>
      <c r="EUT6" s="370"/>
      <c r="EUU6" s="369"/>
      <c r="EUV6" s="370"/>
      <c r="EUW6" s="370"/>
      <c r="EUX6" s="372"/>
      <c r="EUY6" s="372"/>
      <c r="EVA6" s="370"/>
      <c r="EVB6" s="370"/>
      <c r="EVC6" s="370"/>
      <c r="EVD6" s="370"/>
      <c r="EVE6" s="370"/>
      <c r="EVF6" s="370"/>
      <c r="EVG6" s="370"/>
      <c r="EVH6" s="370"/>
      <c r="EVI6" s="370"/>
      <c r="EVJ6" s="370"/>
      <c r="EVK6" s="369"/>
      <c r="EVL6" s="370"/>
      <c r="EVM6" s="370"/>
      <c r="EVN6" s="372"/>
      <c r="EVO6" s="372"/>
      <c r="EVQ6" s="370"/>
      <c r="EVR6" s="370"/>
      <c r="EVS6" s="370"/>
      <c r="EVT6" s="370"/>
      <c r="EVU6" s="370"/>
      <c r="EVV6" s="370"/>
      <c r="EVW6" s="370"/>
      <c r="EVX6" s="370"/>
      <c r="EVY6" s="370"/>
      <c r="EVZ6" s="370"/>
      <c r="EWA6" s="369"/>
      <c r="EWB6" s="370"/>
      <c r="EWC6" s="370"/>
      <c r="EWD6" s="372"/>
      <c r="EWE6" s="372"/>
      <c r="EWG6" s="370"/>
      <c r="EWH6" s="370"/>
      <c r="EWI6" s="370"/>
      <c r="EWJ6" s="370"/>
      <c r="EWK6" s="370"/>
      <c r="EWL6" s="370"/>
      <c r="EWM6" s="370"/>
      <c r="EWN6" s="370"/>
      <c r="EWO6" s="370"/>
      <c r="EWP6" s="370"/>
      <c r="EWQ6" s="369"/>
      <c r="EWR6" s="370"/>
      <c r="EWS6" s="370"/>
      <c r="EWT6" s="372"/>
      <c r="EWU6" s="372"/>
      <c r="EWW6" s="370"/>
      <c r="EWX6" s="370"/>
      <c r="EWY6" s="370"/>
      <c r="EWZ6" s="370"/>
      <c r="EXA6" s="370"/>
      <c r="EXB6" s="370"/>
      <c r="EXC6" s="370"/>
      <c r="EXD6" s="370"/>
      <c r="EXE6" s="370"/>
      <c r="EXF6" s="370"/>
      <c r="EXG6" s="369"/>
      <c r="EXH6" s="370"/>
      <c r="EXI6" s="370"/>
      <c r="EXJ6" s="372"/>
      <c r="EXK6" s="372"/>
      <c r="EXM6" s="370"/>
      <c r="EXN6" s="370"/>
      <c r="EXO6" s="370"/>
      <c r="EXP6" s="370"/>
      <c r="EXQ6" s="370"/>
      <c r="EXR6" s="370"/>
      <c r="EXS6" s="370"/>
      <c r="EXT6" s="370"/>
      <c r="EXU6" s="370"/>
      <c r="EXV6" s="370"/>
      <c r="EXW6" s="369"/>
      <c r="EXX6" s="370"/>
      <c r="EXY6" s="370"/>
      <c r="EXZ6" s="372"/>
      <c r="EYA6" s="372"/>
      <c r="EYC6" s="370"/>
      <c r="EYD6" s="370"/>
      <c r="EYE6" s="370"/>
      <c r="EYF6" s="370"/>
      <c r="EYG6" s="370"/>
      <c r="EYH6" s="370"/>
      <c r="EYI6" s="370"/>
      <c r="EYJ6" s="370"/>
      <c r="EYK6" s="370"/>
      <c r="EYL6" s="370"/>
      <c r="EYM6" s="369"/>
      <c r="EYN6" s="370"/>
      <c r="EYO6" s="370"/>
      <c r="EYP6" s="372"/>
      <c r="EYQ6" s="372"/>
      <c r="EYS6" s="370"/>
      <c r="EYT6" s="370"/>
      <c r="EYU6" s="370"/>
      <c r="EYV6" s="370"/>
      <c r="EYW6" s="370"/>
      <c r="EYX6" s="370"/>
      <c r="EYY6" s="370"/>
      <c r="EYZ6" s="370"/>
      <c r="EZA6" s="370"/>
      <c r="EZB6" s="370"/>
      <c r="EZC6" s="369"/>
      <c r="EZD6" s="370"/>
      <c r="EZE6" s="370"/>
      <c r="EZF6" s="372"/>
      <c r="EZG6" s="372"/>
      <c r="EZI6" s="370"/>
      <c r="EZJ6" s="370"/>
      <c r="EZK6" s="370"/>
      <c r="EZL6" s="370"/>
      <c r="EZM6" s="370"/>
      <c r="EZN6" s="370"/>
      <c r="EZO6" s="370"/>
      <c r="EZP6" s="370"/>
      <c r="EZQ6" s="370"/>
      <c r="EZR6" s="370"/>
      <c r="EZS6" s="369"/>
      <c r="EZT6" s="370"/>
      <c r="EZU6" s="370"/>
      <c r="EZV6" s="372"/>
      <c r="EZW6" s="372"/>
      <c r="EZY6" s="370"/>
      <c r="EZZ6" s="370"/>
      <c r="FAA6" s="370"/>
      <c r="FAB6" s="370"/>
      <c r="FAC6" s="370"/>
      <c r="FAD6" s="370"/>
      <c r="FAE6" s="370"/>
      <c r="FAF6" s="370"/>
      <c r="FAG6" s="370"/>
      <c r="FAH6" s="370"/>
      <c r="FAI6" s="369"/>
      <c r="FAJ6" s="370"/>
      <c r="FAK6" s="370"/>
      <c r="FAL6" s="372"/>
      <c r="FAM6" s="372"/>
      <c r="FAO6" s="370"/>
      <c r="FAP6" s="370"/>
      <c r="FAQ6" s="370"/>
      <c r="FAR6" s="370"/>
      <c r="FAS6" s="370"/>
      <c r="FAT6" s="370"/>
      <c r="FAU6" s="370"/>
      <c r="FAV6" s="370"/>
      <c r="FAW6" s="370"/>
      <c r="FAX6" s="370"/>
      <c r="FAY6" s="369"/>
      <c r="FAZ6" s="370"/>
      <c r="FBA6" s="370"/>
      <c r="FBB6" s="372"/>
      <c r="FBC6" s="372"/>
      <c r="FBE6" s="370"/>
      <c r="FBF6" s="370"/>
      <c r="FBG6" s="370"/>
      <c r="FBH6" s="370"/>
      <c r="FBI6" s="370"/>
      <c r="FBJ6" s="370"/>
      <c r="FBK6" s="370"/>
      <c r="FBL6" s="370"/>
      <c r="FBM6" s="370"/>
      <c r="FBN6" s="370"/>
      <c r="FBO6" s="369"/>
      <c r="FBP6" s="370"/>
      <c r="FBQ6" s="370"/>
      <c r="FBR6" s="372"/>
      <c r="FBS6" s="372"/>
      <c r="FBU6" s="370"/>
      <c r="FBV6" s="370"/>
      <c r="FBW6" s="370"/>
      <c r="FBX6" s="370"/>
      <c r="FBY6" s="370"/>
      <c r="FBZ6" s="370"/>
      <c r="FCA6" s="370"/>
      <c r="FCB6" s="370"/>
      <c r="FCC6" s="370"/>
      <c r="FCD6" s="370"/>
      <c r="FCE6" s="369"/>
      <c r="FCF6" s="370"/>
      <c r="FCG6" s="370"/>
      <c r="FCH6" s="372"/>
      <c r="FCI6" s="372"/>
      <c r="FCK6" s="370"/>
      <c r="FCL6" s="370"/>
      <c r="FCM6" s="370"/>
      <c r="FCN6" s="370"/>
      <c r="FCO6" s="370"/>
      <c r="FCP6" s="370"/>
      <c r="FCQ6" s="370"/>
      <c r="FCR6" s="370"/>
      <c r="FCS6" s="370"/>
      <c r="FCT6" s="370"/>
      <c r="FCU6" s="369"/>
      <c r="FCV6" s="370"/>
      <c r="FCW6" s="370"/>
      <c r="FCX6" s="372"/>
      <c r="FCY6" s="372"/>
      <c r="FDA6" s="370"/>
      <c r="FDB6" s="370"/>
      <c r="FDC6" s="370"/>
      <c r="FDD6" s="370"/>
      <c r="FDE6" s="370"/>
      <c r="FDF6" s="370"/>
      <c r="FDG6" s="370"/>
      <c r="FDH6" s="370"/>
      <c r="FDI6" s="370"/>
      <c r="FDJ6" s="370"/>
      <c r="FDK6" s="369"/>
      <c r="FDL6" s="370"/>
      <c r="FDM6" s="370"/>
      <c r="FDN6" s="372"/>
      <c r="FDO6" s="372"/>
      <c r="FDQ6" s="370"/>
      <c r="FDR6" s="370"/>
      <c r="FDS6" s="370"/>
      <c r="FDT6" s="370"/>
      <c r="FDU6" s="370"/>
      <c r="FDV6" s="370"/>
      <c r="FDW6" s="370"/>
      <c r="FDX6" s="370"/>
      <c r="FDY6" s="370"/>
      <c r="FDZ6" s="370"/>
      <c r="FEA6" s="369"/>
      <c r="FEB6" s="370"/>
      <c r="FEC6" s="370"/>
      <c r="FED6" s="372"/>
      <c r="FEE6" s="372"/>
      <c r="FEG6" s="370"/>
      <c r="FEH6" s="370"/>
      <c r="FEI6" s="370"/>
      <c r="FEJ6" s="370"/>
      <c r="FEK6" s="370"/>
      <c r="FEL6" s="370"/>
      <c r="FEM6" s="370"/>
      <c r="FEN6" s="370"/>
      <c r="FEO6" s="370"/>
      <c r="FEP6" s="370"/>
      <c r="FEQ6" s="369"/>
      <c r="FER6" s="370"/>
      <c r="FES6" s="370"/>
      <c r="FET6" s="372"/>
      <c r="FEU6" s="372"/>
      <c r="FEW6" s="370"/>
      <c r="FEX6" s="370"/>
      <c r="FEY6" s="370"/>
      <c r="FEZ6" s="370"/>
      <c r="FFA6" s="370"/>
      <c r="FFB6" s="370"/>
      <c r="FFC6" s="370"/>
      <c r="FFD6" s="370"/>
      <c r="FFE6" s="370"/>
      <c r="FFF6" s="370"/>
      <c r="FFG6" s="369"/>
      <c r="FFH6" s="370"/>
      <c r="FFI6" s="370"/>
      <c r="FFJ6" s="372"/>
      <c r="FFK6" s="372"/>
      <c r="FFM6" s="370"/>
      <c r="FFN6" s="370"/>
      <c r="FFO6" s="370"/>
      <c r="FFP6" s="370"/>
      <c r="FFQ6" s="370"/>
      <c r="FFR6" s="370"/>
      <c r="FFS6" s="370"/>
      <c r="FFT6" s="370"/>
      <c r="FFU6" s="370"/>
      <c r="FFV6" s="370"/>
      <c r="FFW6" s="369"/>
      <c r="FFX6" s="370"/>
      <c r="FFY6" s="370"/>
      <c r="FFZ6" s="372"/>
      <c r="FGA6" s="372"/>
      <c r="FGC6" s="370"/>
      <c r="FGD6" s="370"/>
      <c r="FGE6" s="370"/>
      <c r="FGF6" s="370"/>
      <c r="FGG6" s="370"/>
      <c r="FGH6" s="370"/>
      <c r="FGI6" s="370"/>
      <c r="FGJ6" s="370"/>
      <c r="FGK6" s="370"/>
      <c r="FGL6" s="370"/>
      <c r="FGM6" s="369"/>
      <c r="FGN6" s="370"/>
      <c r="FGO6" s="370"/>
      <c r="FGP6" s="372"/>
      <c r="FGQ6" s="372"/>
      <c r="FGS6" s="370"/>
      <c r="FGT6" s="370"/>
      <c r="FGU6" s="370"/>
      <c r="FGV6" s="370"/>
      <c r="FGW6" s="370"/>
      <c r="FGX6" s="370"/>
      <c r="FGY6" s="370"/>
      <c r="FGZ6" s="370"/>
      <c r="FHA6" s="370"/>
      <c r="FHB6" s="370"/>
      <c r="FHC6" s="369"/>
      <c r="FHD6" s="370"/>
      <c r="FHE6" s="370"/>
      <c r="FHF6" s="372"/>
      <c r="FHG6" s="372"/>
      <c r="FHI6" s="370"/>
      <c r="FHJ6" s="370"/>
      <c r="FHK6" s="370"/>
      <c r="FHL6" s="370"/>
      <c r="FHM6" s="370"/>
      <c r="FHN6" s="370"/>
      <c r="FHO6" s="370"/>
      <c r="FHP6" s="370"/>
      <c r="FHQ6" s="370"/>
      <c r="FHR6" s="370"/>
      <c r="FHS6" s="369"/>
      <c r="FHT6" s="370"/>
      <c r="FHU6" s="370"/>
      <c r="FHV6" s="372"/>
      <c r="FHW6" s="372"/>
      <c r="FHY6" s="370"/>
      <c r="FHZ6" s="370"/>
      <c r="FIA6" s="370"/>
      <c r="FIB6" s="370"/>
      <c r="FIC6" s="370"/>
      <c r="FID6" s="370"/>
      <c r="FIE6" s="370"/>
      <c r="FIF6" s="370"/>
      <c r="FIG6" s="370"/>
      <c r="FIH6" s="370"/>
      <c r="FII6" s="369"/>
      <c r="FIJ6" s="370"/>
      <c r="FIK6" s="370"/>
      <c r="FIL6" s="372"/>
      <c r="FIM6" s="372"/>
      <c r="FIO6" s="370"/>
      <c r="FIP6" s="370"/>
      <c r="FIQ6" s="370"/>
      <c r="FIR6" s="370"/>
      <c r="FIS6" s="370"/>
      <c r="FIT6" s="370"/>
      <c r="FIU6" s="370"/>
      <c r="FIV6" s="370"/>
      <c r="FIW6" s="370"/>
      <c r="FIX6" s="370"/>
      <c r="FIY6" s="369"/>
      <c r="FIZ6" s="370"/>
      <c r="FJA6" s="370"/>
      <c r="FJB6" s="372"/>
      <c r="FJC6" s="372"/>
      <c r="FJE6" s="370"/>
      <c r="FJF6" s="370"/>
      <c r="FJG6" s="370"/>
      <c r="FJH6" s="370"/>
      <c r="FJI6" s="370"/>
      <c r="FJJ6" s="370"/>
      <c r="FJK6" s="370"/>
      <c r="FJL6" s="370"/>
      <c r="FJM6" s="370"/>
      <c r="FJN6" s="370"/>
      <c r="FJO6" s="369"/>
      <c r="FJP6" s="370"/>
      <c r="FJQ6" s="370"/>
      <c r="FJR6" s="372"/>
      <c r="FJS6" s="372"/>
      <c r="FJU6" s="370"/>
      <c r="FJV6" s="370"/>
      <c r="FJW6" s="370"/>
      <c r="FJX6" s="370"/>
      <c r="FJY6" s="370"/>
      <c r="FJZ6" s="370"/>
      <c r="FKA6" s="370"/>
      <c r="FKB6" s="370"/>
      <c r="FKC6" s="370"/>
      <c r="FKD6" s="370"/>
      <c r="FKE6" s="369"/>
      <c r="FKF6" s="370"/>
      <c r="FKG6" s="370"/>
      <c r="FKH6" s="372"/>
      <c r="FKI6" s="372"/>
      <c r="FKK6" s="370"/>
      <c r="FKL6" s="370"/>
      <c r="FKM6" s="370"/>
      <c r="FKN6" s="370"/>
      <c r="FKO6" s="370"/>
      <c r="FKP6" s="370"/>
      <c r="FKQ6" s="370"/>
      <c r="FKR6" s="370"/>
      <c r="FKS6" s="370"/>
      <c r="FKT6" s="370"/>
      <c r="FKU6" s="369"/>
      <c r="FKV6" s="370"/>
      <c r="FKW6" s="370"/>
      <c r="FKX6" s="372"/>
      <c r="FKY6" s="372"/>
      <c r="FLA6" s="370"/>
      <c r="FLB6" s="370"/>
      <c r="FLC6" s="370"/>
      <c r="FLD6" s="370"/>
      <c r="FLE6" s="370"/>
      <c r="FLF6" s="370"/>
      <c r="FLG6" s="370"/>
      <c r="FLH6" s="370"/>
      <c r="FLI6" s="370"/>
      <c r="FLJ6" s="370"/>
      <c r="FLK6" s="369"/>
      <c r="FLL6" s="370"/>
      <c r="FLM6" s="370"/>
      <c r="FLN6" s="372"/>
      <c r="FLO6" s="372"/>
      <c r="FLQ6" s="370"/>
      <c r="FLR6" s="370"/>
      <c r="FLS6" s="370"/>
      <c r="FLT6" s="370"/>
      <c r="FLU6" s="370"/>
      <c r="FLV6" s="370"/>
      <c r="FLW6" s="370"/>
      <c r="FLX6" s="370"/>
      <c r="FLY6" s="370"/>
      <c r="FLZ6" s="370"/>
      <c r="FMA6" s="369"/>
      <c r="FMB6" s="370"/>
      <c r="FMC6" s="370"/>
      <c r="FMD6" s="372"/>
      <c r="FME6" s="372"/>
      <c r="FMG6" s="370"/>
      <c r="FMH6" s="370"/>
      <c r="FMI6" s="370"/>
      <c r="FMJ6" s="370"/>
      <c r="FMK6" s="370"/>
      <c r="FML6" s="370"/>
      <c r="FMM6" s="370"/>
      <c r="FMN6" s="370"/>
      <c r="FMO6" s="370"/>
      <c r="FMP6" s="370"/>
      <c r="FMQ6" s="369"/>
      <c r="FMR6" s="370"/>
      <c r="FMS6" s="370"/>
      <c r="FMT6" s="372"/>
      <c r="FMU6" s="372"/>
      <c r="FMW6" s="370"/>
      <c r="FMX6" s="370"/>
      <c r="FMY6" s="370"/>
      <c r="FMZ6" s="370"/>
      <c r="FNA6" s="370"/>
      <c r="FNB6" s="370"/>
      <c r="FNC6" s="370"/>
      <c r="FND6" s="370"/>
      <c r="FNE6" s="370"/>
      <c r="FNF6" s="370"/>
      <c r="FNG6" s="369"/>
      <c r="FNH6" s="370"/>
      <c r="FNI6" s="370"/>
      <c r="FNJ6" s="372"/>
      <c r="FNK6" s="372"/>
      <c r="FNM6" s="370"/>
      <c r="FNN6" s="370"/>
      <c r="FNO6" s="370"/>
      <c r="FNP6" s="370"/>
      <c r="FNQ6" s="370"/>
      <c r="FNR6" s="370"/>
      <c r="FNS6" s="370"/>
      <c r="FNT6" s="370"/>
      <c r="FNU6" s="370"/>
      <c r="FNV6" s="370"/>
      <c r="FNW6" s="369"/>
      <c r="FNX6" s="370"/>
      <c r="FNY6" s="370"/>
      <c r="FNZ6" s="372"/>
      <c r="FOA6" s="372"/>
      <c r="FOC6" s="370"/>
      <c r="FOD6" s="370"/>
      <c r="FOE6" s="370"/>
      <c r="FOF6" s="370"/>
      <c r="FOG6" s="370"/>
      <c r="FOH6" s="370"/>
      <c r="FOI6" s="370"/>
      <c r="FOJ6" s="370"/>
      <c r="FOK6" s="370"/>
      <c r="FOL6" s="370"/>
      <c r="FOM6" s="369"/>
      <c r="FON6" s="370"/>
      <c r="FOO6" s="370"/>
      <c r="FOP6" s="372"/>
      <c r="FOQ6" s="372"/>
      <c r="FOS6" s="370"/>
      <c r="FOT6" s="370"/>
      <c r="FOU6" s="370"/>
      <c r="FOV6" s="370"/>
      <c r="FOW6" s="370"/>
      <c r="FOX6" s="370"/>
      <c r="FOY6" s="370"/>
      <c r="FOZ6" s="370"/>
      <c r="FPA6" s="370"/>
      <c r="FPB6" s="370"/>
      <c r="FPC6" s="369"/>
      <c r="FPD6" s="370"/>
      <c r="FPE6" s="370"/>
      <c r="FPF6" s="372"/>
      <c r="FPG6" s="372"/>
      <c r="FPI6" s="370"/>
      <c r="FPJ6" s="370"/>
      <c r="FPK6" s="370"/>
      <c r="FPL6" s="370"/>
      <c r="FPM6" s="370"/>
      <c r="FPN6" s="370"/>
      <c r="FPO6" s="370"/>
      <c r="FPP6" s="370"/>
      <c r="FPQ6" s="370"/>
      <c r="FPR6" s="370"/>
      <c r="FPS6" s="369"/>
      <c r="FPT6" s="370"/>
      <c r="FPU6" s="370"/>
      <c r="FPV6" s="372"/>
      <c r="FPW6" s="372"/>
      <c r="FPY6" s="370"/>
      <c r="FPZ6" s="370"/>
      <c r="FQA6" s="370"/>
      <c r="FQB6" s="370"/>
      <c r="FQC6" s="370"/>
      <c r="FQD6" s="370"/>
      <c r="FQE6" s="370"/>
      <c r="FQF6" s="370"/>
      <c r="FQG6" s="370"/>
      <c r="FQH6" s="370"/>
      <c r="FQI6" s="369"/>
      <c r="FQJ6" s="370"/>
      <c r="FQK6" s="370"/>
      <c r="FQL6" s="372"/>
      <c r="FQM6" s="372"/>
      <c r="FQO6" s="370"/>
      <c r="FQP6" s="370"/>
      <c r="FQQ6" s="370"/>
      <c r="FQR6" s="370"/>
      <c r="FQS6" s="370"/>
      <c r="FQT6" s="370"/>
      <c r="FQU6" s="370"/>
      <c r="FQV6" s="370"/>
      <c r="FQW6" s="370"/>
      <c r="FQX6" s="370"/>
      <c r="FQY6" s="369"/>
      <c r="FQZ6" s="370"/>
      <c r="FRA6" s="370"/>
      <c r="FRB6" s="372"/>
      <c r="FRC6" s="372"/>
      <c r="FRE6" s="370"/>
      <c r="FRF6" s="370"/>
      <c r="FRG6" s="370"/>
      <c r="FRH6" s="370"/>
      <c r="FRI6" s="370"/>
      <c r="FRJ6" s="370"/>
      <c r="FRK6" s="370"/>
      <c r="FRL6" s="370"/>
      <c r="FRM6" s="370"/>
      <c r="FRN6" s="370"/>
      <c r="FRO6" s="369"/>
      <c r="FRP6" s="370"/>
      <c r="FRQ6" s="370"/>
      <c r="FRR6" s="372"/>
      <c r="FRS6" s="372"/>
      <c r="FRU6" s="370"/>
      <c r="FRV6" s="370"/>
      <c r="FRW6" s="370"/>
      <c r="FRX6" s="370"/>
      <c r="FRY6" s="370"/>
      <c r="FRZ6" s="370"/>
      <c r="FSA6" s="370"/>
      <c r="FSB6" s="370"/>
      <c r="FSC6" s="370"/>
      <c r="FSD6" s="370"/>
      <c r="FSE6" s="369"/>
      <c r="FSF6" s="370"/>
      <c r="FSG6" s="370"/>
      <c r="FSH6" s="372"/>
      <c r="FSI6" s="372"/>
      <c r="FSK6" s="370"/>
      <c r="FSL6" s="370"/>
      <c r="FSM6" s="370"/>
      <c r="FSN6" s="370"/>
      <c r="FSO6" s="370"/>
      <c r="FSP6" s="370"/>
      <c r="FSQ6" s="370"/>
      <c r="FSR6" s="370"/>
      <c r="FSS6" s="370"/>
      <c r="FST6" s="370"/>
      <c r="FSU6" s="369"/>
      <c r="FSV6" s="370"/>
      <c r="FSW6" s="370"/>
      <c r="FSX6" s="372"/>
      <c r="FSY6" s="372"/>
      <c r="FTA6" s="370"/>
      <c r="FTB6" s="370"/>
      <c r="FTC6" s="370"/>
      <c r="FTD6" s="370"/>
      <c r="FTE6" s="370"/>
      <c r="FTF6" s="370"/>
      <c r="FTG6" s="370"/>
      <c r="FTH6" s="370"/>
      <c r="FTI6" s="370"/>
      <c r="FTJ6" s="370"/>
      <c r="FTK6" s="369"/>
      <c r="FTL6" s="370"/>
      <c r="FTM6" s="370"/>
      <c r="FTN6" s="372"/>
      <c r="FTO6" s="372"/>
      <c r="FTQ6" s="370"/>
      <c r="FTR6" s="370"/>
      <c r="FTS6" s="370"/>
      <c r="FTT6" s="370"/>
      <c r="FTU6" s="370"/>
      <c r="FTV6" s="370"/>
      <c r="FTW6" s="370"/>
      <c r="FTX6" s="370"/>
      <c r="FTY6" s="370"/>
      <c r="FTZ6" s="370"/>
      <c r="FUA6" s="369"/>
      <c r="FUB6" s="370"/>
      <c r="FUC6" s="370"/>
      <c r="FUD6" s="372"/>
      <c r="FUE6" s="372"/>
      <c r="FUG6" s="370"/>
      <c r="FUH6" s="370"/>
      <c r="FUI6" s="370"/>
      <c r="FUJ6" s="370"/>
      <c r="FUK6" s="370"/>
      <c r="FUL6" s="370"/>
      <c r="FUM6" s="370"/>
      <c r="FUN6" s="370"/>
      <c r="FUO6" s="370"/>
      <c r="FUP6" s="370"/>
      <c r="FUQ6" s="369"/>
      <c r="FUR6" s="370"/>
      <c r="FUS6" s="370"/>
      <c r="FUT6" s="372"/>
      <c r="FUU6" s="372"/>
      <c r="FUW6" s="370"/>
      <c r="FUX6" s="370"/>
      <c r="FUY6" s="370"/>
      <c r="FUZ6" s="370"/>
      <c r="FVA6" s="370"/>
      <c r="FVB6" s="370"/>
      <c r="FVC6" s="370"/>
      <c r="FVD6" s="370"/>
      <c r="FVE6" s="370"/>
      <c r="FVF6" s="370"/>
      <c r="FVG6" s="369"/>
      <c r="FVH6" s="370"/>
      <c r="FVI6" s="370"/>
      <c r="FVJ6" s="372"/>
      <c r="FVK6" s="372"/>
      <c r="FVM6" s="370"/>
      <c r="FVN6" s="370"/>
      <c r="FVO6" s="370"/>
      <c r="FVP6" s="370"/>
      <c r="FVQ6" s="370"/>
      <c r="FVR6" s="370"/>
      <c r="FVS6" s="370"/>
      <c r="FVT6" s="370"/>
      <c r="FVU6" s="370"/>
      <c r="FVV6" s="370"/>
      <c r="FVW6" s="369"/>
      <c r="FVX6" s="370"/>
      <c r="FVY6" s="370"/>
      <c r="FVZ6" s="372"/>
      <c r="FWA6" s="372"/>
      <c r="FWC6" s="370"/>
      <c r="FWD6" s="370"/>
      <c r="FWE6" s="370"/>
      <c r="FWF6" s="370"/>
      <c r="FWG6" s="370"/>
      <c r="FWH6" s="370"/>
      <c r="FWI6" s="370"/>
      <c r="FWJ6" s="370"/>
      <c r="FWK6" s="370"/>
      <c r="FWL6" s="370"/>
      <c r="FWM6" s="369"/>
      <c r="FWN6" s="370"/>
      <c r="FWO6" s="370"/>
      <c r="FWP6" s="372"/>
      <c r="FWQ6" s="372"/>
      <c r="FWS6" s="370"/>
      <c r="FWT6" s="370"/>
      <c r="FWU6" s="370"/>
      <c r="FWV6" s="370"/>
      <c r="FWW6" s="370"/>
      <c r="FWX6" s="370"/>
      <c r="FWY6" s="370"/>
      <c r="FWZ6" s="370"/>
      <c r="FXA6" s="370"/>
      <c r="FXB6" s="370"/>
      <c r="FXC6" s="369"/>
      <c r="FXD6" s="370"/>
      <c r="FXE6" s="370"/>
      <c r="FXF6" s="372"/>
      <c r="FXG6" s="372"/>
      <c r="FXI6" s="370"/>
      <c r="FXJ6" s="370"/>
      <c r="FXK6" s="370"/>
      <c r="FXL6" s="370"/>
      <c r="FXM6" s="370"/>
      <c r="FXN6" s="370"/>
      <c r="FXO6" s="370"/>
      <c r="FXP6" s="370"/>
      <c r="FXQ6" s="370"/>
      <c r="FXR6" s="370"/>
      <c r="FXS6" s="369"/>
      <c r="FXT6" s="370"/>
      <c r="FXU6" s="370"/>
      <c r="FXV6" s="372"/>
      <c r="FXW6" s="372"/>
      <c r="FXY6" s="370"/>
      <c r="FXZ6" s="370"/>
      <c r="FYA6" s="370"/>
      <c r="FYB6" s="370"/>
      <c r="FYC6" s="370"/>
      <c r="FYD6" s="370"/>
      <c r="FYE6" s="370"/>
      <c r="FYF6" s="370"/>
      <c r="FYG6" s="370"/>
      <c r="FYH6" s="370"/>
      <c r="FYI6" s="369"/>
      <c r="FYJ6" s="370"/>
      <c r="FYK6" s="370"/>
      <c r="FYL6" s="372"/>
      <c r="FYM6" s="372"/>
      <c r="FYO6" s="370"/>
      <c r="FYP6" s="370"/>
      <c r="FYQ6" s="370"/>
      <c r="FYR6" s="370"/>
      <c r="FYS6" s="370"/>
      <c r="FYT6" s="370"/>
      <c r="FYU6" s="370"/>
      <c r="FYV6" s="370"/>
      <c r="FYW6" s="370"/>
      <c r="FYX6" s="370"/>
      <c r="FYY6" s="369"/>
      <c r="FYZ6" s="370"/>
      <c r="FZA6" s="370"/>
      <c r="FZB6" s="372"/>
      <c r="FZC6" s="372"/>
      <c r="FZE6" s="370"/>
      <c r="FZF6" s="370"/>
      <c r="FZG6" s="370"/>
      <c r="FZH6" s="370"/>
      <c r="FZI6" s="370"/>
      <c r="FZJ6" s="370"/>
      <c r="FZK6" s="370"/>
      <c r="FZL6" s="370"/>
      <c r="FZM6" s="370"/>
      <c r="FZN6" s="370"/>
      <c r="FZO6" s="369"/>
      <c r="FZP6" s="370"/>
      <c r="FZQ6" s="370"/>
      <c r="FZR6" s="372"/>
      <c r="FZS6" s="372"/>
      <c r="FZU6" s="370"/>
      <c r="FZV6" s="370"/>
      <c r="FZW6" s="370"/>
      <c r="FZX6" s="370"/>
      <c r="FZY6" s="370"/>
      <c r="FZZ6" s="370"/>
      <c r="GAA6" s="370"/>
      <c r="GAB6" s="370"/>
      <c r="GAC6" s="370"/>
      <c r="GAD6" s="370"/>
      <c r="GAE6" s="369"/>
      <c r="GAF6" s="370"/>
      <c r="GAG6" s="370"/>
      <c r="GAH6" s="372"/>
      <c r="GAI6" s="372"/>
      <c r="GAK6" s="370"/>
      <c r="GAL6" s="370"/>
      <c r="GAM6" s="370"/>
      <c r="GAN6" s="370"/>
      <c r="GAO6" s="370"/>
      <c r="GAP6" s="370"/>
      <c r="GAQ6" s="370"/>
      <c r="GAR6" s="370"/>
      <c r="GAS6" s="370"/>
      <c r="GAT6" s="370"/>
      <c r="GAU6" s="369"/>
      <c r="GAV6" s="370"/>
      <c r="GAW6" s="370"/>
      <c r="GAX6" s="372"/>
      <c r="GAY6" s="372"/>
      <c r="GBA6" s="370"/>
      <c r="GBB6" s="370"/>
      <c r="GBC6" s="370"/>
      <c r="GBD6" s="370"/>
      <c r="GBE6" s="370"/>
      <c r="GBF6" s="370"/>
      <c r="GBG6" s="370"/>
      <c r="GBH6" s="370"/>
      <c r="GBI6" s="370"/>
      <c r="GBJ6" s="370"/>
      <c r="GBK6" s="369"/>
      <c r="GBL6" s="370"/>
      <c r="GBM6" s="370"/>
      <c r="GBN6" s="372"/>
      <c r="GBO6" s="372"/>
      <c r="GBQ6" s="370"/>
      <c r="GBR6" s="370"/>
      <c r="GBS6" s="370"/>
      <c r="GBT6" s="370"/>
      <c r="GBU6" s="370"/>
      <c r="GBV6" s="370"/>
      <c r="GBW6" s="370"/>
      <c r="GBX6" s="370"/>
      <c r="GBY6" s="370"/>
      <c r="GBZ6" s="370"/>
      <c r="GCA6" s="369"/>
      <c r="GCB6" s="370"/>
      <c r="GCC6" s="370"/>
      <c r="GCD6" s="372"/>
      <c r="GCE6" s="372"/>
      <c r="GCG6" s="370"/>
      <c r="GCH6" s="370"/>
      <c r="GCI6" s="370"/>
      <c r="GCJ6" s="370"/>
      <c r="GCK6" s="370"/>
      <c r="GCL6" s="370"/>
      <c r="GCM6" s="370"/>
      <c r="GCN6" s="370"/>
      <c r="GCO6" s="370"/>
      <c r="GCP6" s="370"/>
      <c r="GCQ6" s="369"/>
      <c r="GCR6" s="370"/>
      <c r="GCS6" s="370"/>
      <c r="GCT6" s="372"/>
      <c r="GCU6" s="372"/>
      <c r="GCW6" s="370"/>
      <c r="GCX6" s="370"/>
      <c r="GCY6" s="370"/>
      <c r="GCZ6" s="370"/>
      <c r="GDA6" s="370"/>
      <c r="GDB6" s="370"/>
      <c r="GDC6" s="370"/>
      <c r="GDD6" s="370"/>
      <c r="GDE6" s="370"/>
      <c r="GDF6" s="370"/>
      <c r="GDG6" s="369"/>
      <c r="GDH6" s="370"/>
      <c r="GDI6" s="370"/>
      <c r="GDJ6" s="372"/>
      <c r="GDK6" s="372"/>
      <c r="GDM6" s="370"/>
      <c r="GDN6" s="370"/>
      <c r="GDO6" s="370"/>
      <c r="GDP6" s="370"/>
      <c r="GDQ6" s="370"/>
      <c r="GDR6" s="370"/>
      <c r="GDS6" s="370"/>
      <c r="GDT6" s="370"/>
      <c r="GDU6" s="370"/>
      <c r="GDV6" s="370"/>
      <c r="GDW6" s="369"/>
      <c r="GDX6" s="370"/>
      <c r="GDY6" s="370"/>
      <c r="GDZ6" s="372"/>
      <c r="GEA6" s="372"/>
      <c r="GEC6" s="370"/>
      <c r="GED6" s="370"/>
      <c r="GEE6" s="370"/>
      <c r="GEF6" s="370"/>
      <c r="GEG6" s="370"/>
      <c r="GEH6" s="370"/>
      <c r="GEI6" s="370"/>
      <c r="GEJ6" s="370"/>
      <c r="GEK6" s="370"/>
      <c r="GEL6" s="370"/>
      <c r="GEM6" s="369"/>
      <c r="GEN6" s="370"/>
      <c r="GEO6" s="370"/>
      <c r="GEP6" s="372"/>
      <c r="GEQ6" s="372"/>
      <c r="GES6" s="370"/>
      <c r="GET6" s="370"/>
      <c r="GEU6" s="370"/>
      <c r="GEV6" s="370"/>
      <c r="GEW6" s="370"/>
      <c r="GEX6" s="370"/>
      <c r="GEY6" s="370"/>
      <c r="GEZ6" s="370"/>
      <c r="GFA6" s="370"/>
      <c r="GFB6" s="370"/>
      <c r="GFC6" s="369"/>
      <c r="GFD6" s="370"/>
      <c r="GFE6" s="370"/>
      <c r="GFF6" s="372"/>
      <c r="GFG6" s="372"/>
      <c r="GFI6" s="370"/>
      <c r="GFJ6" s="370"/>
      <c r="GFK6" s="370"/>
      <c r="GFL6" s="370"/>
      <c r="GFM6" s="370"/>
      <c r="GFN6" s="370"/>
      <c r="GFO6" s="370"/>
      <c r="GFP6" s="370"/>
      <c r="GFQ6" s="370"/>
      <c r="GFR6" s="370"/>
      <c r="GFS6" s="369"/>
      <c r="GFT6" s="370"/>
      <c r="GFU6" s="370"/>
      <c r="GFV6" s="372"/>
      <c r="GFW6" s="372"/>
      <c r="GFY6" s="370"/>
      <c r="GFZ6" s="370"/>
      <c r="GGA6" s="370"/>
      <c r="GGB6" s="370"/>
      <c r="GGC6" s="370"/>
      <c r="GGD6" s="370"/>
      <c r="GGE6" s="370"/>
      <c r="GGF6" s="370"/>
      <c r="GGG6" s="370"/>
      <c r="GGH6" s="370"/>
      <c r="GGI6" s="369"/>
      <c r="GGJ6" s="370"/>
      <c r="GGK6" s="370"/>
      <c r="GGL6" s="372"/>
      <c r="GGM6" s="372"/>
      <c r="GGO6" s="370"/>
      <c r="GGP6" s="370"/>
      <c r="GGQ6" s="370"/>
      <c r="GGR6" s="370"/>
      <c r="GGS6" s="370"/>
      <c r="GGT6" s="370"/>
      <c r="GGU6" s="370"/>
      <c r="GGV6" s="370"/>
      <c r="GGW6" s="370"/>
      <c r="GGX6" s="370"/>
      <c r="GGY6" s="369"/>
      <c r="GGZ6" s="370"/>
      <c r="GHA6" s="370"/>
      <c r="GHB6" s="372"/>
      <c r="GHC6" s="372"/>
      <c r="GHE6" s="370"/>
      <c r="GHF6" s="370"/>
      <c r="GHG6" s="370"/>
      <c r="GHH6" s="370"/>
      <c r="GHI6" s="370"/>
      <c r="GHJ6" s="370"/>
      <c r="GHK6" s="370"/>
      <c r="GHL6" s="370"/>
      <c r="GHM6" s="370"/>
      <c r="GHN6" s="370"/>
      <c r="GHO6" s="369"/>
      <c r="GHP6" s="370"/>
      <c r="GHQ6" s="370"/>
      <c r="GHR6" s="372"/>
      <c r="GHS6" s="372"/>
      <c r="GHU6" s="370"/>
      <c r="GHV6" s="370"/>
      <c r="GHW6" s="370"/>
      <c r="GHX6" s="370"/>
      <c r="GHY6" s="370"/>
      <c r="GHZ6" s="370"/>
      <c r="GIA6" s="370"/>
      <c r="GIB6" s="370"/>
      <c r="GIC6" s="370"/>
      <c r="GID6" s="370"/>
      <c r="GIE6" s="369"/>
      <c r="GIF6" s="370"/>
      <c r="GIG6" s="370"/>
      <c r="GIH6" s="372"/>
      <c r="GII6" s="372"/>
      <c r="GIK6" s="370"/>
      <c r="GIL6" s="370"/>
      <c r="GIM6" s="370"/>
      <c r="GIN6" s="370"/>
      <c r="GIO6" s="370"/>
      <c r="GIP6" s="370"/>
      <c r="GIQ6" s="370"/>
      <c r="GIR6" s="370"/>
      <c r="GIS6" s="370"/>
      <c r="GIT6" s="370"/>
      <c r="GIU6" s="369"/>
      <c r="GIV6" s="370"/>
      <c r="GIW6" s="370"/>
      <c r="GIX6" s="372"/>
      <c r="GIY6" s="372"/>
      <c r="GJA6" s="370"/>
      <c r="GJB6" s="370"/>
      <c r="GJC6" s="370"/>
      <c r="GJD6" s="370"/>
      <c r="GJE6" s="370"/>
      <c r="GJF6" s="370"/>
      <c r="GJG6" s="370"/>
      <c r="GJH6" s="370"/>
      <c r="GJI6" s="370"/>
      <c r="GJJ6" s="370"/>
      <c r="GJK6" s="369"/>
      <c r="GJL6" s="370"/>
      <c r="GJM6" s="370"/>
      <c r="GJN6" s="372"/>
      <c r="GJO6" s="372"/>
      <c r="GJQ6" s="370"/>
      <c r="GJR6" s="370"/>
      <c r="GJS6" s="370"/>
      <c r="GJT6" s="370"/>
      <c r="GJU6" s="370"/>
      <c r="GJV6" s="370"/>
      <c r="GJW6" s="370"/>
      <c r="GJX6" s="370"/>
      <c r="GJY6" s="370"/>
      <c r="GJZ6" s="370"/>
      <c r="GKA6" s="369"/>
      <c r="GKB6" s="370"/>
      <c r="GKC6" s="370"/>
      <c r="GKD6" s="372"/>
      <c r="GKE6" s="372"/>
      <c r="GKG6" s="370"/>
      <c r="GKH6" s="370"/>
      <c r="GKI6" s="370"/>
      <c r="GKJ6" s="370"/>
      <c r="GKK6" s="370"/>
      <c r="GKL6" s="370"/>
      <c r="GKM6" s="370"/>
      <c r="GKN6" s="370"/>
      <c r="GKO6" s="370"/>
      <c r="GKP6" s="370"/>
      <c r="GKQ6" s="369"/>
      <c r="GKR6" s="370"/>
      <c r="GKS6" s="370"/>
      <c r="GKT6" s="372"/>
      <c r="GKU6" s="372"/>
      <c r="GKW6" s="370"/>
      <c r="GKX6" s="370"/>
      <c r="GKY6" s="370"/>
      <c r="GKZ6" s="370"/>
      <c r="GLA6" s="370"/>
      <c r="GLB6" s="370"/>
      <c r="GLC6" s="370"/>
      <c r="GLD6" s="370"/>
      <c r="GLE6" s="370"/>
      <c r="GLF6" s="370"/>
      <c r="GLG6" s="369"/>
      <c r="GLH6" s="370"/>
      <c r="GLI6" s="370"/>
      <c r="GLJ6" s="372"/>
      <c r="GLK6" s="372"/>
      <c r="GLM6" s="370"/>
      <c r="GLN6" s="370"/>
      <c r="GLO6" s="370"/>
      <c r="GLP6" s="370"/>
      <c r="GLQ6" s="370"/>
      <c r="GLR6" s="370"/>
      <c r="GLS6" s="370"/>
      <c r="GLT6" s="370"/>
      <c r="GLU6" s="370"/>
      <c r="GLV6" s="370"/>
      <c r="GLW6" s="369"/>
      <c r="GLX6" s="370"/>
      <c r="GLY6" s="370"/>
      <c r="GLZ6" s="372"/>
      <c r="GMA6" s="372"/>
      <c r="GMC6" s="370"/>
      <c r="GMD6" s="370"/>
      <c r="GME6" s="370"/>
      <c r="GMF6" s="370"/>
      <c r="GMG6" s="370"/>
      <c r="GMH6" s="370"/>
      <c r="GMI6" s="370"/>
      <c r="GMJ6" s="370"/>
      <c r="GMK6" s="370"/>
      <c r="GML6" s="370"/>
      <c r="GMM6" s="369"/>
      <c r="GMN6" s="370"/>
      <c r="GMO6" s="370"/>
      <c r="GMP6" s="372"/>
      <c r="GMQ6" s="372"/>
      <c r="GMS6" s="370"/>
      <c r="GMT6" s="370"/>
      <c r="GMU6" s="370"/>
      <c r="GMV6" s="370"/>
      <c r="GMW6" s="370"/>
      <c r="GMX6" s="370"/>
      <c r="GMY6" s="370"/>
      <c r="GMZ6" s="370"/>
      <c r="GNA6" s="370"/>
      <c r="GNB6" s="370"/>
      <c r="GNC6" s="369"/>
      <c r="GND6" s="370"/>
      <c r="GNE6" s="370"/>
      <c r="GNF6" s="372"/>
      <c r="GNG6" s="372"/>
      <c r="GNI6" s="370"/>
      <c r="GNJ6" s="370"/>
      <c r="GNK6" s="370"/>
      <c r="GNL6" s="370"/>
      <c r="GNM6" s="370"/>
      <c r="GNN6" s="370"/>
      <c r="GNO6" s="370"/>
      <c r="GNP6" s="370"/>
      <c r="GNQ6" s="370"/>
      <c r="GNR6" s="370"/>
      <c r="GNS6" s="369"/>
      <c r="GNT6" s="370"/>
      <c r="GNU6" s="370"/>
      <c r="GNV6" s="372"/>
      <c r="GNW6" s="372"/>
      <c r="GNY6" s="370"/>
      <c r="GNZ6" s="370"/>
      <c r="GOA6" s="370"/>
      <c r="GOB6" s="370"/>
      <c r="GOC6" s="370"/>
      <c r="GOD6" s="370"/>
      <c r="GOE6" s="370"/>
      <c r="GOF6" s="370"/>
      <c r="GOG6" s="370"/>
      <c r="GOH6" s="370"/>
      <c r="GOI6" s="369"/>
      <c r="GOJ6" s="370"/>
      <c r="GOK6" s="370"/>
      <c r="GOL6" s="372"/>
      <c r="GOM6" s="372"/>
      <c r="GOO6" s="370"/>
      <c r="GOP6" s="370"/>
      <c r="GOQ6" s="370"/>
      <c r="GOR6" s="370"/>
      <c r="GOS6" s="370"/>
      <c r="GOT6" s="370"/>
      <c r="GOU6" s="370"/>
      <c r="GOV6" s="370"/>
      <c r="GOW6" s="370"/>
      <c r="GOX6" s="370"/>
      <c r="GOY6" s="369"/>
      <c r="GOZ6" s="370"/>
      <c r="GPA6" s="370"/>
      <c r="GPB6" s="372"/>
      <c r="GPC6" s="372"/>
      <c r="GPE6" s="370"/>
      <c r="GPF6" s="370"/>
      <c r="GPG6" s="370"/>
      <c r="GPH6" s="370"/>
      <c r="GPI6" s="370"/>
      <c r="GPJ6" s="370"/>
      <c r="GPK6" s="370"/>
      <c r="GPL6" s="370"/>
      <c r="GPM6" s="370"/>
      <c r="GPN6" s="370"/>
      <c r="GPO6" s="369"/>
      <c r="GPP6" s="370"/>
      <c r="GPQ6" s="370"/>
      <c r="GPR6" s="372"/>
      <c r="GPS6" s="372"/>
      <c r="GPU6" s="370"/>
      <c r="GPV6" s="370"/>
      <c r="GPW6" s="370"/>
      <c r="GPX6" s="370"/>
      <c r="GPY6" s="370"/>
      <c r="GPZ6" s="370"/>
      <c r="GQA6" s="370"/>
      <c r="GQB6" s="370"/>
      <c r="GQC6" s="370"/>
      <c r="GQD6" s="370"/>
      <c r="GQE6" s="369"/>
      <c r="GQF6" s="370"/>
      <c r="GQG6" s="370"/>
      <c r="GQH6" s="372"/>
      <c r="GQI6" s="372"/>
      <c r="GQK6" s="370"/>
      <c r="GQL6" s="370"/>
      <c r="GQM6" s="370"/>
      <c r="GQN6" s="370"/>
      <c r="GQO6" s="370"/>
      <c r="GQP6" s="370"/>
      <c r="GQQ6" s="370"/>
      <c r="GQR6" s="370"/>
      <c r="GQS6" s="370"/>
      <c r="GQT6" s="370"/>
      <c r="GQU6" s="369"/>
      <c r="GQV6" s="370"/>
      <c r="GQW6" s="370"/>
      <c r="GQX6" s="372"/>
      <c r="GQY6" s="372"/>
      <c r="GRA6" s="370"/>
      <c r="GRB6" s="370"/>
      <c r="GRC6" s="370"/>
      <c r="GRD6" s="370"/>
      <c r="GRE6" s="370"/>
      <c r="GRF6" s="370"/>
      <c r="GRG6" s="370"/>
      <c r="GRH6" s="370"/>
      <c r="GRI6" s="370"/>
      <c r="GRJ6" s="370"/>
      <c r="GRK6" s="369"/>
      <c r="GRL6" s="370"/>
      <c r="GRM6" s="370"/>
      <c r="GRN6" s="372"/>
      <c r="GRO6" s="372"/>
      <c r="GRQ6" s="370"/>
      <c r="GRR6" s="370"/>
      <c r="GRS6" s="370"/>
      <c r="GRT6" s="370"/>
      <c r="GRU6" s="370"/>
      <c r="GRV6" s="370"/>
      <c r="GRW6" s="370"/>
      <c r="GRX6" s="370"/>
      <c r="GRY6" s="370"/>
      <c r="GRZ6" s="370"/>
      <c r="GSA6" s="369"/>
      <c r="GSB6" s="370"/>
      <c r="GSC6" s="370"/>
      <c r="GSD6" s="372"/>
      <c r="GSE6" s="372"/>
      <c r="GSG6" s="370"/>
      <c r="GSH6" s="370"/>
      <c r="GSI6" s="370"/>
      <c r="GSJ6" s="370"/>
      <c r="GSK6" s="370"/>
      <c r="GSL6" s="370"/>
      <c r="GSM6" s="370"/>
      <c r="GSN6" s="370"/>
      <c r="GSO6" s="370"/>
      <c r="GSP6" s="370"/>
      <c r="GSQ6" s="369"/>
      <c r="GSR6" s="370"/>
      <c r="GSS6" s="370"/>
      <c r="GST6" s="372"/>
      <c r="GSU6" s="372"/>
      <c r="GSW6" s="370"/>
      <c r="GSX6" s="370"/>
      <c r="GSY6" s="370"/>
      <c r="GSZ6" s="370"/>
      <c r="GTA6" s="370"/>
      <c r="GTB6" s="370"/>
      <c r="GTC6" s="370"/>
      <c r="GTD6" s="370"/>
      <c r="GTE6" s="370"/>
      <c r="GTF6" s="370"/>
      <c r="GTG6" s="369"/>
      <c r="GTH6" s="370"/>
      <c r="GTI6" s="370"/>
      <c r="GTJ6" s="372"/>
      <c r="GTK6" s="372"/>
      <c r="GTM6" s="370"/>
      <c r="GTN6" s="370"/>
      <c r="GTO6" s="370"/>
      <c r="GTP6" s="370"/>
      <c r="GTQ6" s="370"/>
      <c r="GTR6" s="370"/>
      <c r="GTS6" s="370"/>
      <c r="GTT6" s="370"/>
      <c r="GTU6" s="370"/>
      <c r="GTV6" s="370"/>
      <c r="GTW6" s="369"/>
      <c r="GTX6" s="370"/>
      <c r="GTY6" s="370"/>
      <c r="GTZ6" s="372"/>
      <c r="GUA6" s="372"/>
      <c r="GUC6" s="370"/>
      <c r="GUD6" s="370"/>
      <c r="GUE6" s="370"/>
      <c r="GUF6" s="370"/>
      <c r="GUG6" s="370"/>
      <c r="GUH6" s="370"/>
      <c r="GUI6" s="370"/>
      <c r="GUJ6" s="370"/>
      <c r="GUK6" s="370"/>
      <c r="GUL6" s="370"/>
      <c r="GUM6" s="369"/>
      <c r="GUN6" s="370"/>
      <c r="GUO6" s="370"/>
      <c r="GUP6" s="372"/>
      <c r="GUQ6" s="372"/>
      <c r="GUS6" s="370"/>
      <c r="GUT6" s="370"/>
      <c r="GUU6" s="370"/>
      <c r="GUV6" s="370"/>
      <c r="GUW6" s="370"/>
      <c r="GUX6" s="370"/>
      <c r="GUY6" s="370"/>
      <c r="GUZ6" s="370"/>
      <c r="GVA6" s="370"/>
      <c r="GVB6" s="370"/>
      <c r="GVC6" s="369"/>
      <c r="GVD6" s="370"/>
      <c r="GVE6" s="370"/>
      <c r="GVF6" s="372"/>
      <c r="GVG6" s="372"/>
      <c r="GVI6" s="370"/>
      <c r="GVJ6" s="370"/>
      <c r="GVK6" s="370"/>
      <c r="GVL6" s="370"/>
      <c r="GVM6" s="370"/>
      <c r="GVN6" s="370"/>
      <c r="GVO6" s="370"/>
      <c r="GVP6" s="370"/>
      <c r="GVQ6" s="370"/>
      <c r="GVR6" s="370"/>
      <c r="GVS6" s="369"/>
      <c r="GVT6" s="370"/>
      <c r="GVU6" s="370"/>
      <c r="GVV6" s="372"/>
      <c r="GVW6" s="372"/>
      <c r="GVY6" s="370"/>
      <c r="GVZ6" s="370"/>
      <c r="GWA6" s="370"/>
      <c r="GWB6" s="370"/>
      <c r="GWC6" s="370"/>
      <c r="GWD6" s="370"/>
      <c r="GWE6" s="370"/>
      <c r="GWF6" s="370"/>
      <c r="GWG6" s="370"/>
      <c r="GWH6" s="370"/>
      <c r="GWI6" s="369"/>
      <c r="GWJ6" s="370"/>
      <c r="GWK6" s="370"/>
      <c r="GWL6" s="372"/>
      <c r="GWM6" s="372"/>
      <c r="GWO6" s="370"/>
      <c r="GWP6" s="370"/>
      <c r="GWQ6" s="370"/>
      <c r="GWR6" s="370"/>
      <c r="GWS6" s="370"/>
      <c r="GWT6" s="370"/>
      <c r="GWU6" s="370"/>
      <c r="GWV6" s="370"/>
      <c r="GWW6" s="370"/>
      <c r="GWX6" s="370"/>
      <c r="GWY6" s="369"/>
      <c r="GWZ6" s="370"/>
      <c r="GXA6" s="370"/>
      <c r="GXB6" s="372"/>
      <c r="GXC6" s="372"/>
      <c r="GXE6" s="370"/>
      <c r="GXF6" s="370"/>
      <c r="GXG6" s="370"/>
      <c r="GXH6" s="370"/>
      <c r="GXI6" s="370"/>
      <c r="GXJ6" s="370"/>
      <c r="GXK6" s="370"/>
      <c r="GXL6" s="370"/>
      <c r="GXM6" s="370"/>
      <c r="GXN6" s="370"/>
      <c r="GXO6" s="369"/>
      <c r="GXP6" s="370"/>
      <c r="GXQ6" s="370"/>
      <c r="GXR6" s="372"/>
      <c r="GXS6" s="372"/>
      <c r="GXU6" s="370"/>
      <c r="GXV6" s="370"/>
      <c r="GXW6" s="370"/>
      <c r="GXX6" s="370"/>
      <c r="GXY6" s="370"/>
      <c r="GXZ6" s="370"/>
      <c r="GYA6" s="370"/>
      <c r="GYB6" s="370"/>
      <c r="GYC6" s="370"/>
      <c r="GYD6" s="370"/>
      <c r="GYE6" s="369"/>
      <c r="GYF6" s="370"/>
      <c r="GYG6" s="370"/>
      <c r="GYH6" s="372"/>
      <c r="GYI6" s="372"/>
      <c r="GYK6" s="370"/>
      <c r="GYL6" s="370"/>
      <c r="GYM6" s="370"/>
      <c r="GYN6" s="370"/>
      <c r="GYO6" s="370"/>
      <c r="GYP6" s="370"/>
      <c r="GYQ6" s="370"/>
      <c r="GYR6" s="370"/>
      <c r="GYS6" s="370"/>
      <c r="GYT6" s="370"/>
      <c r="GYU6" s="369"/>
      <c r="GYV6" s="370"/>
      <c r="GYW6" s="370"/>
      <c r="GYX6" s="372"/>
      <c r="GYY6" s="372"/>
      <c r="GZA6" s="370"/>
      <c r="GZB6" s="370"/>
      <c r="GZC6" s="370"/>
      <c r="GZD6" s="370"/>
      <c r="GZE6" s="370"/>
      <c r="GZF6" s="370"/>
      <c r="GZG6" s="370"/>
      <c r="GZH6" s="370"/>
      <c r="GZI6" s="370"/>
      <c r="GZJ6" s="370"/>
      <c r="GZK6" s="369"/>
      <c r="GZL6" s="370"/>
      <c r="GZM6" s="370"/>
      <c r="GZN6" s="372"/>
      <c r="GZO6" s="372"/>
      <c r="GZQ6" s="370"/>
      <c r="GZR6" s="370"/>
      <c r="GZS6" s="370"/>
      <c r="GZT6" s="370"/>
      <c r="GZU6" s="370"/>
      <c r="GZV6" s="370"/>
      <c r="GZW6" s="370"/>
      <c r="GZX6" s="370"/>
      <c r="GZY6" s="370"/>
      <c r="GZZ6" s="370"/>
      <c r="HAA6" s="369"/>
      <c r="HAB6" s="370"/>
      <c r="HAC6" s="370"/>
      <c r="HAD6" s="372"/>
      <c r="HAE6" s="372"/>
      <c r="HAG6" s="370"/>
      <c r="HAH6" s="370"/>
      <c r="HAI6" s="370"/>
      <c r="HAJ6" s="370"/>
      <c r="HAK6" s="370"/>
      <c r="HAL6" s="370"/>
      <c r="HAM6" s="370"/>
      <c r="HAN6" s="370"/>
      <c r="HAO6" s="370"/>
      <c r="HAP6" s="370"/>
      <c r="HAQ6" s="369"/>
      <c r="HAR6" s="370"/>
      <c r="HAS6" s="370"/>
      <c r="HAT6" s="372"/>
      <c r="HAU6" s="372"/>
      <c r="HAW6" s="370"/>
      <c r="HAX6" s="370"/>
      <c r="HAY6" s="370"/>
      <c r="HAZ6" s="370"/>
      <c r="HBA6" s="370"/>
      <c r="HBB6" s="370"/>
      <c r="HBC6" s="370"/>
      <c r="HBD6" s="370"/>
      <c r="HBE6" s="370"/>
      <c r="HBF6" s="370"/>
      <c r="HBG6" s="369"/>
      <c r="HBH6" s="370"/>
      <c r="HBI6" s="370"/>
      <c r="HBJ6" s="372"/>
      <c r="HBK6" s="372"/>
      <c r="HBM6" s="370"/>
      <c r="HBN6" s="370"/>
      <c r="HBO6" s="370"/>
      <c r="HBP6" s="370"/>
      <c r="HBQ6" s="370"/>
      <c r="HBR6" s="370"/>
      <c r="HBS6" s="370"/>
      <c r="HBT6" s="370"/>
      <c r="HBU6" s="370"/>
      <c r="HBV6" s="370"/>
      <c r="HBW6" s="369"/>
      <c r="HBX6" s="370"/>
      <c r="HBY6" s="370"/>
      <c r="HBZ6" s="372"/>
      <c r="HCA6" s="372"/>
      <c r="HCC6" s="370"/>
      <c r="HCD6" s="370"/>
      <c r="HCE6" s="370"/>
      <c r="HCF6" s="370"/>
      <c r="HCG6" s="370"/>
      <c r="HCH6" s="370"/>
      <c r="HCI6" s="370"/>
      <c r="HCJ6" s="370"/>
      <c r="HCK6" s="370"/>
      <c r="HCL6" s="370"/>
      <c r="HCM6" s="369"/>
      <c r="HCN6" s="370"/>
      <c r="HCO6" s="370"/>
      <c r="HCP6" s="372"/>
      <c r="HCQ6" s="372"/>
      <c r="HCS6" s="370"/>
      <c r="HCT6" s="370"/>
      <c r="HCU6" s="370"/>
      <c r="HCV6" s="370"/>
      <c r="HCW6" s="370"/>
      <c r="HCX6" s="370"/>
      <c r="HCY6" s="370"/>
      <c r="HCZ6" s="370"/>
      <c r="HDA6" s="370"/>
      <c r="HDB6" s="370"/>
      <c r="HDC6" s="369"/>
      <c r="HDD6" s="370"/>
      <c r="HDE6" s="370"/>
      <c r="HDF6" s="372"/>
      <c r="HDG6" s="372"/>
      <c r="HDI6" s="370"/>
      <c r="HDJ6" s="370"/>
      <c r="HDK6" s="370"/>
      <c r="HDL6" s="370"/>
      <c r="HDM6" s="370"/>
      <c r="HDN6" s="370"/>
      <c r="HDO6" s="370"/>
      <c r="HDP6" s="370"/>
      <c r="HDQ6" s="370"/>
      <c r="HDR6" s="370"/>
      <c r="HDS6" s="369"/>
      <c r="HDT6" s="370"/>
      <c r="HDU6" s="370"/>
      <c r="HDV6" s="372"/>
      <c r="HDW6" s="372"/>
      <c r="HDY6" s="370"/>
      <c r="HDZ6" s="370"/>
      <c r="HEA6" s="370"/>
      <c r="HEB6" s="370"/>
      <c r="HEC6" s="370"/>
      <c r="HED6" s="370"/>
      <c r="HEE6" s="370"/>
      <c r="HEF6" s="370"/>
      <c r="HEG6" s="370"/>
      <c r="HEH6" s="370"/>
      <c r="HEI6" s="369"/>
      <c r="HEJ6" s="370"/>
      <c r="HEK6" s="370"/>
      <c r="HEL6" s="372"/>
      <c r="HEM6" s="372"/>
      <c r="HEO6" s="370"/>
      <c r="HEP6" s="370"/>
      <c r="HEQ6" s="370"/>
      <c r="HER6" s="370"/>
      <c r="HES6" s="370"/>
      <c r="HET6" s="370"/>
      <c r="HEU6" s="370"/>
      <c r="HEV6" s="370"/>
      <c r="HEW6" s="370"/>
      <c r="HEX6" s="370"/>
      <c r="HEY6" s="369"/>
      <c r="HEZ6" s="370"/>
      <c r="HFA6" s="370"/>
      <c r="HFB6" s="372"/>
      <c r="HFC6" s="372"/>
      <c r="HFE6" s="370"/>
      <c r="HFF6" s="370"/>
      <c r="HFG6" s="370"/>
      <c r="HFH6" s="370"/>
      <c r="HFI6" s="370"/>
      <c r="HFJ6" s="370"/>
      <c r="HFK6" s="370"/>
      <c r="HFL6" s="370"/>
      <c r="HFM6" s="370"/>
      <c r="HFN6" s="370"/>
      <c r="HFO6" s="369"/>
      <c r="HFP6" s="370"/>
      <c r="HFQ6" s="370"/>
      <c r="HFR6" s="372"/>
      <c r="HFS6" s="372"/>
      <c r="HFU6" s="370"/>
      <c r="HFV6" s="370"/>
      <c r="HFW6" s="370"/>
      <c r="HFX6" s="370"/>
      <c r="HFY6" s="370"/>
      <c r="HFZ6" s="370"/>
      <c r="HGA6" s="370"/>
      <c r="HGB6" s="370"/>
      <c r="HGC6" s="370"/>
      <c r="HGD6" s="370"/>
      <c r="HGE6" s="369"/>
      <c r="HGF6" s="370"/>
      <c r="HGG6" s="370"/>
      <c r="HGH6" s="372"/>
      <c r="HGI6" s="372"/>
      <c r="HGK6" s="370"/>
      <c r="HGL6" s="370"/>
      <c r="HGM6" s="370"/>
      <c r="HGN6" s="370"/>
      <c r="HGO6" s="370"/>
      <c r="HGP6" s="370"/>
      <c r="HGQ6" s="370"/>
      <c r="HGR6" s="370"/>
      <c r="HGS6" s="370"/>
      <c r="HGT6" s="370"/>
      <c r="HGU6" s="369"/>
      <c r="HGV6" s="370"/>
      <c r="HGW6" s="370"/>
      <c r="HGX6" s="372"/>
      <c r="HGY6" s="372"/>
      <c r="HHA6" s="370"/>
      <c r="HHB6" s="370"/>
      <c r="HHC6" s="370"/>
      <c r="HHD6" s="370"/>
      <c r="HHE6" s="370"/>
      <c r="HHF6" s="370"/>
      <c r="HHG6" s="370"/>
      <c r="HHH6" s="370"/>
      <c r="HHI6" s="370"/>
      <c r="HHJ6" s="370"/>
      <c r="HHK6" s="369"/>
      <c r="HHL6" s="370"/>
      <c r="HHM6" s="370"/>
      <c r="HHN6" s="372"/>
      <c r="HHO6" s="372"/>
      <c r="HHQ6" s="370"/>
      <c r="HHR6" s="370"/>
      <c r="HHS6" s="370"/>
      <c r="HHT6" s="370"/>
      <c r="HHU6" s="370"/>
      <c r="HHV6" s="370"/>
      <c r="HHW6" s="370"/>
      <c r="HHX6" s="370"/>
      <c r="HHY6" s="370"/>
      <c r="HHZ6" s="370"/>
      <c r="HIA6" s="369"/>
      <c r="HIB6" s="370"/>
      <c r="HIC6" s="370"/>
      <c r="HID6" s="372"/>
      <c r="HIE6" s="372"/>
      <c r="HIG6" s="370"/>
      <c r="HIH6" s="370"/>
      <c r="HII6" s="370"/>
      <c r="HIJ6" s="370"/>
      <c r="HIK6" s="370"/>
      <c r="HIL6" s="370"/>
      <c r="HIM6" s="370"/>
      <c r="HIN6" s="370"/>
      <c r="HIO6" s="370"/>
      <c r="HIP6" s="370"/>
      <c r="HIQ6" s="369"/>
      <c r="HIR6" s="370"/>
      <c r="HIS6" s="370"/>
      <c r="HIT6" s="372"/>
      <c r="HIU6" s="372"/>
      <c r="HIW6" s="370"/>
      <c r="HIX6" s="370"/>
      <c r="HIY6" s="370"/>
      <c r="HIZ6" s="370"/>
      <c r="HJA6" s="370"/>
      <c r="HJB6" s="370"/>
      <c r="HJC6" s="370"/>
      <c r="HJD6" s="370"/>
      <c r="HJE6" s="370"/>
      <c r="HJF6" s="370"/>
      <c r="HJG6" s="369"/>
      <c r="HJH6" s="370"/>
      <c r="HJI6" s="370"/>
      <c r="HJJ6" s="372"/>
      <c r="HJK6" s="372"/>
      <c r="HJM6" s="370"/>
      <c r="HJN6" s="370"/>
      <c r="HJO6" s="370"/>
      <c r="HJP6" s="370"/>
      <c r="HJQ6" s="370"/>
      <c r="HJR6" s="370"/>
      <c r="HJS6" s="370"/>
      <c r="HJT6" s="370"/>
      <c r="HJU6" s="370"/>
      <c r="HJV6" s="370"/>
      <c r="HJW6" s="369"/>
      <c r="HJX6" s="370"/>
      <c r="HJY6" s="370"/>
      <c r="HJZ6" s="372"/>
      <c r="HKA6" s="372"/>
      <c r="HKC6" s="370"/>
      <c r="HKD6" s="370"/>
      <c r="HKE6" s="370"/>
      <c r="HKF6" s="370"/>
      <c r="HKG6" s="370"/>
      <c r="HKH6" s="370"/>
      <c r="HKI6" s="370"/>
      <c r="HKJ6" s="370"/>
      <c r="HKK6" s="370"/>
      <c r="HKL6" s="370"/>
      <c r="HKM6" s="369"/>
      <c r="HKN6" s="370"/>
      <c r="HKO6" s="370"/>
      <c r="HKP6" s="372"/>
      <c r="HKQ6" s="372"/>
      <c r="HKS6" s="370"/>
      <c r="HKT6" s="370"/>
      <c r="HKU6" s="370"/>
      <c r="HKV6" s="370"/>
      <c r="HKW6" s="370"/>
      <c r="HKX6" s="370"/>
      <c r="HKY6" s="370"/>
      <c r="HKZ6" s="370"/>
      <c r="HLA6" s="370"/>
      <c r="HLB6" s="370"/>
      <c r="HLC6" s="369"/>
      <c r="HLD6" s="370"/>
      <c r="HLE6" s="370"/>
      <c r="HLF6" s="372"/>
      <c r="HLG6" s="372"/>
      <c r="HLI6" s="370"/>
      <c r="HLJ6" s="370"/>
      <c r="HLK6" s="370"/>
      <c r="HLL6" s="370"/>
      <c r="HLM6" s="370"/>
      <c r="HLN6" s="370"/>
      <c r="HLO6" s="370"/>
      <c r="HLP6" s="370"/>
      <c r="HLQ6" s="370"/>
      <c r="HLR6" s="370"/>
      <c r="HLS6" s="369"/>
      <c r="HLT6" s="370"/>
      <c r="HLU6" s="370"/>
      <c r="HLV6" s="372"/>
      <c r="HLW6" s="372"/>
      <c r="HLY6" s="370"/>
      <c r="HLZ6" s="370"/>
      <c r="HMA6" s="370"/>
      <c r="HMB6" s="370"/>
      <c r="HMC6" s="370"/>
      <c r="HMD6" s="370"/>
      <c r="HME6" s="370"/>
      <c r="HMF6" s="370"/>
      <c r="HMG6" s="370"/>
      <c r="HMH6" s="370"/>
      <c r="HMI6" s="369"/>
      <c r="HMJ6" s="370"/>
      <c r="HMK6" s="370"/>
      <c r="HML6" s="372"/>
      <c r="HMM6" s="372"/>
      <c r="HMO6" s="370"/>
      <c r="HMP6" s="370"/>
      <c r="HMQ6" s="370"/>
      <c r="HMR6" s="370"/>
      <c r="HMS6" s="370"/>
      <c r="HMT6" s="370"/>
      <c r="HMU6" s="370"/>
      <c r="HMV6" s="370"/>
      <c r="HMW6" s="370"/>
      <c r="HMX6" s="370"/>
      <c r="HMY6" s="369"/>
      <c r="HMZ6" s="370"/>
      <c r="HNA6" s="370"/>
      <c r="HNB6" s="372"/>
      <c r="HNC6" s="372"/>
      <c r="HNE6" s="370"/>
      <c r="HNF6" s="370"/>
      <c r="HNG6" s="370"/>
      <c r="HNH6" s="370"/>
      <c r="HNI6" s="370"/>
      <c r="HNJ6" s="370"/>
      <c r="HNK6" s="370"/>
      <c r="HNL6" s="370"/>
      <c r="HNM6" s="370"/>
      <c r="HNN6" s="370"/>
      <c r="HNO6" s="369"/>
      <c r="HNP6" s="370"/>
      <c r="HNQ6" s="370"/>
      <c r="HNR6" s="372"/>
      <c r="HNS6" s="372"/>
      <c r="HNU6" s="370"/>
      <c r="HNV6" s="370"/>
      <c r="HNW6" s="370"/>
      <c r="HNX6" s="370"/>
      <c r="HNY6" s="370"/>
      <c r="HNZ6" s="370"/>
      <c r="HOA6" s="370"/>
      <c r="HOB6" s="370"/>
      <c r="HOC6" s="370"/>
      <c r="HOD6" s="370"/>
      <c r="HOE6" s="369"/>
      <c r="HOF6" s="370"/>
      <c r="HOG6" s="370"/>
      <c r="HOH6" s="372"/>
      <c r="HOI6" s="372"/>
      <c r="HOK6" s="370"/>
      <c r="HOL6" s="370"/>
      <c r="HOM6" s="370"/>
      <c r="HON6" s="370"/>
      <c r="HOO6" s="370"/>
      <c r="HOP6" s="370"/>
      <c r="HOQ6" s="370"/>
      <c r="HOR6" s="370"/>
      <c r="HOS6" s="370"/>
      <c r="HOT6" s="370"/>
      <c r="HOU6" s="369"/>
      <c r="HOV6" s="370"/>
      <c r="HOW6" s="370"/>
      <c r="HOX6" s="372"/>
      <c r="HOY6" s="372"/>
      <c r="HPA6" s="370"/>
      <c r="HPB6" s="370"/>
      <c r="HPC6" s="370"/>
      <c r="HPD6" s="370"/>
      <c r="HPE6" s="370"/>
      <c r="HPF6" s="370"/>
      <c r="HPG6" s="370"/>
      <c r="HPH6" s="370"/>
      <c r="HPI6" s="370"/>
      <c r="HPJ6" s="370"/>
      <c r="HPK6" s="369"/>
      <c r="HPL6" s="370"/>
      <c r="HPM6" s="370"/>
      <c r="HPN6" s="372"/>
      <c r="HPO6" s="372"/>
      <c r="HPQ6" s="370"/>
      <c r="HPR6" s="370"/>
      <c r="HPS6" s="370"/>
      <c r="HPT6" s="370"/>
      <c r="HPU6" s="370"/>
      <c r="HPV6" s="370"/>
      <c r="HPW6" s="370"/>
      <c r="HPX6" s="370"/>
      <c r="HPY6" s="370"/>
      <c r="HPZ6" s="370"/>
      <c r="HQA6" s="369"/>
      <c r="HQB6" s="370"/>
      <c r="HQC6" s="370"/>
      <c r="HQD6" s="372"/>
      <c r="HQE6" s="372"/>
      <c r="HQG6" s="370"/>
      <c r="HQH6" s="370"/>
      <c r="HQI6" s="370"/>
      <c r="HQJ6" s="370"/>
      <c r="HQK6" s="370"/>
      <c r="HQL6" s="370"/>
      <c r="HQM6" s="370"/>
      <c r="HQN6" s="370"/>
      <c r="HQO6" s="370"/>
      <c r="HQP6" s="370"/>
      <c r="HQQ6" s="369"/>
      <c r="HQR6" s="370"/>
      <c r="HQS6" s="370"/>
      <c r="HQT6" s="372"/>
      <c r="HQU6" s="372"/>
      <c r="HQW6" s="370"/>
      <c r="HQX6" s="370"/>
      <c r="HQY6" s="370"/>
      <c r="HQZ6" s="370"/>
      <c r="HRA6" s="370"/>
      <c r="HRB6" s="370"/>
      <c r="HRC6" s="370"/>
      <c r="HRD6" s="370"/>
      <c r="HRE6" s="370"/>
      <c r="HRF6" s="370"/>
      <c r="HRG6" s="369"/>
      <c r="HRH6" s="370"/>
      <c r="HRI6" s="370"/>
      <c r="HRJ6" s="372"/>
      <c r="HRK6" s="372"/>
      <c r="HRM6" s="370"/>
      <c r="HRN6" s="370"/>
      <c r="HRO6" s="370"/>
      <c r="HRP6" s="370"/>
      <c r="HRQ6" s="370"/>
      <c r="HRR6" s="370"/>
      <c r="HRS6" s="370"/>
      <c r="HRT6" s="370"/>
      <c r="HRU6" s="370"/>
      <c r="HRV6" s="370"/>
      <c r="HRW6" s="369"/>
      <c r="HRX6" s="370"/>
      <c r="HRY6" s="370"/>
      <c r="HRZ6" s="372"/>
      <c r="HSA6" s="372"/>
      <c r="HSC6" s="370"/>
      <c r="HSD6" s="370"/>
      <c r="HSE6" s="370"/>
      <c r="HSF6" s="370"/>
      <c r="HSG6" s="370"/>
      <c r="HSH6" s="370"/>
      <c r="HSI6" s="370"/>
      <c r="HSJ6" s="370"/>
      <c r="HSK6" s="370"/>
      <c r="HSL6" s="370"/>
      <c r="HSM6" s="369"/>
      <c r="HSN6" s="370"/>
      <c r="HSO6" s="370"/>
      <c r="HSP6" s="372"/>
      <c r="HSQ6" s="372"/>
      <c r="HSS6" s="370"/>
      <c r="HST6" s="370"/>
      <c r="HSU6" s="370"/>
      <c r="HSV6" s="370"/>
      <c r="HSW6" s="370"/>
      <c r="HSX6" s="370"/>
      <c r="HSY6" s="370"/>
      <c r="HSZ6" s="370"/>
      <c r="HTA6" s="370"/>
      <c r="HTB6" s="370"/>
      <c r="HTC6" s="369"/>
      <c r="HTD6" s="370"/>
      <c r="HTE6" s="370"/>
      <c r="HTF6" s="372"/>
      <c r="HTG6" s="372"/>
      <c r="HTI6" s="370"/>
      <c r="HTJ6" s="370"/>
      <c r="HTK6" s="370"/>
      <c r="HTL6" s="370"/>
      <c r="HTM6" s="370"/>
      <c r="HTN6" s="370"/>
      <c r="HTO6" s="370"/>
      <c r="HTP6" s="370"/>
      <c r="HTQ6" s="370"/>
      <c r="HTR6" s="370"/>
      <c r="HTS6" s="369"/>
      <c r="HTT6" s="370"/>
      <c r="HTU6" s="370"/>
      <c r="HTV6" s="372"/>
      <c r="HTW6" s="372"/>
      <c r="HTY6" s="370"/>
      <c r="HTZ6" s="370"/>
      <c r="HUA6" s="370"/>
      <c r="HUB6" s="370"/>
      <c r="HUC6" s="370"/>
      <c r="HUD6" s="370"/>
      <c r="HUE6" s="370"/>
      <c r="HUF6" s="370"/>
      <c r="HUG6" s="370"/>
      <c r="HUH6" s="370"/>
      <c r="HUI6" s="369"/>
      <c r="HUJ6" s="370"/>
      <c r="HUK6" s="370"/>
      <c r="HUL6" s="372"/>
      <c r="HUM6" s="372"/>
      <c r="HUO6" s="370"/>
      <c r="HUP6" s="370"/>
      <c r="HUQ6" s="370"/>
      <c r="HUR6" s="370"/>
      <c r="HUS6" s="370"/>
      <c r="HUT6" s="370"/>
      <c r="HUU6" s="370"/>
      <c r="HUV6" s="370"/>
      <c r="HUW6" s="370"/>
      <c r="HUX6" s="370"/>
      <c r="HUY6" s="369"/>
      <c r="HUZ6" s="370"/>
      <c r="HVA6" s="370"/>
      <c r="HVB6" s="372"/>
      <c r="HVC6" s="372"/>
      <c r="HVE6" s="370"/>
      <c r="HVF6" s="370"/>
      <c r="HVG6" s="370"/>
      <c r="HVH6" s="370"/>
      <c r="HVI6" s="370"/>
      <c r="HVJ6" s="370"/>
      <c r="HVK6" s="370"/>
      <c r="HVL6" s="370"/>
      <c r="HVM6" s="370"/>
      <c r="HVN6" s="370"/>
      <c r="HVO6" s="369"/>
      <c r="HVP6" s="370"/>
      <c r="HVQ6" s="370"/>
      <c r="HVR6" s="372"/>
      <c r="HVS6" s="372"/>
      <c r="HVU6" s="370"/>
      <c r="HVV6" s="370"/>
      <c r="HVW6" s="370"/>
      <c r="HVX6" s="370"/>
      <c r="HVY6" s="370"/>
      <c r="HVZ6" s="370"/>
      <c r="HWA6" s="370"/>
      <c r="HWB6" s="370"/>
      <c r="HWC6" s="370"/>
      <c r="HWD6" s="370"/>
      <c r="HWE6" s="369"/>
      <c r="HWF6" s="370"/>
      <c r="HWG6" s="370"/>
      <c r="HWH6" s="372"/>
      <c r="HWI6" s="372"/>
      <c r="HWK6" s="370"/>
      <c r="HWL6" s="370"/>
      <c r="HWM6" s="370"/>
      <c r="HWN6" s="370"/>
      <c r="HWO6" s="370"/>
      <c r="HWP6" s="370"/>
      <c r="HWQ6" s="370"/>
      <c r="HWR6" s="370"/>
      <c r="HWS6" s="370"/>
      <c r="HWT6" s="370"/>
      <c r="HWU6" s="369"/>
      <c r="HWV6" s="370"/>
      <c r="HWW6" s="370"/>
      <c r="HWX6" s="372"/>
      <c r="HWY6" s="372"/>
      <c r="HXA6" s="370"/>
      <c r="HXB6" s="370"/>
      <c r="HXC6" s="370"/>
      <c r="HXD6" s="370"/>
      <c r="HXE6" s="370"/>
      <c r="HXF6" s="370"/>
      <c r="HXG6" s="370"/>
      <c r="HXH6" s="370"/>
      <c r="HXI6" s="370"/>
      <c r="HXJ6" s="370"/>
      <c r="HXK6" s="369"/>
      <c r="HXL6" s="370"/>
      <c r="HXM6" s="370"/>
      <c r="HXN6" s="372"/>
      <c r="HXO6" s="372"/>
      <c r="HXQ6" s="370"/>
      <c r="HXR6" s="370"/>
      <c r="HXS6" s="370"/>
      <c r="HXT6" s="370"/>
      <c r="HXU6" s="370"/>
      <c r="HXV6" s="370"/>
      <c r="HXW6" s="370"/>
      <c r="HXX6" s="370"/>
      <c r="HXY6" s="370"/>
      <c r="HXZ6" s="370"/>
      <c r="HYA6" s="369"/>
      <c r="HYB6" s="370"/>
      <c r="HYC6" s="370"/>
      <c r="HYD6" s="372"/>
      <c r="HYE6" s="372"/>
      <c r="HYG6" s="370"/>
      <c r="HYH6" s="370"/>
      <c r="HYI6" s="370"/>
      <c r="HYJ6" s="370"/>
      <c r="HYK6" s="370"/>
      <c r="HYL6" s="370"/>
      <c r="HYM6" s="370"/>
      <c r="HYN6" s="370"/>
      <c r="HYO6" s="370"/>
      <c r="HYP6" s="370"/>
      <c r="HYQ6" s="369"/>
      <c r="HYR6" s="370"/>
      <c r="HYS6" s="370"/>
      <c r="HYT6" s="372"/>
      <c r="HYU6" s="372"/>
      <c r="HYW6" s="370"/>
      <c r="HYX6" s="370"/>
      <c r="HYY6" s="370"/>
      <c r="HYZ6" s="370"/>
      <c r="HZA6" s="370"/>
      <c r="HZB6" s="370"/>
      <c r="HZC6" s="370"/>
      <c r="HZD6" s="370"/>
      <c r="HZE6" s="370"/>
      <c r="HZF6" s="370"/>
      <c r="HZG6" s="369"/>
      <c r="HZH6" s="370"/>
      <c r="HZI6" s="370"/>
      <c r="HZJ6" s="372"/>
      <c r="HZK6" s="372"/>
      <c r="HZM6" s="370"/>
      <c r="HZN6" s="370"/>
      <c r="HZO6" s="370"/>
      <c r="HZP6" s="370"/>
      <c r="HZQ6" s="370"/>
      <c r="HZR6" s="370"/>
      <c r="HZS6" s="370"/>
      <c r="HZT6" s="370"/>
      <c r="HZU6" s="370"/>
      <c r="HZV6" s="370"/>
      <c r="HZW6" s="369"/>
      <c r="HZX6" s="370"/>
      <c r="HZY6" s="370"/>
      <c r="HZZ6" s="372"/>
      <c r="IAA6" s="372"/>
      <c r="IAC6" s="370"/>
      <c r="IAD6" s="370"/>
      <c r="IAE6" s="370"/>
      <c r="IAF6" s="370"/>
      <c r="IAG6" s="370"/>
      <c r="IAH6" s="370"/>
      <c r="IAI6" s="370"/>
      <c r="IAJ6" s="370"/>
      <c r="IAK6" s="370"/>
      <c r="IAL6" s="370"/>
      <c r="IAM6" s="369"/>
      <c r="IAN6" s="370"/>
      <c r="IAO6" s="370"/>
      <c r="IAP6" s="372"/>
      <c r="IAQ6" s="372"/>
      <c r="IAS6" s="370"/>
      <c r="IAT6" s="370"/>
      <c r="IAU6" s="370"/>
      <c r="IAV6" s="370"/>
      <c r="IAW6" s="370"/>
      <c r="IAX6" s="370"/>
      <c r="IAY6" s="370"/>
      <c r="IAZ6" s="370"/>
      <c r="IBA6" s="370"/>
      <c r="IBB6" s="370"/>
      <c r="IBC6" s="369"/>
      <c r="IBD6" s="370"/>
      <c r="IBE6" s="370"/>
      <c r="IBF6" s="372"/>
      <c r="IBG6" s="372"/>
      <c r="IBI6" s="370"/>
      <c r="IBJ6" s="370"/>
      <c r="IBK6" s="370"/>
      <c r="IBL6" s="370"/>
      <c r="IBM6" s="370"/>
      <c r="IBN6" s="370"/>
      <c r="IBO6" s="370"/>
      <c r="IBP6" s="370"/>
      <c r="IBQ6" s="370"/>
      <c r="IBR6" s="370"/>
      <c r="IBS6" s="369"/>
      <c r="IBT6" s="370"/>
      <c r="IBU6" s="370"/>
      <c r="IBV6" s="372"/>
      <c r="IBW6" s="372"/>
      <c r="IBY6" s="370"/>
      <c r="IBZ6" s="370"/>
      <c r="ICA6" s="370"/>
      <c r="ICB6" s="370"/>
      <c r="ICC6" s="370"/>
      <c r="ICD6" s="370"/>
      <c r="ICE6" s="370"/>
      <c r="ICF6" s="370"/>
      <c r="ICG6" s="370"/>
      <c r="ICH6" s="370"/>
      <c r="ICI6" s="369"/>
      <c r="ICJ6" s="370"/>
      <c r="ICK6" s="370"/>
      <c r="ICL6" s="372"/>
      <c r="ICM6" s="372"/>
      <c r="ICO6" s="370"/>
      <c r="ICP6" s="370"/>
      <c r="ICQ6" s="370"/>
      <c r="ICR6" s="370"/>
      <c r="ICS6" s="370"/>
      <c r="ICT6" s="370"/>
      <c r="ICU6" s="370"/>
      <c r="ICV6" s="370"/>
      <c r="ICW6" s="370"/>
      <c r="ICX6" s="370"/>
      <c r="ICY6" s="369"/>
      <c r="ICZ6" s="370"/>
      <c r="IDA6" s="370"/>
      <c r="IDB6" s="372"/>
      <c r="IDC6" s="372"/>
      <c r="IDE6" s="370"/>
      <c r="IDF6" s="370"/>
      <c r="IDG6" s="370"/>
      <c r="IDH6" s="370"/>
      <c r="IDI6" s="370"/>
      <c r="IDJ6" s="370"/>
      <c r="IDK6" s="370"/>
      <c r="IDL6" s="370"/>
      <c r="IDM6" s="370"/>
      <c r="IDN6" s="370"/>
      <c r="IDO6" s="369"/>
      <c r="IDP6" s="370"/>
      <c r="IDQ6" s="370"/>
      <c r="IDR6" s="372"/>
      <c r="IDS6" s="372"/>
      <c r="IDU6" s="370"/>
      <c r="IDV6" s="370"/>
      <c r="IDW6" s="370"/>
      <c r="IDX6" s="370"/>
      <c r="IDY6" s="370"/>
      <c r="IDZ6" s="370"/>
      <c r="IEA6" s="370"/>
      <c r="IEB6" s="370"/>
      <c r="IEC6" s="370"/>
      <c r="IED6" s="370"/>
      <c r="IEE6" s="369"/>
      <c r="IEF6" s="370"/>
      <c r="IEG6" s="370"/>
      <c r="IEH6" s="372"/>
      <c r="IEI6" s="372"/>
      <c r="IEK6" s="370"/>
      <c r="IEL6" s="370"/>
      <c r="IEM6" s="370"/>
      <c r="IEN6" s="370"/>
      <c r="IEO6" s="370"/>
      <c r="IEP6" s="370"/>
      <c r="IEQ6" s="370"/>
      <c r="IER6" s="370"/>
      <c r="IES6" s="370"/>
      <c r="IET6" s="370"/>
      <c r="IEU6" s="369"/>
      <c r="IEV6" s="370"/>
      <c r="IEW6" s="370"/>
      <c r="IEX6" s="372"/>
      <c r="IEY6" s="372"/>
      <c r="IFA6" s="370"/>
      <c r="IFB6" s="370"/>
      <c r="IFC6" s="370"/>
      <c r="IFD6" s="370"/>
      <c r="IFE6" s="370"/>
      <c r="IFF6" s="370"/>
      <c r="IFG6" s="370"/>
      <c r="IFH6" s="370"/>
      <c r="IFI6" s="370"/>
      <c r="IFJ6" s="370"/>
      <c r="IFK6" s="369"/>
      <c r="IFL6" s="370"/>
      <c r="IFM6" s="370"/>
      <c r="IFN6" s="372"/>
      <c r="IFO6" s="372"/>
      <c r="IFQ6" s="370"/>
      <c r="IFR6" s="370"/>
      <c r="IFS6" s="370"/>
      <c r="IFT6" s="370"/>
      <c r="IFU6" s="370"/>
      <c r="IFV6" s="370"/>
      <c r="IFW6" s="370"/>
      <c r="IFX6" s="370"/>
      <c r="IFY6" s="370"/>
      <c r="IFZ6" s="370"/>
      <c r="IGA6" s="369"/>
      <c r="IGB6" s="370"/>
      <c r="IGC6" s="370"/>
      <c r="IGD6" s="372"/>
      <c r="IGE6" s="372"/>
      <c r="IGG6" s="370"/>
      <c r="IGH6" s="370"/>
      <c r="IGI6" s="370"/>
      <c r="IGJ6" s="370"/>
      <c r="IGK6" s="370"/>
      <c r="IGL6" s="370"/>
      <c r="IGM6" s="370"/>
      <c r="IGN6" s="370"/>
      <c r="IGO6" s="370"/>
      <c r="IGP6" s="370"/>
      <c r="IGQ6" s="369"/>
      <c r="IGR6" s="370"/>
      <c r="IGS6" s="370"/>
      <c r="IGT6" s="372"/>
      <c r="IGU6" s="372"/>
      <c r="IGW6" s="370"/>
      <c r="IGX6" s="370"/>
      <c r="IGY6" s="370"/>
      <c r="IGZ6" s="370"/>
      <c r="IHA6" s="370"/>
      <c r="IHB6" s="370"/>
      <c r="IHC6" s="370"/>
      <c r="IHD6" s="370"/>
      <c r="IHE6" s="370"/>
      <c r="IHF6" s="370"/>
      <c r="IHG6" s="369"/>
      <c r="IHH6" s="370"/>
      <c r="IHI6" s="370"/>
      <c r="IHJ6" s="372"/>
      <c r="IHK6" s="372"/>
      <c r="IHM6" s="370"/>
      <c r="IHN6" s="370"/>
      <c r="IHO6" s="370"/>
      <c r="IHP6" s="370"/>
      <c r="IHQ6" s="370"/>
      <c r="IHR6" s="370"/>
      <c r="IHS6" s="370"/>
      <c r="IHT6" s="370"/>
      <c r="IHU6" s="370"/>
      <c r="IHV6" s="370"/>
      <c r="IHW6" s="369"/>
      <c r="IHX6" s="370"/>
      <c r="IHY6" s="370"/>
      <c r="IHZ6" s="372"/>
      <c r="IIA6" s="372"/>
      <c r="IIC6" s="370"/>
      <c r="IID6" s="370"/>
      <c r="IIE6" s="370"/>
      <c r="IIF6" s="370"/>
      <c r="IIG6" s="370"/>
      <c r="IIH6" s="370"/>
      <c r="III6" s="370"/>
      <c r="IIJ6" s="370"/>
      <c r="IIK6" s="370"/>
      <c r="IIL6" s="370"/>
      <c r="IIM6" s="369"/>
      <c r="IIN6" s="370"/>
      <c r="IIO6" s="370"/>
      <c r="IIP6" s="372"/>
      <c r="IIQ6" s="372"/>
      <c r="IIS6" s="370"/>
      <c r="IIT6" s="370"/>
      <c r="IIU6" s="370"/>
      <c r="IIV6" s="370"/>
      <c r="IIW6" s="370"/>
      <c r="IIX6" s="370"/>
      <c r="IIY6" s="370"/>
      <c r="IIZ6" s="370"/>
      <c r="IJA6" s="370"/>
      <c r="IJB6" s="370"/>
      <c r="IJC6" s="369"/>
      <c r="IJD6" s="370"/>
      <c r="IJE6" s="370"/>
      <c r="IJF6" s="372"/>
      <c r="IJG6" s="372"/>
      <c r="IJI6" s="370"/>
      <c r="IJJ6" s="370"/>
      <c r="IJK6" s="370"/>
      <c r="IJL6" s="370"/>
      <c r="IJM6" s="370"/>
      <c r="IJN6" s="370"/>
      <c r="IJO6" s="370"/>
      <c r="IJP6" s="370"/>
      <c r="IJQ6" s="370"/>
      <c r="IJR6" s="370"/>
      <c r="IJS6" s="369"/>
      <c r="IJT6" s="370"/>
      <c r="IJU6" s="370"/>
      <c r="IJV6" s="372"/>
      <c r="IJW6" s="372"/>
      <c r="IJY6" s="370"/>
      <c r="IJZ6" s="370"/>
      <c r="IKA6" s="370"/>
      <c r="IKB6" s="370"/>
      <c r="IKC6" s="370"/>
      <c r="IKD6" s="370"/>
      <c r="IKE6" s="370"/>
      <c r="IKF6" s="370"/>
      <c r="IKG6" s="370"/>
      <c r="IKH6" s="370"/>
      <c r="IKI6" s="369"/>
      <c r="IKJ6" s="370"/>
      <c r="IKK6" s="370"/>
      <c r="IKL6" s="372"/>
      <c r="IKM6" s="372"/>
      <c r="IKO6" s="370"/>
      <c r="IKP6" s="370"/>
      <c r="IKQ6" s="370"/>
      <c r="IKR6" s="370"/>
      <c r="IKS6" s="370"/>
      <c r="IKT6" s="370"/>
      <c r="IKU6" s="370"/>
      <c r="IKV6" s="370"/>
      <c r="IKW6" s="370"/>
      <c r="IKX6" s="370"/>
      <c r="IKY6" s="369"/>
      <c r="IKZ6" s="370"/>
      <c r="ILA6" s="370"/>
      <c r="ILB6" s="372"/>
      <c r="ILC6" s="372"/>
      <c r="ILE6" s="370"/>
      <c r="ILF6" s="370"/>
      <c r="ILG6" s="370"/>
      <c r="ILH6" s="370"/>
      <c r="ILI6" s="370"/>
      <c r="ILJ6" s="370"/>
      <c r="ILK6" s="370"/>
      <c r="ILL6" s="370"/>
      <c r="ILM6" s="370"/>
      <c r="ILN6" s="370"/>
      <c r="ILO6" s="369"/>
      <c r="ILP6" s="370"/>
      <c r="ILQ6" s="370"/>
      <c r="ILR6" s="372"/>
      <c r="ILS6" s="372"/>
      <c r="ILU6" s="370"/>
      <c r="ILV6" s="370"/>
      <c r="ILW6" s="370"/>
      <c r="ILX6" s="370"/>
      <c r="ILY6" s="370"/>
      <c r="ILZ6" s="370"/>
      <c r="IMA6" s="370"/>
      <c r="IMB6" s="370"/>
      <c r="IMC6" s="370"/>
      <c r="IMD6" s="370"/>
      <c r="IME6" s="369"/>
      <c r="IMF6" s="370"/>
      <c r="IMG6" s="370"/>
      <c r="IMH6" s="372"/>
      <c r="IMI6" s="372"/>
      <c r="IMK6" s="370"/>
      <c r="IML6" s="370"/>
      <c r="IMM6" s="370"/>
      <c r="IMN6" s="370"/>
      <c r="IMO6" s="370"/>
      <c r="IMP6" s="370"/>
      <c r="IMQ6" s="370"/>
      <c r="IMR6" s="370"/>
      <c r="IMS6" s="370"/>
      <c r="IMT6" s="370"/>
      <c r="IMU6" s="369"/>
      <c r="IMV6" s="370"/>
      <c r="IMW6" s="370"/>
      <c r="IMX6" s="372"/>
      <c r="IMY6" s="372"/>
      <c r="INA6" s="370"/>
      <c r="INB6" s="370"/>
      <c r="INC6" s="370"/>
      <c r="IND6" s="370"/>
      <c r="INE6" s="370"/>
      <c r="INF6" s="370"/>
      <c r="ING6" s="370"/>
      <c r="INH6" s="370"/>
      <c r="INI6" s="370"/>
      <c r="INJ6" s="370"/>
      <c r="INK6" s="369"/>
      <c r="INL6" s="370"/>
      <c r="INM6" s="370"/>
      <c r="INN6" s="372"/>
      <c r="INO6" s="372"/>
      <c r="INQ6" s="370"/>
      <c r="INR6" s="370"/>
      <c r="INS6" s="370"/>
      <c r="INT6" s="370"/>
      <c r="INU6" s="370"/>
      <c r="INV6" s="370"/>
      <c r="INW6" s="370"/>
      <c r="INX6" s="370"/>
      <c r="INY6" s="370"/>
      <c r="INZ6" s="370"/>
      <c r="IOA6" s="369"/>
      <c r="IOB6" s="370"/>
      <c r="IOC6" s="370"/>
      <c r="IOD6" s="372"/>
      <c r="IOE6" s="372"/>
      <c r="IOG6" s="370"/>
      <c r="IOH6" s="370"/>
      <c r="IOI6" s="370"/>
      <c r="IOJ6" s="370"/>
      <c r="IOK6" s="370"/>
      <c r="IOL6" s="370"/>
      <c r="IOM6" s="370"/>
      <c r="ION6" s="370"/>
      <c r="IOO6" s="370"/>
      <c r="IOP6" s="370"/>
      <c r="IOQ6" s="369"/>
      <c r="IOR6" s="370"/>
      <c r="IOS6" s="370"/>
      <c r="IOT6" s="372"/>
      <c r="IOU6" s="372"/>
      <c r="IOW6" s="370"/>
      <c r="IOX6" s="370"/>
      <c r="IOY6" s="370"/>
      <c r="IOZ6" s="370"/>
      <c r="IPA6" s="370"/>
      <c r="IPB6" s="370"/>
      <c r="IPC6" s="370"/>
      <c r="IPD6" s="370"/>
      <c r="IPE6" s="370"/>
      <c r="IPF6" s="370"/>
      <c r="IPG6" s="369"/>
      <c r="IPH6" s="370"/>
      <c r="IPI6" s="370"/>
      <c r="IPJ6" s="372"/>
      <c r="IPK6" s="372"/>
      <c r="IPM6" s="370"/>
      <c r="IPN6" s="370"/>
      <c r="IPO6" s="370"/>
      <c r="IPP6" s="370"/>
      <c r="IPQ6" s="370"/>
      <c r="IPR6" s="370"/>
      <c r="IPS6" s="370"/>
      <c r="IPT6" s="370"/>
      <c r="IPU6" s="370"/>
      <c r="IPV6" s="370"/>
      <c r="IPW6" s="369"/>
      <c r="IPX6" s="370"/>
      <c r="IPY6" s="370"/>
      <c r="IPZ6" s="372"/>
      <c r="IQA6" s="372"/>
      <c r="IQC6" s="370"/>
      <c r="IQD6" s="370"/>
      <c r="IQE6" s="370"/>
      <c r="IQF6" s="370"/>
      <c r="IQG6" s="370"/>
      <c r="IQH6" s="370"/>
      <c r="IQI6" s="370"/>
      <c r="IQJ6" s="370"/>
      <c r="IQK6" s="370"/>
      <c r="IQL6" s="370"/>
      <c r="IQM6" s="369"/>
      <c r="IQN6" s="370"/>
      <c r="IQO6" s="370"/>
      <c r="IQP6" s="372"/>
      <c r="IQQ6" s="372"/>
      <c r="IQS6" s="370"/>
      <c r="IQT6" s="370"/>
      <c r="IQU6" s="370"/>
      <c r="IQV6" s="370"/>
      <c r="IQW6" s="370"/>
      <c r="IQX6" s="370"/>
      <c r="IQY6" s="370"/>
      <c r="IQZ6" s="370"/>
      <c r="IRA6" s="370"/>
      <c r="IRB6" s="370"/>
      <c r="IRC6" s="369"/>
      <c r="IRD6" s="370"/>
      <c r="IRE6" s="370"/>
      <c r="IRF6" s="372"/>
      <c r="IRG6" s="372"/>
      <c r="IRI6" s="370"/>
      <c r="IRJ6" s="370"/>
      <c r="IRK6" s="370"/>
      <c r="IRL6" s="370"/>
      <c r="IRM6" s="370"/>
      <c r="IRN6" s="370"/>
      <c r="IRO6" s="370"/>
      <c r="IRP6" s="370"/>
      <c r="IRQ6" s="370"/>
      <c r="IRR6" s="370"/>
      <c r="IRS6" s="369"/>
      <c r="IRT6" s="370"/>
      <c r="IRU6" s="370"/>
      <c r="IRV6" s="372"/>
      <c r="IRW6" s="372"/>
      <c r="IRY6" s="370"/>
      <c r="IRZ6" s="370"/>
      <c r="ISA6" s="370"/>
      <c r="ISB6" s="370"/>
      <c r="ISC6" s="370"/>
      <c r="ISD6" s="370"/>
      <c r="ISE6" s="370"/>
      <c r="ISF6" s="370"/>
      <c r="ISG6" s="370"/>
      <c r="ISH6" s="370"/>
      <c r="ISI6" s="369"/>
      <c r="ISJ6" s="370"/>
      <c r="ISK6" s="370"/>
      <c r="ISL6" s="372"/>
      <c r="ISM6" s="372"/>
      <c r="ISO6" s="370"/>
      <c r="ISP6" s="370"/>
      <c r="ISQ6" s="370"/>
      <c r="ISR6" s="370"/>
      <c r="ISS6" s="370"/>
      <c r="IST6" s="370"/>
      <c r="ISU6" s="370"/>
      <c r="ISV6" s="370"/>
      <c r="ISW6" s="370"/>
      <c r="ISX6" s="370"/>
      <c r="ISY6" s="369"/>
      <c r="ISZ6" s="370"/>
      <c r="ITA6" s="370"/>
      <c r="ITB6" s="372"/>
      <c r="ITC6" s="372"/>
      <c r="ITE6" s="370"/>
      <c r="ITF6" s="370"/>
      <c r="ITG6" s="370"/>
      <c r="ITH6" s="370"/>
      <c r="ITI6" s="370"/>
      <c r="ITJ6" s="370"/>
      <c r="ITK6" s="370"/>
      <c r="ITL6" s="370"/>
      <c r="ITM6" s="370"/>
      <c r="ITN6" s="370"/>
      <c r="ITO6" s="369"/>
      <c r="ITP6" s="370"/>
      <c r="ITQ6" s="370"/>
      <c r="ITR6" s="372"/>
      <c r="ITS6" s="372"/>
      <c r="ITU6" s="370"/>
      <c r="ITV6" s="370"/>
      <c r="ITW6" s="370"/>
      <c r="ITX6" s="370"/>
      <c r="ITY6" s="370"/>
      <c r="ITZ6" s="370"/>
      <c r="IUA6" s="370"/>
      <c r="IUB6" s="370"/>
      <c r="IUC6" s="370"/>
      <c r="IUD6" s="370"/>
      <c r="IUE6" s="369"/>
      <c r="IUF6" s="370"/>
      <c r="IUG6" s="370"/>
      <c r="IUH6" s="372"/>
      <c r="IUI6" s="372"/>
      <c r="IUK6" s="370"/>
      <c r="IUL6" s="370"/>
      <c r="IUM6" s="370"/>
      <c r="IUN6" s="370"/>
      <c r="IUO6" s="370"/>
      <c r="IUP6" s="370"/>
      <c r="IUQ6" s="370"/>
      <c r="IUR6" s="370"/>
      <c r="IUS6" s="370"/>
      <c r="IUT6" s="370"/>
      <c r="IUU6" s="369"/>
      <c r="IUV6" s="370"/>
      <c r="IUW6" s="370"/>
      <c r="IUX6" s="372"/>
      <c r="IUY6" s="372"/>
      <c r="IVA6" s="370"/>
      <c r="IVB6" s="370"/>
      <c r="IVC6" s="370"/>
      <c r="IVD6" s="370"/>
      <c r="IVE6" s="370"/>
      <c r="IVF6" s="370"/>
      <c r="IVG6" s="370"/>
      <c r="IVH6" s="370"/>
      <c r="IVI6" s="370"/>
      <c r="IVJ6" s="370"/>
      <c r="IVK6" s="369"/>
      <c r="IVL6" s="370"/>
      <c r="IVM6" s="370"/>
      <c r="IVN6" s="372"/>
      <c r="IVO6" s="372"/>
      <c r="IVQ6" s="370"/>
      <c r="IVR6" s="370"/>
      <c r="IVS6" s="370"/>
      <c r="IVT6" s="370"/>
      <c r="IVU6" s="370"/>
      <c r="IVV6" s="370"/>
      <c r="IVW6" s="370"/>
      <c r="IVX6" s="370"/>
      <c r="IVY6" s="370"/>
      <c r="IVZ6" s="370"/>
      <c r="IWA6" s="369"/>
      <c r="IWB6" s="370"/>
      <c r="IWC6" s="370"/>
      <c r="IWD6" s="372"/>
      <c r="IWE6" s="372"/>
      <c r="IWG6" s="370"/>
      <c r="IWH6" s="370"/>
      <c r="IWI6" s="370"/>
      <c r="IWJ6" s="370"/>
      <c r="IWK6" s="370"/>
      <c r="IWL6" s="370"/>
      <c r="IWM6" s="370"/>
      <c r="IWN6" s="370"/>
      <c r="IWO6" s="370"/>
      <c r="IWP6" s="370"/>
      <c r="IWQ6" s="369"/>
      <c r="IWR6" s="370"/>
      <c r="IWS6" s="370"/>
      <c r="IWT6" s="372"/>
      <c r="IWU6" s="372"/>
      <c r="IWW6" s="370"/>
      <c r="IWX6" s="370"/>
      <c r="IWY6" s="370"/>
      <c r="IWZ6" s="370"/>
      <c r="IXA6" s="370"/>
      <c r="IXB6" s="370"/>
      <c r="IXC6" s="370"/>
      <c r="IXD6" s="370"/>
      <c r="IXE6" s="370"/>
      <c r="IXF6" s="370"/>
      <c r="IXG6" s="369"/>
      <c r="IXH6" s="370"/>
      <c r="IXI6" s="370"/>
      <c r="IXJ6" s="372"/>
      <c r="IXK6" s="372"/>
      <c r="IXM6" s="370"/>
      <c r="IXN6" s="370"/>
      <c r="IXO6" s="370"/>
      <c r="IXP6" s="370"/>
      <c r="IXQ6" s="370"/>
      <c r="IXR6" s="370"/>
      <c r="IXS6" s="370"/>
      <c r="IXT6" s="370"/>
      <c r="IXU6" s="370"/>
      <c r="IXV6" s="370"/>
      <c r="IXW6" s="369"/>
      <c r="IXX6" s="370"/>
      <c r="IXY6" s="370"/>
      <c r="IXZ6" s="372"/>
      <c r="IYA6" s="372"/>
      <c r="IYC6" s="370"/>
      <c r="IYD6" s="370"/>
      <c r="IYE6" s="370"/>
      <c r="IYF6" s="370"/>
      <c r="IYG6" s="370"/>
      <c r="IYH6" s="370"/>
      <c r="IYI6" s="370"/>
      <c r="IYJ6" s="370"/>
      <c r="IYK6" s="370"/>
      <c r="IYL6" s="370"/>
      <c r="IYM6" s="369"/>
      <c r="IYN6" s="370"/>
      <c r="IYO6" s="370"/>
      <c r="IYP6" s="372"/>
      <c r="IYQ6" s="372"/>
      <c r="IYS6" s="370"/>
      <c r="IYT6" s="370"/>
      <c r="IYU6" s="370"/>
      <c r="IYV6" s="370"/>
      <c r="IYW6" s="370"/>
      <c r="IYX6" s="370"/>
      <c r="IYY6" s="370"/>
      <c r="IYZ6" s="370"/>
      <c r="IZA6" s="370"/>
      <c r="IZB6" s="370"/>
      <c r="IZC6" s="369"/>
      <c r="IZD6" s="370"/>
      <c r="IZE6" s="370"/>
      <c r="IZF6" s="372"/>
      <c r="IZG6" s="372"/>
      <c r="IZI6" s="370"/>
      <c r="IZJ6" s="370"/>
      <c r="IZK6" s="370"/>
      <c r="IZL6" s="370"/>
      <c r="IZM6" s="370"/>
      <c r="IZN6" s="370"/>
      <c r="IZO6" s="370"/>
      <c r="IZP6" s="370"/>
      <c r="IZQ6" s="370"/>
      <c r="IZR6" s="370"/>
      <c r="IZS6" s="369"/>
      <c r="IZT6" s="370"/>
      <c r="IZU6" s="370"/>
      <c r="IZV6" s="372"/>
      <c r="IZW6" s="372"/>
      <c r="IZY6" s="370"/>
      <c r="IZZ6" s="370"/>
      <c r="JAA6" s="370"/>
      <c r="JAB6" s="370"/>
      <c r="JAC6" s="370"/>
      <c r="JAD6" s="370"/>
      <c r="JAE6" s="370"/>
      <c r="JAF6" s="370"/>
      <c r="JAG6" s="370"/>
      <c r="JAH6" s="370"/>
      <c r="JAI6" s="369"/>
      <c r="JAJ6" s="370"/>
      <c r="JAK6" s="370"/>
      <c r="JAL6" s="372"/>
      <c r="JAM6" s="372"/>
      <c r="JAO6" s="370"/>
      <c r="JAP6" s="370"/>
      <c r="JAQ6" s="370"/>
      <c r="JAR6" s="370"/>
      <c r="JAS6" s="370"/>
      <c r="JAT6" s="370"/>
      <c r="JAU6" s="370"/>
      <c r="JAV6" s="370"/>
      <c r="JAW6" s="370"/>
      <c r="JAX6" s="370"/>
      <c r="JAY6" s="369"/>
      <c r="JAZ6" s="370"/>
      <c r="JBA6" s="370"/>
      <c r="JBB6" s="372"/>
      <c r="JBC6" s="372"/>
      <c r="JBE6" s="370"/>
      <c r="JBF6" s="370"/>
      <c r="JBG6" s="370"/>
      <c r="JBH6" s="370"/>
      <c r="JBI6" s="370"/>
      <c r="JBJ6" s="370"/>
      <c r="JBK6" s="370"/>
      <c r="JBL6" s="370"/>
      <c r="JBM6" s="370"/>
      <c r="JBN6" s="370"/>
      <c r="JBO6" s="369"/>
      <c r="JBP6" s="370"/>
      <c r="JBQ6" s="370"/>
      <c r="JBR6" s="372"/>
      <c r="JBS6" s="372"/>
      <c r="JBU6" s="370"/>
      <c r="JBV6" s="370"/>
      <c r="JBW6" s="370"/>
      <c r="JBX6" s="370"/>
      <c r="JBY6" s="370"/>
      <c r="JBZ6" s="370"/>
      <c r="JCA6" s="370"/>
      <c r="JCB6" s="370"/>
      <c r="JCC6" s="370"/>
      <c r="JCD6" s="370"/>
      <c r="JCE6" s="369"/>
      <c r="JCF6" s="370"/>
      <c r="JCG6" s="370"/>
      <c r="JCH6" s="372"/>
      <c r="JCI6" s="372"/>
      <c r="JCK6" s="370"/>
      <c r="JCL6" s="370"/>
      <c r="JCM6" s="370"/>
      <c r="JCN6" s="370"/>
      <c r="JCO6" s="370"/>
      <c r="JCP6" s="370"/>
      <c r="JCQ6" s="370"/>
      <c r="JCR6" s="370"/>
      <c r="JCS6" s="370"/>
      <c r="JCT6" s="370"/>
      <c r="JCU6" s="369"/>
      <c r="JCV6" s="370"/>
      <c r="JCW6" s="370"/>
      <c r="JCX6" s="372"/>
      <c r="JCY6" s="372"/>
      <c r="JDA6" s="370"/>
      <c r="JDB6" s="370"/>
      <c r="JDC6" s="370"/>
      <c r="JDD6" s="370"/>
      <c r="JDE6" s="370"/>
      <c r="JDF6" s="370"/>
      <c r="JDG6" s="370"/>
      <c r="JDH6" s="370"/>
      <c r="JDI6" s="370"/>
      <c r="JDJ6" s="370"/>
      <c r="JDK6" s="369"/>
      <c r="JDL6" s="370"/>
      <c r="JDM6" s="370"/>
      <c r="JDN6" s="372"/>
      <c r="JDO6" s="372"/>
      <c r="JDQ6" s="370"/>
      <c r="JDR6" s="370"/>
      <c r="JDS6" s="370"/>
      <c r="JDT6" s="370"/>
      <c r="JDU6" s="370"/>
      <c r="JDV6" s="370"/>
      <c r="JDW6" s="370"/>
      <c r="JDX6" s="370"/>
      <c r="JDY6" s="370"/>
      <c r="JDZ6" s="370"/>
      <c r="JEA6" s="369"/>
      <c r="JEB6" s="370"/>
      <c r="JEC6" s="370"/>
      <c r="JED6" s="372"/>
      <c r="JEE6" s="372"/>
      <c r="JEG6" s="370"/>
      <c r="JEH6" s="370"/>
      <c r="JEI6" s="370"/>
      <c r="JEJ6" s="370"/>
      <c r="JEK6" s="370"/>
      <c r="JEL6" s="370"/>
      <c r="JEM6" s="370"/>
      <c r="JEN6" s="370"/>
      <c r="JEO6" s="370"/>
      <c r="JEP6" s="370"/>
      <c r="JEQ6" s="369"/>
      <c r="JER6" s="370"/>
      <c r="JES6" s="370"/>
      <c r="JET6" s="372"/>
      <c r="JEU6" s="372"/>
      <c r="JEW6" s="370"/>
      <c r="JEX6" s="370"/>
      <c r="JEY6" s="370"/>
      <c r="JEZ6" s="370"/>
      <c r="JFA6" s="370"/>
      <c r="JFB6" s="370"/>
      <c r="JFC6" s="370"/>
      <c r="JFD6" s="370"/>
      <c r="JFE6" s="370"/>
      <c r="JFF6" s="370"/>
      <c r="JFG6" s="369"/>
      <c r="JFH6" s="370"/>
      <c r="JFI6" s="370"/>
      <c r="JFJ6" s="372"/>
      <c r="JFK6" s="372"/>
      <c r="JFM6" s="370"/>
      <c r="JFN6" s="370"/>
      <c r="JFO6" s="370"/>
      <c r="JFP6" s="370"/>
      <c r="JFQ6" s="370"/>
      <c r="JFR6" s="370"/>
      <c r="JFS6" s="370"/>
      <c r="JFT6" s="370"/>
      <c r="JFU6" s="370"/>
      <c r="JFV6" s="370"/>
      <c r="JFW6" s="369"/>
      <c r="JFX6" s="370"/>
      <c r="JFY6" s="370"/>
      <c r="JFZ6" s="372"/>
      <c r="JGA6" s="372"/>
      <c r="JGC6" s="370"/>
      <c r="JGD6" s="370"/>
      <c r="JGE6" s="370"/>
      <c r="JGF6" s="370"/>
      <c r="JGG6" s="370"/>
      <c r="JGH6" s="370"/>
      <c r="JGI6" s="370"/>
      <c r="JGJ6" s="370"/>
      <c r="JGK6" s="370"/>
      <c r="JGL6" s="370"/>
      <c r="JGM6" s="369"/>
      <c r="JGN6" s="370"/>
      <c r="JGO6" s="370"/>
      <c r="JGP6" s="372"/>
      <c r="JGQ6" s="372"/>
      <c r="JGS6" s="370"/>
      <c r="JGT6" s="370"/>
      <c r="JGU6" s="370"/>
      <c r="JGV6" s="370"/>
      <c r="JGW6" s="370"/>
      <c r="JGX6" s="370"/>
      <c r="JGY6" s="370"/>
      <c r="JGZ6" s="370"/>
      <c r="JHA6" s="370"/>
      <c r="JHB6" s="370"/>
      <c r="JHC6" s="369"/>
      <c r="JHD6" s="370"/>
      <c r="JHE6" s="370"/>
      <c r="JHF6" s="372"/>
      <c r="JHG6" s="372"/>
      <c r="JHI6" s="370"/>
      <c r="JHJ6" s="370"/>
      <c r="JHK6" s="370"/>
      <c r="JHL6" s="370"/>
      <c r="JHM6" s="370"/>
      <c r="JHN6" s="370"/>
      <c r="JHO6" s="370"/>
      <c r="JHP6" s="370"/>
      <c r="JHQ6" s="370"/>
      <c r="JHR6" s="370"/>
      <c r="JHS6" s="369"/>
      <c r="JHT6" s="370"/>
      <c r="JHU6" s="370"/>
      <c r="JHV6" s="372"/>
      <c r="JHW6" s="372"/>
      <c r="JHY6" s="370"/>
      <c r="JHZ6" s="370"/>
      <c r="JIA6" s="370"/>
      <c r="JIB6" s="370"/>
      <c r="JIC6" s="370"/>
      <c r="JID6" s="370"/>
      <c r="JIE6" s="370"/>
      <c r="JIF6" s="370"/>
      <c r="JIG6" s="370"/>
      <c r="JIH6" s="370"/>
      <c r="JII6" s="369"/>
      <c r="JIJ6" s="370"/>
      <c r="JIK6" s="370"/>
      <c r="JIL6" s="372"/>
      <c r="JIM6" s="372"/>
      <c r="JIO6" s="370"/>
      <c r="JIP6" s="370"/>
      <c r="JIQ6" s="370"/>
      <c r="JIR6" s="370"/>
      <c r="JIS6" s="370"/>
      <c r="JIT6" s="370"/>
      <c r="JIU6" s="370"/>
      <c r="JIV6" s="370"/>
      <c r="JIW6" s="370"/>
      <c r="JIX6" s="370"/>
      <c r="JIY6" s="369"/>
      <c r="JIZ6" s="370"/>
      <c r="JJA6" s="370"/>
      <c r="JJB6" s="372"/>
      <c r="JJC6" s="372"/>
      <c r="JJE6" s="370"/>
      <c r="JJF6" s="370"/>
      <c r="JJG6" s="370"/>
      <c r="JJH6" s="370"/>
      <c r="JJI6" s="370"/>
      <c r="JJJ6" s="370"/>
      <c r="JJK6" s="370"/>
      <c r="JJL6" s="370"/>
      <c r="JJM6" s="370"/>
      <c r="JJN6" s="370"/>
      <c r="JJO6" s="369"/>
      <c r="JJP6" s="370"/>
      <c r="JJQ6" s="370"/>
      <c r="JJR6" s="372"/>
      <c r="JJS6" s="372"/>
      <c r="JJU6" s="370"/>
      <c r="JJV6" s="370"/>
      <c r="JJW6" s="370"/>
      <c r="JJX6" s="370"/>
      <c r="JJY6" s="370"/>
      <c r="JJZ6" s="370"/>
      <c r="JKA6" s="370"/>
      <c r="JKB6" s="370"/>
      <c r="JKC6" s="370"/>
      <c r="JKD6" s="370"/>
      <c r="JKE6" s="369"/>
      <c r="JKF6" s="370"/>
      <c r="JKG6" s="370"/>
      <c r="JKH6" s="372"/>
      <c r="JKI6" s="372"/>
      <c r="JKK6" s="370"/>
      <c r="JKL6" s="370"/>
      <c r="JKM6" s="370"/>
      <c r="JKN6" s="370"/>
      <c r="JKO6" s="370"/>
      <c r="JKP6" s="370"/>
      <c r="JKQ6" s="370"/>
      <c r="JKR6" s="370"/>
      <c r="JKS6" s="370"/>
      <c r="JKT6" s="370"/>
      <c r="JKU6" s="369"/>
      <c r="JKV6" s="370"/>
      <c r="JKW6" s="370"/>
      <c r="JKX6" s="372"/>
      <c r="JKY6" s="372"/>
      <c r="JLA6" s="370"/>
      <c r="JLB6" s="370"/>
      <c r="JLC6" s="370"/>
      <c r="JLD6" s="370"/>
      <c r="JLE6" s="370"/>
      <c r="JLF6" s="370"/>
      <c r="JLG6" s="370"/>
      <c r="JLH6" s="370"/>
      <c r="JLI6" s="370"/>
      <c r="JLJ6" s="370"/>
      <c r="JLK6" s="369"/>
      <c r="JLL6" s="370"/>
      <c r="JLM6" s="370"/>
      <c r="JLN6" s="372"/>
      <c r="JLO6" s="372"/>
      <c r="JLQ6" s="370"/>
      <c r="JLR6" s="370"/>
      <c r="JLS6" s="370"/>
      <c r="JLT6" s="370"/>
      <c r="JLU6" s="370"/>
      <c r="JLV6" s="370"/>
      <c r="JLW6" s="370"/>
      <c r="JLX6" s="370"/>
      <c r="JLY6" s="370"/>
      <c r="JLZ6" s="370"/>
      <c r="JMA6" s="369"/>
      <c r="JMB6" s="370"/>
      <c r="JMC6" s="370"/>
      <c r="JMD6" s="372"/>
      <c r="JME6" s="372"/>
      <c r="JMG6" s="370"/>
      <c r="JMH6" s="370"/>
      <c r="JMI6" s="370"/>
      <c r="JMJ6" s="370"/>
      <c r="JMK6" s="370"/>
      <c r="JML6" s="370"/>
      <c r="JMM6" s="370"/>
      <c r="JMN6" s="370"/>
      <c r="JMO6" s="370"/>
      <c r="JMP6" s="370"/>
      <c r="JMQ6" s="369"/>
      <c r="JMR6" s="370"/>
      <c r="JMS6" s="370"/>
      <c r="JMT6" s="372"/>
      <c r="JMU6" s="372"/>
      <c r="JMW6" s="370"/>
      <c r="JMX6" s="370"/>
      <c r="JMY6" s="370"/>
      <c r="JMZ6" s="370"/>
      <c r="JNA6" s="370"/>
      <c r="JNB6" s="370"/>
      <c r="JNC6" s="370"/>
      <c r="JND6" s="370"/>
      <c r="JNE6" s="370"/>
      <c r="JNF6" s="370"/>
      <c r="JNG6" s="369"/>
      <c r="JNH6" s="370"/>
      <c r="JNI6" s="370"/>
      <c r="JNJ6" s="372"/>
      <c r="JNK6" s="372"/>
      <c r="JNM6" s="370"/>
      <c r="JNN6" s="370"/>
      <c r="JNO6" s="370"/>
      <c r="JNP6" s="370"/>
      <c r="JNQ6" s="370"/>
      <c r="JNR6" s="370"/>
      <c r="JNS6" s="370"/>
      <c r="JNT6" s="370"/>
      <c r="JNU6" s="370"/>
      <c r="JNV6" s="370"/>
      <c r="JNW6" s="369"/>
      <c r="JNX6" s="370"/>
      <c r="JNY6" s="370"/>
      <c r="JNZ6" s="372"/>
      <c r="JOA6" s="372"/>
      <c r="JOC6" s="370"/>
      <c r="JOD6" s="370"/>
      <c r="JOE6" s="370"/>
      <c r="JOF6" s="370"/>
      <c r="JOG6" s="370"/>
      <c r="JOH6" s="370"/>
      <c r="JOI6" s="370"/>
      <c r="JOJ6" s="370"/>
      <c r="JOK6" s="370"/>
      <c r="JOL6" s="370"/>
      <c r="JOM6" s="369"/>
      <c r="JON6" s="370"/>
      <c r="JOO6" s="370"/>
      <c r="JOP6" s="372"/>
      <c r="JOQ6" s="372"/>
      <c r="JOS6" s="370"/>
      <c r="JOT6" s="370"/>
      <c r="JOU6" s="370"/>
      <c r="JOV6" s="370"/>
      <c r="JOW6" s="370"/>
      <c r="JOX6" s="370"/>
      <c r="JOY6" s="370"/>
      <c r="JOZ6" s="370"/>
      <c r="JPA6" s="370"/>
      <c r="JPB6" s="370"/>
      <c r="JPC6" s="369"/>
      <c r="JPD6" s="370"/>
      <c r="JPE6" s="370"/>
      <c r="JPF6" s="372"/>
      <c r="JPG6" s="372"/>
      <c r="JPI6" s="370"/>
      <c r="JPJ6" s="370"/>
      <c r="JPK6" s="370"/>
      <c r="JPL6" s="370"/>
      <c r="JPM6" s="370"/>
      <c r="JPN6" s="370"/>
      <c r="JPO6" s="370"/>
      <c r="JPP6" s="370"/>
      <c r="JPQ6" s="370"/>
      <c r="JPR6" s="370"/>
      <c r="JPS6" s="369"/>
      <c r="JPT6" s="370"/>
      <c r="JPU6" s="370"/>
      <c r="JPV6" s="372"/>
      <c r="JPW6" s="372"/>
      <c r="JPY6" s="370"/>
      <c r="JPZ6" s="370"/>
      <c r="JQA6" s="370"/>
      <c r="JQB6" s="370"/>
      <c r="JQC6" s="370"/>
      <c r="JQD6" s="370"/>
      <c r="JQE6" s="370"/>
      <c r="JQF6" s="370"/>
      <c r="JQG6" s="370"/>
      <c r="JQH6" s="370"/>
      <c r="JQI6" s="369"/>
      <c r="JQJ6" s="370"/>
      <c r="JQK6" s="370"/>
      <c r="JQL6" s="372"/>
      <c r="JQM6" s="372"/>
      <c r="JQO6" s="370"/>
      <c r="JQP6" s="370"/>
      <c r="JQQ6" s="370"/>
      <c r="JQR6" s="370"/>
      <c r="JQS6" s="370"/>
      <c r="JQT6" s="370"/>
      <c r="JQU6" s="370"/>
      <c r="JQV6" s="370"/>
      <c r="JQW6" s="370"/>
      <c r="JQX6" s="370"/>
      <c r="JQY6" s="369"/>
      <c r="JQZ6" s="370"/>
      <c r="JRA6" s="370"/>
      <c r="JRB6" s="372"/>
      <c r="JRC6" s="372"/>
      <c r="JRE6" s="370"/>
      <c r="JRF6" s="370"/>
      <c r="JRG6" s="370"/>
      <c r="JRH6" s="370"/>
      <c r="JRI6" s="370"/>
      <c r="JRJ6" s="370"/>
      <c r="JRK6" s="370"/>
      <c r="JRL6" s="370"/>
      <c r="JRM6" s="370"/>
      <c r="JRN6" s="370"/>
      <c r="JRO6" s="369"/>
      <c r="JRP6" s="370"/>
      <c r="JRQ6" s="370"/>
      <c r="JRR6" s="372"/>
      <c r="JRS6" s="372"/>
      <c r="JRU6" s="370"/>
      <c r="JRV6" s="370"/>
      <c r="JRW6" s="370"/>
      <c r="JRX6" s="370"/>
      <c r="JRY6" s="370"/>
      <c r="JRZ6" s="370"/>
      <c r="JSA6" s="370"/>
      <c r="JSB6" s="370"/>
      <c r="JSC6" s="370"/>
      <c r="JSD6" s="370"/>
      <c r="JSE6" s="369"/>
      <c r="JSF6" s="370"/>
      <c r="JSG6" s="370"/>
      <c r="JSH6" s="372"/>
      <c r="JSI6" s="372"/>
      <c r="JSK6" s="370"/>
      <c r="JSL6" s="370"/>
      <c r="JSM6" s="370"/>
      <c r="JSN6" s="370"/>
      <c r="JSO6" s="370"/>
      <c r="JSP6" s="370"/>
      <c r="JSQ6" s="370"/>
      <c r="JSR6" s="370"/>
      <c r="JSS6" s="370"/>
      <c r="JST6" s="370"/>
      <c r="JSU6" s="369"/>
      <c r="JSV6" s="370"/>
      <c r="JSW6" s="370"/>
      <c r="JSX6" s="372"/>
      <c r="JSY6" s="372"/>
      <c r="JTA6" s="370"/>
      <c r="JTB6" s="370"/>
      <c r="JTC6" s="370"/>
      <c r="JTD6" s="370"/>
      <c r="JTE6" s="370"/>
      <c r="JTF6" s="370"/>
      <c r="JTG6" s="370"/>
      <c r="JTH6" s="370"/>
      <c r="JTI6" s="370"/>
      <c r="JTJ6" s="370"/>
      <c r="JTK6" s="369"/>
      <c r="JTL6" s="370"/>
      <c r="JTM6" s="370"/>
      <c r="JTN6" s="372"/>
      <c r="JTO6" s="372"/>
      <c r="JTQ6" s="370"/>
      <c r="JTR6" s="370"/>
      <c r="JTS6" s="370"/>
      <c r="JTT6" s="370"/>
      <c r="JTU6" s="370"/>
      <c r="JTV6" s="370"/>
      <c r="JTW6" s="370"/>
      <c r="JTX6" s="370"/>
      <c r="JTY6" s="370"/>
      <c r="JTZ6" s="370"/>
      <c r="JUA6" s="369"/>
      <c r="JUB6" s="370"/>
      <c r="JUC6" s="370"/>
      <c r="JUD6" s="372"/>
      <c r="JUE6" s="372"/>
      <c r="JUG6" s="370"/>
      <c r="JUH6" s="370"/>
      <c r="JUI6" s="370"/>
      <c r="JUJ6" s="370"/>
      <c r="JUK6" s="370"/>
      <c r="JUL6" s="370"/>
      <c r="JUM6" s="370"/>
      <c r="JUN6" s="370"/>
      <c r="JUO6" s="370"/>
      <c r="JUP6" s="370"/>
      <c r="JUQ6" s="369"/>
      <c r="JUR6" s="370"/>
      <c r="JUS6" s="370"/>
      <c r="JUT6" s="372"/>
      <c r="JUU6" s="372"/>
      <c r="JUW6" s="370"/>
      <c r="JUX6" s="370"/>
      <c r="JUY6" s="370"/>
      <c r="JUZ6" s="370"/>
      <c r="JVA6" s="370"/>
      <c r="JVB6" s="370"/>
      <c r="JVC6" s="370"/>
      <c r="JVD6" s="370"/>
      <c r="JVE6" s="370"/>
      <c r="JVF6" s="370"/>
      <c r="JVG6" s="369"/>
      <c r="JVH6" s="370"/>
      <c r="JVI6" s="370"/>
      <c r="JVJ6" s="372"/>
      <c r="JVK6" s="372"/>
      <c r="JVM6" s="370"/>
      <c r="JVN6" s="370"/>
      <c r="JVO6" s="370"/>
      <c r="JVP6" s="370"/>
      <c r="JVQ6" s="370"/>
      <c r="JVR6" s="370"/>
      <c r="JVS6" s="370"/>
      <c r="JVT6" s="370"/>
      <c r="JVU6" s="370"/>
      <c r="JVV6" s="370"/>
      <c r="JVW6" s="369"/>
      <c r="JVX6" s="370"/>
      <c r="JVY6" s="370"/>
      <c r="JVZ6" s="372"/>
      <c r="JWA6" s="372"/>
      <c r="JWC6" s="370"/>
      <c r="JWD6" s="370"/>
      <c r="JWE6" s="370"/>
      <c r="JWF6" s="370"/>
      <c r="JWG6" s="370"/>
      <c r="JWH6" s="370"/>
      <c r="JWI6" s="370"/>
      <c r="JWJ6" s="370"/>
      <c r="JWK6" s="370"/>
      <c r="JWL6" s="370"/>
      <c r="JWM6" s="369"/>
      <c r="JWN6" s="370"/>
      <c r="JWO6" s="370"/>
      <c r="JWP6" s="372"/>
      <c r="JWQ6" s="372"/>
      <c r="JWS6" s="370"/>
      <c r="JWT6" s="370"/>
      <c r="JWU6" s="370"/>
      <c r="JWV6" s="370"/>
      <c r="JWW6" s="370"/>
      <c r="JWX6" s="370"/>
      <c r="JWY6" s="370"/>
      <c r="JWZ6" s="370"/>
      <c r="JXA6" s="370"/>
      <c r="JXB6" s="370"/>
      <c r="JXC6" s="369"/>
      <c r="JXD6" s="370"/>
      <c r="JXE6" s="370"/>
      <c r="JXF6" s="372"/>
      <c r="JXG6" s="372"/>
      <c r="JXI6" s="370"/>
      <c r="JXJ6" s="370"/>
      <c r="JXK6" s="370"/>
      <c r="JXL6" s="370"/>
      <c r="JXM6" s="370"/>
      <c r="JXN6" s="370"/>
      <c r="JXO6" s="370"/>
      <c r="JXP6" s="370"/>
      <c r="JXQ6" s="370"/>
      <c r="JXR6" s="370"/>
      <c r="JXS6" s="369"/>
      <c r="JXT6" s="370"/>
      <c r="JXU6" s="370"/>
      <c r="JXV6" s="372"/>
      <c r="JXW6" s="372"/>
      <c r="JXY6" s="370"/>
      <c r="JXZ6" s="370"/>
      <c r="JYA6" s="370"/>
      <c r="JYB6" s="370"/>
      <c r="JYC6" s="370"/>
      <c r="JYD6" s="370"/>
      <c r="JYE6" s="370"/>
      <c r="JYF6" s="370"/>
      <c r="JYG6" s="370"/>
      <c r="JYH6" s="370"/>
      <c r="JYI6" s="369"/>
      <c r="JYJ6" s="370"/>
      <c r="JYK6" s="370"/>
      <c r="JYL6" s="372"/>
      <c r="JYM6" s="372"/>
      <c r="JYO6" s="370"/>
      <c r="JYP6" s="370"/>
      <c r="JYQ6" s="370"/>
      <c r="JYR6" s="370"/>
      <c r="JYS6" s="370"/>
      <c r="JYT6" s="370"/>
      <c r="JYU6" s="370"/>
      <c r="JYV6" s="370"/>
      <c r="JYW6" s="370"/>
      <c r="JYX6" s="370"/>
      <c r="JYY6" s="369"/>
      <c r="JYZ6" s="370"/>
      <c r="JZA6" s="370"/>
      <c r="JZB6" s="372"/>
      <c r="JZC6" s="372"/>
      <c r="JZE6" s="370"/>
      <c r="JZF6" s="370"/>
      <c r="JZG6" s="370"/>
      <c r="JZH6" s="370"/>
      <c r="JZI6" s="370"/>
      <c r="JZJ6" s="370"/>
      <c r="JZK6" s="370"/>
      <c r="JZL6" s="370"/>
      <c r="JZM6" s="370"/>
      <c r="JZN6" s="370"/>
      <c r="JZO6" s="369"/>
      <c r="JZP6" s="370"/>
      <c r="JZQ6" s="370"/>
      <c r="JZR6" s="372"/>
      <c r="JZS6" s="372"/>
      <c r="JZU6" s="370"/>
      <c r="JZV6" s="370"/>
      <c r="JZW6" s="370"/>
      <c r="JZX6" s="370"/>
      <c r="JZY6" s="370"/>
      <c r="JZZ6" s="370"/>
      <c r="KAA6" s="370"/>
      <c r="KAB6" s="370"/>
      <c r="KAC6" s="370"/>
      <c r="KAD6" s="370"/>
      <c r="KAE6" s="369"/>
      <c r="KAF6" s="370"/>
      <c r="KAG6" s="370"/>
      <c r="KAH6" s="372"/>
      <c r="KAI6" s="372"/>
      <c r="KAK6" s="370"/>
      <c r="KAL6" s="370"/>
      <c r="KAM6" s="370"/>
      <c r="KAN6" s="370"/>
      <c r="KAO6" s="370"/>
      <c r="KAP6" s="370"/>
      <c r="KAQ6" s="370"/>
      <c r="KAR6" s="370"/>
      <c r="KAS6" s="370"/>
      <c r="KAT6" s="370"/>
      <c r="KAU6" s="369"/>
      <c r="KAV6" s="370"/>
      <c r="KAW6" s="370"/>
      <c r="KAX6" s="372"/>
      <c r="KAY6" s="372"/>
      <c r="KBA6" s="370"/>
      <c r="KBB6" s="370"/>
      <c r="KBC6" s="370"/>
      <c r="KBD6" s="370"/>
      <c r="KBE6" s="370"/>
      <c r="KBF6" s="370"/>
      <c r="KBG6" s="370"/>
      <c r="KBH6" s="370"/>
      <c r="KBI6" s="370"/>
      <c r="KBJ6" s="370"/>
      <c r="KBK6" s="369"/>
      <c r="KBL6" s="370"/>
      <c r="KBM6" s="370"/>
      <c r="KBN6" s="372"/>
      <c r="KBO6" s="372"/>
      <c r="KBQ6" s="370"/>
      <c r="KBR6" s="370"/>
      <c r="KBS6" s="370"/>
      <c r="KBT6" s="370"/>
      <c r="KBU6" s="370"/>
      <c r="KBV6" s="370"/>
      <c r="KBW6" s="370"/>
      <c r="KBX6" s="370"/>
      <c r="KBY6" s="370"/>
      <c r="KBZ6" s="370"/>
      <c r="KCA6" s="369"/>
      <c r="KCB6" s="370"/>
      <c r="KCC6" s="370"/>
      <c r="KCD6" s="372"/>
      <c r="KCE6" s="372"/>
      <c r="KCG6" s="370"/>
      <c r="KCH6" s="370"/>
      <c r="KCI6" s="370"/>
      <c r="KCJ6" s="370"/>
      <c r="KCK6" s="370"/>
      <c r="KCL6" s="370"/>
      <c r="KCM6" s="370"/>
      <c r="KCN6" s="370"/>
      <c r="KCO6" s="370"/>
      <c r="KCP6" s="370"/>
      <c r="KCQ6" s="369"/>
      <c r="KCR6" s="370"/>
      <c r="KCS6" s="370"/>
      <c r="KCT6" s="372"/>
      <c r="KCU6" s="372"/>
      <c r="KCW6" s="370"/>
      <c r="KCX6" s="370"/>
      <c r="KCY6" s="370"/>
      <c r="KCZ6" s="370"/>
      <c r="KDA6" s="370"/>
      <c r="KDB6" s="370"/>
      <c r="KDC6" s="370"/>
      <c r="KDD6" s="370"/>
      <c r="KDE6" s="370"/>
      <c r="KDF6" s="370"/>
      <c r="KDG6" s="369"/>
      <c r="KDH6" s="370"/>
      <c r="KDI6" s="370"/>
      <c r="KDJ6" s="372"/>
      <c r="KDK6" s="372"/>
      <c r="KDM6" s="370"/>
      <c r="KDN6" s="370"/>
      <c r="KDO6" s="370"/>
      <c r="KDP6" s="370"/>
      <c r="KDQ6" s="370"/>
      <c r="KDR6" s="370"/>
      <c r="KDS6" s="370"/>
      <c r="KDT6" s="370"/>
      <c r="KDU6" s="370"/>
      <c r="KDV6" s="370"/>
      <c r="KDW6" s="369"/>
      <c r="KDX6" s="370"/>
      <c r="KDY6" s="370"/>
      <c r="KDZ6" s="372"/>
      <c r="KEA6" s="372"/>
      <c r="KEC6" s="370"/>
      <c r="KED6" s="370"/>
      <c r="KEE6" s="370"/>
      <c r="KEF6" s="370"/>
      <c r="KEG6" s="370"/>
      <c r="KEH6" s="370"/>
      <c r="KEI6" s="370"/>
      <c r="KEJ6" s="370"/>
      <c r="KEK6" s="370"/>
      <c r="KEL6" s="370"/>
      <c r="KEM6" s="369"/>
      <c r="KEN6" s="370"/>
      <c r="KEO6" s="370"/>
      <c r="KEP6" s="372"/>
      <c r="KEQ6" s="372"/>
      <c r="KES6" s="370"/>
      <c r="KET6" s="370"/>
      <c r="KEU6" s="370"/>
      <c r="KEV6" s="370"/>
      <c r="KEW6" s="370"/>
      <c r="KEX6" s="370"/>
      <c r="KEY6" s="370"/>
      <c r="KEZ6" s="370"/>
      <c r="KFA6" s="370"/>
      <c r="KFB6" s="370"/>
      <c r="KFC6" s="369"/>
      <c r="KFD6" s="370"/>
      <c r="KFE6" s="370"/>
      <c r="KFF6" s="372"/>
      <c r="KFG6" s="372"/>
      <c r="KFI6" s="370"/>
      <c r="KFJ6" s="370"/>
      <c r="KFK6" s="370"/>
      <c r="KFL6" s="370"/>
      <c r="KFM6" s="370"/>
      <c r="KFN6" s="370"/>
      <c r="KFO6" s="370"/>
      <c r="KFP6" s="370"/>
      <c r="KFQ6" s="370"/>
      <c r="KFR6" s="370"/>
      <c r="KFS6" s="369"/>
      <c r="KFT6" s="370"/>
      <c r="KFU6" s="370"/>
      <c r="KFV6" s="372"/>
      <c r="KFW6" s="372"/>
      <c r="KFY6" s="370"/>
      <c r="KFZ6" s="370"/>
      <c r="KGA6" s="370"/>
      <c r="KGB6" s="370"/>
      <c r="KGC6" s="370"/>
      <c r="KGD6" s="370"/>
      <c r="KGE6" s="370"/>
      <c r="KGF6" s="370"/>
      <c r="KGG6" s="370"/>
      <c r="KGH6" s="370"/>
      <c r="KGI6" s="369"/>
      <c r="KGJ6" s="370"/>
      <c r="KGK6" s="370"/>
      <c r="KGL6" s="372"/>
      <c r="KGM6" s="372"/>
      <c r="KGO6" s="370"/>
      <c r="KGP6" s="370"/>
      <c r="KGQ6" s="370"/>
      <c r="KGR6" s="370"/>
      <c r="KGS6" s="370"/>
      <c r="KGT6" s="370"/>
      <c r="KGU6" s="370"/>
      <c r="KGV6" s="370"/>
      <c r="KGW6" s="370"/>
      <c r="KGX6" s="370"/>
      <c r="KGY6" s="369"/>
      <c r="KGZ6" s="370"/>
      <c r="KHA6" s="370"/>
      <c r="KHB6" s="372"/>
      <c r="KHC6" s="372"/>
      <c r="KHE6" s="370"/>
      <c r="KHF6" s="370"/>
      <c r="KHG6" s="370"/>
      <c r="KHH6" s="370"/>
      <c r="KHI6" s="370"/>
      <c r="KHJ6" s="370"/>
      <c r="KHK6" s="370"/>
      <c r="KHL6" s="370"/>
      <c r="KHM6" s="370"/>
      <c r="KHN6" s="370"/>
      <c r="KHO6" s="369"/>
      <c r="KHP6" s="370"/>
      <c r="KHQ6" s="370"/>
      <c r="KHR6" s="372"/>
      <c r="KHS6" s="372"/>
      <c r="KHU6" s="370"/>
      <c r="KHV6" s="370"/>
      <c r="KHW6" s="370"/>
      <c r="KHX6" s="370"/>
      <c r="KHY6" s="370"/>
      <c r="KHZ6" s="370"/>
      <c r="KIA6" s="370"/>
      <c r="KIB6" s="370"/>
      <c r="KIC6" s="370"/>
      <c r="KID6" s="370"/>
      <c r="KIE6" s="369"/>
      <c r="KIF6" s="370"/>
      <c r="KIG6" s="370"/>
      <c r="KIH6" s="372"/>
      <c r="KII6" s="372"/>
      <c r="KIK6" s="370"/>
      <c r="KIL6" s="370"/>
      <c r="KIM6" s="370"/>
      <c r="KIN6" s="370"/>
      <c r="KIO6" s="370"/>
      <c r="KIP6" s="370"/>
      <c r="KIQ6" s="370"/>
      <c r="KIR6" s="370"/>
      <c r="KIS6" s="370"/>
      <c r="KIT6" s="370"/>
      <c r="KIU6" s="369"/>
      <c r="KIV6" s="370"/>
      <c r="KIW6" s="370"/>
      <c r="KIX6" s="372"/>
      <c r="KIY6" s="372"/>
      <c r="KJA6" s="370"/>
      <c r="KJB6" s="370"/>
      <c r="KJC6" s="370"/>
      <c r="KJD6" s="370"/>
      <c r="KJE6" s="370"/>
      <c r="KJF6" s="370"/>
      <c r="KJG6" s="370"/>
      <c r="KJH6" s="370"/>
      <c r="KJI6" s="370"/>
      <c r="KJJ6" s="370"/>
      <c r="KJK6" s="369"/>
      <c r="KJL6" s="370"/>
      <c r="KJM6" s="370"/>
      <c r="KJN6" s="372"/>
      <c r="KJO6" s="372"/>
      <c r="KJQ6" s="370"/>
      <c r="KJR6" s="370"/>
      <c r="KJS6" s="370"/>
      <c r="KJT6" s="370"/>
      <c r="KJU6" s="370"/>
      <c r="KJV6" s="370"/>
      <c r="KJW6" s="370"/>
      <c r="KJX6" s="370"/>
      <c r="KJY6" s="370"/>
      <c r="KJZ6" s="370"/>
      <c r="KKA6" s="369"/>
      <c r="KKB6" s="370"/>
      <c r="KKC6" s="370"/>
      <c r="KKD6" s="372"/>
      <c r="KKE6" s="372"/>
      <c r="KKG6" s="370"/>
      <c r="KKH6" s="370"/>
      <c r="KKI6" s="370"/>
      <c r="KKJ6" s="370"/>
      <c r="KKK6" s="370"/>
      <c r="KKL6" s="370"/>
      <c r="KKM6" s="370"/>
      <c r="KKN6" s="370"/>
      <c r="KKO6" s="370"/>
      <c r="KKP6" s="370"/>
      <c r="KKQ6" s="369"/>
      <c r="KKR6" s="370"/>
      <c r="KKS6" s="370"/>
      <c r="KKT6" s="372"/>
      <c r="KKU6" s="372"/>
      <c r="KKW6" s="370"/>
      <c r="KKX6" s="370"/>
      <c r="KKY6" s="370"/>
      <c r="KKZ6" s="370"/>
      <c r="KLA6" s="370"/>
      <c r="KLB6" s="370"/>
      <c r="KLC6" s="370"/>
      <c r="KLD6" s="370"/>
      <c r="KLE6" s="370"/>
      <c r="KLF6" s="370"/>
      <c r="KLG6" s="369"/>
      <c r="KLH6" s="370"/>
      <c r="KLI6" s="370"/>
      <c r="KLJ6" s="372"/>
      <c r="KLK6" s="372"/>
      <c r="KLM6" s="370"/>
      <c r="KLN6" s="370"/>
      <c r="KLO6" s="370"/>
      <c r="KLP6" s="370"/>
      <c r="KLQ6" s="370"/>
      <c r="KLR6" s="370"/>
      <c r="KLS6" s="370"/>
      <c r="KLT6" s="370"/>
      <c r="KLU6" s="370"/>
      <c r="KLV6" s="370"/>
      <c r="KLW6" s="369"/>
      <c r="KLX6" s="370"/>
      <c r="KLY6" s="370"/>
      <c r="KLZ6" s="372"/>
      <c r="KMA6" s="372"/>
      <c r="KMC6" s="370"/>
      <c r="KMD6" s="370"/>
      <c r="KME6" s="370"/>
      <c r="KMF6" s="370"/>
      <c r="KMG6" s="370"/>
      <c r="KMH6" s="370"/>
      <c r="KMI6" s="370"/>
      <c r="KMJ6" s="370"/>
      <c r="KMK6" s="370"/>
      <c r="KML6" s="370"/>
      <c r="KMM6" s="369"/>
      <c r="KMN6" s="370"/>
      <c r="KMO6" s="370"/>
      <c r="KMP6" s="372"/>
      <c r="KMQ6" s="372"/>
      <c r="KMS6" s="370"/>
      <c r="KMT6" s="370"/>
      <c r="KMU6" s="370"/>
      <c r="KMV6" s="370"/>
      <c r="KMW6" s="370"/>
      <c r="KMX6" s="370"/>
      <c r="KMY6" s="370"/>
      <c r="KMZ6" s="370"/>
      <c r="KNA6" s="370"/>
      <c r="KNB6" s="370"/>
      <c r="KNC6" s="369"/>
      <c r="KND6" s="370"/>
      <c r="KNE6" s="370"/>
      <c r="KNF6" s="372"/>
      <c r="KNG6" s="372"/>
      <c r="KNI6" s="370"/>
      <c r="KNJ6" s="370"/>
      <c r="KNK6" s="370"/>
      <c r="KNL6" s="370"/>
      <c r="KNM6" s="370"/>
      <c r="KNN6" s="370"/>
      <c r="KNO6" s="370"/>
      <c r="KNP6" s="370"/>
      <c r="KNQ6" s="370"/>
      <c r="KNR6" s="370"/>
      <c r="KNS6" s="369"/>
      <c r="KNT6" s="370"/>
      <c r="KNU6" s="370"/>
      <c r="KNV6" s="372"/>
      <c r="KNW6" s="372"/>
      <c r="KNY6" s="370"/>
      <c r="KNZ6" s="370"/>
      <c r="KOA6" s="370"/>
      <c r="KOB6" s="370"/>
      <c r="KOC6" s="370"/>
      <c r="KOD6" s="370"/>
      <c r="KOE6" s="370"/>
      <c r="KOF6" s="370"/>
      <c r="KOG6" s="370"/>
      <c r="KOH6" s="370"/>
      <c r="KOI6" s="369"/>
      <c r="KOJ6" s="370"/>
      <c r="KOK6" s="370"/>
      <c r="KOL6" s="372"/>
      <c r="KOM6" s="372"/>
      <c r="KOO6" s="370"/>
      <c r="KOP6" s="370"/>
      <c r="KOQ6" s="370"/>
      <c r="KOR6" s="370"/>
      <c r="KOS6" s="370"/>
      <c r="KOT6" s="370"/>
      <c r="KOU6" s="370"/>
      <c r="KOV6" s="370"/>
      <c r="KOW6" s="370"/>
      <c r="KOX6" s="370"/>
      <c r="KOY6" s="369"/>
      <c r="KOZ6" s="370"/>
      <c r="KPA6" s="370"/>
      <c r="KPB6" s="372"/>
      <c r="KPC6" s="372"/>
      <c r="KPE6" s="370"/>
      <c r="KPF6" s="370"/>
      <c r="KPG6" s="370"/>
      <c r="KPH6" s="370"/>
      <c r="KPI6" s="370"/>
      <c r="KPJ6" s="370"/>
      <c r="KPK6" s="370"/>
      <c r="KPL6" s="370"/>
      <c r="KPM6" s="370"/>
      <c r="KPN6" s="370"/>
      <c r="KPO6" s="369"/>
      <c r="KPP6" s="370"/>
      <c r="KPQ6" s="370"/>
      <c r="KPR6" s="372"/>
      <c r="KPS6" s="372"/>
      <c r="KPU6" s="370"/>
      <c r="KPV6" s="370"/>
      <c r="KPW6" s="370"/>
      <c r="KPX6" s="370"/>
      <c r="KPY6" s="370"/>
      <c r="KPZ6" s="370"/>
      <c r="KQA6" s="370"/>
      <c r="KQB6" s="370"/>
      <c r="KQC6" s="370"/>
      <c r="KQD6" s="370"/>
      <c r="KQE6" s="369"/>
      <c r="KQF6" s="370"/>
      <c r="KQG6" s="370"/>
      <c r="KQH6" s="372"/>
      <c r="KQI6" s="372"/>
      <c r="KQK6" s="370"/>
      <c r="KQL6" s="370"/>
      <c r="KQM6" s="370"/>
      <c r="KQN6" s="370"/>
      <c r="KQO6" s="370"/>
      <c r="KQP6" s="370"/>
      <c r="KQQ6" s="370"/>
      <c r="KQR6" s="370"/>
      <c r="KQS6" s="370"/>
      <c r="KQT6" s="370"/>
      <c r="KQU6" s="369"/>
      <c r="KQV6" s="370"/>
      <c r="KQW6" s="370"/>
      <c r="KQX6" s="372"/>
      <c r="KQY6" s="372"/>
      <c r="KRA6" s="370"/>
      <c r="KRB6" s="370"/>
      <c r="KRC6" s="370"/>
      <c r="KRD6" s="370"/>
      <c r="KRE6" s="370"/>
      <c r="KRF6" s="370"/>
      <c r="KRG6" s="370"/>
      <c r="KRH6" s="370"/>
      <c r="KRI6" s="370"/>
      <c r="KRJ6" s="370"/>
      <c r="KRK6" s="369"/>
      <c r="KRL6" s="370"/>
      <c r="KRM6" s="370"/>
      <c r="KRN6" s="372"/>
      <c r="KRO6" s="372"/>
      <c r="KRQ6" s="370"/>
      <c r="KRR6" s="370"/>
      <c r="KRS6" s="370"/>
      <c r="KRT6" s="370"/>
      <c r="KRU6" s="370"/>
      <c r="KRV6" s="370"/>
      <c r="KRW6" s="370"/>
      <c r="KRX6" s="370"/>
      <c r="KRY6" s="370"/>
      <c r="KRZ6" s="370"/>
      <c r="KSA6" s="369"/>
      <c r="KSB6" s="370"/>
      <c r="KSC6" s="370"/>
      <c r="KSD6" s="372"/>
      <c r="KSE6" s="372"/>
      <c r="KSG6" s="370"/>
      <c r="KSH6" s="370"/>
      <c r="KSI6" s="370"/>
      <c r="KSJ6" s="370"/>
      <c r="KSK6" s="370"/>
      <c r="KSL6" s="370"/>
      <c r="KSM6" s="370"/>
      <c r="KSN6" s="370"/>
      <c r="KSO6" s="370"/>
      <c r="KSP6" s="370"/>
      <c r="KSQ6" s="369"/>
      <c r="KSR6" s="370"/>
      <c r="KSS6" s="370"/>
      <c r="KST6" s="372"/>
      <c r="KSU6" s="372"/>
      <c r="KSW6" s="370"/>
      <c r="KSX6" s="370"/>
      <c r="KSY6" s="370"/>
      <c r="KSZ6" s="370"/>
      <c r="KTA6" s="370"/>
      <c r="KTB6" s="370"/>
      <c r="KTC6" s="370"/>
      <c r="KTD6" s="370"/>
      <c r="KTE6" s="370"/>
      <c r="KTF6" s="370"/>
      <c r="KTG6" s="369"/>
      <c r="KTH6" s="370"/>
      <c r="KTI6" s="370"/>
      <c r="KTJ6" s="372"/>
      <c r="KTK6" s="372"/>
      <c r="KTM6" s="370"/>
      <c r="KTN6" s="370"/>
      <c r="KTO6" s="370"/>
      <c r="KTP6" s="370"/>
      <c r="KTQ6" s="370"/>
      <c r="KTR6" s="370"/>
      <c r="KTS6" s="370"/>
      <c r="KTT6" s="370"/>
      <c r="KTU6" s="370"/>
      <c r="KTV6" s="370"/>
      <c r="KTW6" s="369"/>
      <c r="KTX6" s="370"/>
      <c r="KTY6" s="370"/>
      <c r="KTZ6" s="372"/>
      <c r="KUA6" s="372"/>
      <c r="KUC6" s="370"/>
      <c r="KUD6" s="370"/>
      <c r="KUE6" s="370"/>
      <c r="KUF6" s="370"/>
      <c r="KUG6" s="370"/>
      <c r="KUH6" s="370"/>
      <c r="KUI6" s="370"/>
      <c r="KUJ6" s="370"/>
      <c r="KUK6" s="370"/>
      <c r="KUL6" s="370"/>
      <c r="KUM6" s="369"/>
      <c r="KUN6" s="370"/>
      <c r="KUO6" s="370"/>
      <c r="KUP6" s="372"/>
      <c r="KUQ6" s="372"/>
      <c r="KUS6" s="370"/>
      <c r="KUT6" s="370"/>
      <c r="KUU6" s="370"/>
      <c r="KUV6" s="370"/>
      <c r="KUW6" s="370"/>
      <c r="KUX6" s="370"/>
      <c r="KUY6" s="370"/>
      <c r="KUZ6" s="370"/>
      <c r="KVA6" s="370"/>
      <c r="KVB6" s="370"/>
      <c r="KVC6" s="369"/>
      <c r="KVD6" s="370"/>
      <c r="KVE6" s="370"/>
      <c r="KVF6" s="372"/>
      <c r="KVG6" s="372"/>
      <c r="KVI6" s="370"/>
      <c r="KVJ6" s="370"/>
      <c r="KVK6" s="370"/>
      <c r="KVL6" s="370"/>
      <c r="KVM6" s="370"/>
      <c r="KVN6" s="370"/>
      <c r="KVO6" s="370"/>
      <c r="KVP6" s="370"/>
      <c r="KVQ6" s="370"/>
      <c r="KVR6" s="370"/>
      <c r="KVS6" s="369"/>
      <c r="KVT6" s="370"/>
      <c r="KVU6" s="370"/>
      <c r="KVV6" s="372"/>
      <c r="KVW6" s="372"/>
      <c r="KVY6" s="370"/>
      <c r="KVZ6" s="370"/>
      <c r="KWA6" s="370"/>
      <c r="KWB6" s="370"/>
      <c r="KWC6" s="370"/>
      <c r="KWD6" s="370"/>
      <c r="KWE6" s="370"/>
      <c r="KWF6" s="370"/>
      <c r="KWG6" s="370"/>
      <c r="KWH6" s="370"/>
      <c r="KWI6" s="369"/>
      <c r="KWJ6" s="370"/>
      <c r="KWK6" s="370"/>
      <c r="KWL6" s="372"/>
      <c r="KWM6" s="372"/>
      <c r="KWO6" s="370"/>
      <c r="KWP6" s="370"/>
      <c r="KWQ6" s="370"/>
      <c r="KWR6" s="370"/>
      <c r="KWS6" s="370"/>
      <c r="KWT6" s="370"/>
      <c r="KWU6" s="370"/>
      <c r="KWV6" s="370"/>
      <c r="KWW6" s="370"/>
      <c r="KWX6" s="370"/>
      <c r="KWY6" s="369"/>
      <c r="KWZ6" s="370"/>
      <c r="KXA6" s="370"/>
      <c r="KXB6" s="372"/>
      <c r="KXC6" s="372"/>
      <c r="KXE6" s="370"/>
      <c r="KXF6" s="370"/>
      <c r="KXG6" s="370"/>
      <c r="KXH6" s="370"/>
      <c r="KXI6" s="370"/>
      <c r="KXJ6" s="370"/>
      <c r="KXK6" s="370"/>
      <c r="KXL6" s="370"/>
      <c r="KXM6" s="370"/>
      <c r="KXN6" s="370"/>
      <c r="KXO6" s="369"/>
      <c r="KXP6" s="370"/>
      <c r="KXQ6" s="370"/>
      <c r="KXR6" s="372"/>
      <c r="KXS6" s="372"/>
      <c r="KXU6" s="370"/>
      <c r="KXV6" s="370"/>
      <c r="KXW6" s="370"/>
      <c r="KXX6" s="370"/>
      <c r="KXY6" s="370"/>
      <c r="KXZ6" s="370"/>
      <c r="KYA6" s="370"/>
      <c r="KYB6" s="370"/>
      <c r="KYC6" s="370"/>
      <c r="KYD6" s="370"/>
      <c r="KYE6" s="369"/>
      <c r="KYF6" s="370"/>
      <c r="KYG6" s="370"/>
      <c r="KYH6" s="372"/>
      <c r="KYI6" s="372"/>
      <c r="KYK6" s="370"/>
      <c r="KYL6" s="370"/>
      <c r="KYM6" s="370"/>
      <c r="KYN6" s="370"/>
      <c r="KYO6" s="370"/>
      <c r="KYP6" s="370"/>
      <c r="KYQ6" s="370"/>
      <c r="KYR6" s="370"/>
      <c r="KYS6" s="370"/>
      <c r="KYT6" s="370"/>
      <c r="KYU6" s="369"/>
      <c r="KYV6" s="370"/>
      <c r="KYW6" s="370"/>
      <c r="KYX6" s="372"/>
      <c r="KYY6" s="372"/>
      <c r="KZA6" s="370"/>
      <c r="KZB6" s="370"/>
      <c r="KZC6" s="370"/>
      <c r="KZD6" s="370"/>
      <c r="KZE6" s="370"/>
      <c r="KZF6" s="370"/>
      <c r="KZG6" s="370"/>
      <c r="KZH6" s="370"/>
      <c r="KZI6" s="370"/>
      <c r="KZJ6" s="370"/>
      <c r="KZK6" s="369"/>
      <c r="KZL6" s="370"/>
      <c r="KZM6" s="370"/>
      <c r="KZN6" s="372"/>
      <c r="KZO6" s="372"/>
      <c r="KZQ6" s="370"/>
      <c r="KZR6" s="370"/>
      <c r="KZS6" s="370"/>
      <c r="KZT6" s="370"/>
      <c r="KZU6" s="370"/>
      <c r="KZV6" s="370"/>
      <c r="KZW6" s="370"/>
      <c r="KZX6" s="370"/>
      <c r="KZY6" s="370"/>
      <c r="KZZ6" s="370"/>
      <c r="LAA6" s="369"/>
      <c r="LAB6" s="370"/>
      <c r="LAC6" s="370"/>
      <c r="LAD6" s="372"/>
      <c r="LAE6" s="372"/>
      <c r="LAG6" s="370"/>
      <c r="LAH6" s="370"/>
      <c r="LAI6" s="370"/>
      <c r="LAJ6" s="370"/>
      <c r="LAK6" s="370"/>
      <c r="LAL6" s="370"/>
      <c r="LAM6" s="370"/>
      <c r="LAN6" s="370"/>
      <c r="LAO6" s="370"/>
      <c r="LAP6" s="370"/>
      <c r="LAQ6" s="369"/>
      <c r="LAR6" s="370"/>
      <c r="LAS6" s="370"/>
      <c r="LAT6" s="372"/>
      <c r="LAU6" s="372"/>
      <c r="LAW6" s="370"/>
      <c r="LAX6" s="370"/>
      <c r="LAY6" s="370"/>
      <c r="LAZ6" s="370"/>
      <c r="LBA6" s="370"/>
      <c r="LBB6" s="370"/>
      <c r="LBC6" s="370"/>
      <c r="LBD6" s="370"/>
      <c r="LBE6" s="370"/>
      <c r="LBF6" s="370"/>
      <c r="LBG6" s="369"/>
      <c r="LBH6" s="370"/>
      <c r="LBI6" s="370"/>
      <c r="LBJ6" s="372"/>
      <c r="LBK6" s="372"/>
      <c r="LBM6" s="370"/>
      <c r="LBN6" s="370"/>
      <c r="LBO6" s="370"/>
      <c r="LBP6" s="370"/>
      <c r="LBQ6" s="370"/>
      <c r="LBR6" s="370"/>
      <c r="LBS6" s="370"/>
      <c r="LBT6" s="370"/>
      <c r="LBU6" s="370"/>
      <c r="LBV6" s="370"/>
      <c r="LBW6" s="369"/>
      <c r="LBX6" s="370"/>
      <c r="LBY6" s="370"/>
      <c r="LBZ6" s="372"/>
      <c r="LCA6" s="372"/>
      <c r="LCC6" s="370"/>
      <c r="LCD6" s="370"/>
      <c r="LCE6" s="370"/>
      <c r="LCF6" s="370"/>
      <c r="LCG6" s="370"/>
      <c r="LCH6" s="370"/>
      <c r="LCI6" s="370"/>
      <c r="LCJ6" s="370"/>
      <c r="LCK6" s="370"/>
      <c r="LCL6" s="370"/>
      <c r="LCM6" s="369"/>
      <c r="LCN6" s="370"/>
      <c r="LCO6" s="370"/>
      <c r="LCP6" s="372"/>
      <c r="LCQ6" s="372"/>
      <c r="LCS6" s="370"/>
      <c r="LCT6" s="370"/>
      <c r="LCU6" s="370"/>
      <c r="LCV6" s="370"/>
      <c r="LCW6" s="370"/>
      <c r="LCX6" s="370"/>
      <c r="LCY6" s="370"/>
      <c r="LCZ6" s="370"/>
      <c r="LDA6" s="370"/>
      <c r="LDB6" s="370"/>
      <c r="LDC6" s="369"/>
      <c r="LDD6" s="370"/>
      <c r="LDE6" s="370"/>
      <c r="LDF6" s="372"/>
      <c r="LDG6" s="372"/>
      <c r="LDI6" s="370"/>
      <c r="LDJ6" s="370"/>
      <c r="LDK6" s="370"/>
      <c r="LDL6" s="370"/>
      <c r="LDM6" s="370"/>
      <c r="LDN6" s="370"/>
      <c r="LDO6" s="370"/>
      <c r="LDP6" s="370"/>
      <c r="LDQ6" s="370"/>
      <c r="LDR6" s="370"/>
      <c r="LDS6" s="369"/>
      <c r="LDT6" s="370"/>
      <c r="LDU6" s="370"/>
      <c r="LDV6" s="372"/>
      <c r="LDW6" s="372"/>
      <c r="LDY6" s="370"/>
      <c r="LDZ6" s="370"/>
      <c r="LEA6" s="370"/>
      <c r="LEB6" s="370"/>
      <c r="LEC6" s="370"/>
      <c r="LED6" s="370"/>
      <c r="LEE6" s="370"/>
      <c r="LEF6" s="370"/>
      <c r="LEG6" s="370"/>
      <c r="LEH6" s="370"/>
      <c r="LEI6" s="369"/>
      <c r="LEJ6" s="370"/>
      <c r="LEK6" s="370"/>
      <c r="LEL6" s="372"/>
      <c r="LEM6" s="372"/>
      <c r="LEO6" s="370"/>
      <c r="LEP6" s="370"/>
      <c r="LEQ6" s="370"/>
      <c r="LER6" s="370"/>
      <c r="LES6" s="370"/>
      <c r="LET6" s="370"/>
      <c r="LEU6" s="370"/>
      <c r="LEV6" s="370"/>
      <c r="LEW6" s="370"/>
      <c r="LEX6" s="370"/>
      <c r="LEY6" s="369"/>
      <c r="LEZ6" s="370"/>
      <c r="LFA6" s="370"/>
      <c r="LFB6" s="372"/>
      <c r="LFC6" s="372"/>
      <c r="LFE6" s="370"/>
      <c r="LFF6" s="370"/>
      <c r="LFG6" s="370"/>
      <c r="LFH6" s="370"/>
      <c r="LFI6" s="370"/>
      <c r="LFJ6" s="370"/>
      <c r="LFK6" s="370"/>
      <c r="LFL6" s="370"/>
      <c r="LFM6" s="370"/>
      <c r="LFN6" s="370"/>
      <c r="LFO6" s="369"/>
      <c r="LFP6" s="370"/>
      <c r="LFQ6" s="370"/>
      <c r="LFR6" s="372"/>
      <c r="LFS6" s="372"/>
      <c r="LFU6" s="370"/>
      <c r="LFV6" s="370"/>
      <c r="LFW6" s="370"/>
      <c r="LFX6" s="370"/>
      <c r="LFY6" s="370"/>
      <c r="LFZ6" s="370"/>
      <c r="LGA6" s="370"/>
      <c r="LGB6" s="370"/>
      <c r="LGC6" s="370"/>
      <c r="LGD6" s="370"/>
      <c r="LGE6" s="369"/>
      <c r="LGF6" s="370"/>
      <c r="LGG6" s="370"/>
      <c r="LGH6" s="372"/>
      <c r="LGI6" s="372"/>
      <c r="LGK6" s="370"/>
      <c r="LGL6" s="370"/>
      <c r="LGM6" s="370"/>
      <c r="LGN6" s="370"/>
      <c r="LGO6" s="370"/>
      <c r="LGP6" s="370"/>
      <c r="LGQ6" s="370"/>
      <c r="LGR6" s="370"/>
      <c r="LGS6" s="370"/>
      <c r="LGT6" s="370"/>
      <c r="LGU6" s="369"/>
      <c r="LGV6" s="370"/>
      <c r="LGW6" s="370"/>
      <c r="LGX6" s="372"/>
      <c r="LGY6" s="372"/>
      <c r="LHA6" s="370"/>
      <c r="LHB6" s="370"/>
      <c r="LHC6" s="370"/>
      <c r="LHD6" s="370"/>
      <c r="LHE6" s="370"/>
      <c r="LHF6" s="370"/>
      <c r="LHG6" s="370"/>
      <c r="LHH6" s="370"/>
      <c r="LHI6" s="370"/>
      <c r="LHJ6" s="370"/>
      <c r="LHK6" s="369"/>
      <c r="LHL6" s="370"/>
      <c r="LHM6" s="370"/>
      <c r="LHN6" s="372"/>
      <c r="LHO6" s="372"/>
      <c r="LHQ6" s="370"/>
      <c r="LHR6" s="370"/>
      <c r="LHS6" s="370"/>
      <c r="LHT6" s="370"/>
      <c r="LHU6" s="370"/>
      <c r="LHV6" s="370"/>
      <c r="LHW6" s="370"/>
      <c r="LHX6" s="370"/>
      <c r="LHY6" s="370"/>
      <c r="LHZ6" s="370"/>
      <c r="LIA6" s="369"/>
      <c r="LIB6" s="370"/>
      <c r="LIC6" s="370"/>
      <c r="LID6" s="372"/>
      <c r="LIE6" s="372"/>
      <c r="LIG6" s="370"/>
      <c r="LIH6" s="370"/>
      <c r="LII6" s="370"/>
      <c r="LIJ6" s="370"/>
      <c r="LIK6" s="370"/>
      <c r="LIL6" s="370"/>
      <c r="LIM6" s="370"/>
      <c r="LIN6" s="370"/>
      <c r="LIO6" s="370"/>
      <c r="LIP6" s="370"/>
      <c r="LIQ6" s="369"/>
      <c r="LIR6" s="370"/>
      <c r="LIS6" s="370"/>
      <c r="LIT6" s="372"/>
      <c r="LIU6" s="372"/>
      <c r="LIW6" s="370"/>
      <c r="LIX6" s="370"/>
      <c r="LIY6" s="370"/>
      <c r="LIZ6" s="370"/>
      <c r="LJA6" s="370"/>
      <c r="LJB6" s="370"/>
      <c r="LJC6" s="370"/>
      <c r="LJD6" s="370"/>
      <c r="LJE6" s="370"/>
      <c r="LJF6" s="370"/>
      <c r="LJG6" s="369"/>
      <c r="LJH6" s="370"/>
      <c r="LJI6" s="370"/>
      <c r="LJJ6" s="372"/>
      <c r="LJK6" s="372"/>
      <c r="LJM6" s="370"/>
      <c r="LJN6" s="370"/>
      <c r="LJO6" s="370"/>
      <c r="LJP6" s="370"/>
      <c r="LJQ6" s="370"/>
      <c r="LJR6" s="370"/>
      <c r="LJS6" s="370"/>
      <c r="LJT6" s="370"/>
      <c r="LJU6" s="370"/>
      <c r="LJV6" s="370"/>
      <c r="LJW6" s="369"/>
      <c r="LJX6" s="370"/>
      <c r="LJY6" s="370"/>
      <c r="LJZ6" s="372"/>
      <c r="LKA6" s="372"/>
      <c r="LKC6" s="370"/>
      <c r="LKD6" s="370"/>
      <c r="LKE6" s="370"/>
      <c r="LKF6" s="370"/>
      <c r="LKG6" s="370"/>
      <c r="LKH6" s="370"/>
      <c r="LKI6" s="370"/>
      <c r="LKJ6" s="370"/>
      <c r="LKK6" s="370"/>
      <c r="LKL6" s="370"/>
      <c r="LKM6" s="369"/>
      <c r="LKN6" s="370"/>
      <c r="LKO6" s="370"/>
      <c r="LKP6" s="372"/>
      <c r="LKQ6" s="372"/>
      <c r="LKS6" s="370"/>
      <c r="LKT6" s="370"/>
      <c r="LKU6" s="370"/>
      <c r="LKV6" s="370"/>
      <c r="LKW6" s="370"/>
      <c r="LKX6" s="370"/>
      <c r="LKY6" s="370"/>
      <c r="LKZ6" s="370"/>
      <c r="LLA6" s="370"/>
      <c r="LLB6" s="370"/>
      <c r="LLC6" s="369"/>
      <c r="LLD6" s="370"/>
      <c r="LLE6" s="370"/>
      <c r="LLF6" s="372"/>
      <c r="LLG6" s="372"/>
      <c r="LLI6" s="370"/>
      <c r="LLJ6" s="370"/>
      <c r="LLK6" s="370"/>
      <c r="LLL6" s="370"/>
      <c r="LLM6" s="370"/>
      <c r="LLN6" s="370"/>
      <c r="LLO6" s="370"/>
      <c r="LLP6" s="370"/>
      <c r="LLQ6" s="370"/>
      <c r="LLR6" s="370"/>
      <c r="LLS6" s="369"/>
      <c r="LLT6" s="370"/>
      <c r="LLU6" s="370"/>
      <c r="LLV6" s="372"/>
      <c r="LLW6" s="372"/>
      <c r="LLY6" s="370"/>
      <c r="LLZ6" s="370"/>
      <c r="LMA6" s="370"/>
      <c r="LMB6" s="370"/>
      <c r="LMC6" s="370"/>
      <c r="LMD6" s="370"/>
      <c r="LME6" s="370"/>
      <c r="LMF6" s="370"/>
      <c r="LMG6" s="370"/>
      <c r="LMH6" s="370"/>
      <c r="LMI6" s="369"/>
      <c r="LMJ6" s="370"/>
      <c r="LMK6" s="370"/>
      <c r="LML6" s="372"/>
      <c r="LMM6" s="372"/>
      <c r="LMO6" s="370"/>
      <c r="LMP6" s="370"/>
      <c r="LMQ6" s="370"/>
      <c r="LMR6" s="370"/>
      <c r="LMS6" s="370"/>
      <c r="LMT6" s="370"/>
      <c r="LMU6" s="370"/>
      <c r="LMV6" s="370"/>
      <c r="LMW6" s="370"/>
      <c r="LMX6" s="370"/>
      <c r="LMY6" s="369"/>
      <c r="LMZ6" s="370"/>
      <c r="LNA6" s="370"/>
      <c r="LNB6" s="372"/>
      <c r="LNC6" s="372"/>
      <c r="LNE6" s="370"/>
      <c r="LNF6" s="370"/>
      <c r="LNG6" s="370"/>
      <c r="LNH6" s="370"/>
      <c r="LNI6" s="370"/>
      <c r="LNJ6" s="370"/>
      <c r="LNK6" s="370"/>
      <c r="LNL6" s="370"/>
      <c r="LNM6" s="370"/>
      <c r="LNN6" s="370"/>
      <c r="LNO6" s="369"/>
      <c r="LNP6" s="370"/>
      <c r="LNQ6" s="370"/>
      <c r="LNR6" s="372"/>
      <c r="LNS6" s="372"/>
      <c r="LNU6" s="370"/>
      <c r="LNV6" s="370"/>
      <c r="LNW6" s="370"/>
      <c r="LNX6" s="370"/>
      <c r="LNY6" s="370"/>
      <c r="LNZ6" s="370"/>
      <c r="LOA6" s="370"/>
      <c r="LOB6" s="370"/>
      <c r="LOC6" s="370"/>
      <c r="LOD6" s="370"/>
      <c r="LOE6" s="369"/>
      <c r="LOF6" s="370"/>
      <c r="LOG6" s="370"/>
      <c r="LOH6" s="372"/>
      <c r="LOI6" s="372"/>
      <c r="LOK6" s="370"/>
      <c r="LOL6" s="370"/>
      <c r="LOM6" s="370"/>
      <c r="LON6" s="370"/>
      <c r="LOO6" s="370"/>
      <c r="LOP6" s="370"/>
      <c r="LOQ6" s="370"/>
      <c r="LOR6" s="370"/>
      <c r="LOS6" s="370"/>
      <c r="LOT6" s="370"/>
      <c r="LOU6" s="369"/>
      <c r="LOV6" s="370"/>
      <c r="LOW6" s="370"/>
      <c r="LOX6" s="372"/>
      <c r="LOY6" s="372"/>
      <c r="LPA6" s="370"/>
      <c r="LPB6" s="370"/>
      <c r="LPC6" s="370"/>
      <c r="LPD6" s="370"/>
      <c r="LPE6" s="370"/>
      <c r="LPF6" s="370"/>
      <c r="LPG6" s="370"/>
      <c r="LPH6" s="370"/>
      <c r="LPI6" s="370"/>
      <c r="LPJ6" s="370"/>
      <c r="LPK6" s="369"/>
      <c r="LPL6" s="370"/>
      <c r="LPM6" s="370"/>
      <c r="LPN6" s="372"/>
      <c r="LPO6" s="372"/>
      <c r="LPQ6" s="370"/>
      <c r="LPR6" s="370"/>
      <c r="LPS6" s="370"/>
      <c r="LPT6" s="370"/>
      <c r="LPU6" s="370"/>
      <c r="LPV6" s="370"/>
      <c r="LPW6" s="370"/>
      <c r="LPX6" s="370"/>
      <c r="LPY6" s="370"/>
      <c r="LPZ6" s="370"/>
      <c r="LQA6" s="369"/>
      <c r="LQB6" s="370"/>
      <c r="LQC6" s="370"/>
      <c r="LQD6" s="372"/>
      <c r="LQE6" s="372"/>
      <c r="LQG6" s="370"/>
      <c r="LQH6" s="370"/>
      <c r="LQI6" s="370"/>
      <c r="LQJ6" s="370"/>
      <c r="LQK6" s="370"/>
      <c r="LQL6" s="370"/>
      <c r="LQM6" s="370"/>
      <c r="LQN6" s="370"/>
      <c r="LQO6" s="370"/>
      <c r="LQP6" s="370"/>
      <c r="LQQ6" s="369"/>
      <c r="LQR6" s="370"/>
      <c r="LQS6" s="370"/>
      <c r="LQT6" s="372"/>
      <c r="LQU6" s="372"/>
      <c r="LQW6" s="370"/>
      <c r="LQX6" s="370"/>
      <c r="LQY6" s="370"/>
      <c r="LQZ6" s="370"/>
      <c r="LRA6" s="370"/>
      <c r="LRB6" s="370"/>
      <c r="LRC6" s="370"/>
      <c r="LRD6" s="370"/>
      <c r="LRE6" s="370"/>
      <c r="LRF6" s="370"/>
      <c r="LRG6" s="369"/>
      <c r="LRH6" s="370"/>
      <c r="LRI6" s="370"/>
      <c r="LRJ6" s="372"/>
      <c r="LRK6" s="372"/>
      <c r="LRM6" s="370"/>
      <c r="LRN6" s="370"/>
      <c r="LRO6" s="370"/>
      <c r="LRP6" s="370"/>
      <c r="LRQ6" s="370"/>
      <c r="LRR6" s="370"/>
      <c r="LRS6" s="370"/>
      <c r="LRT6" s="370"/>
      <c r="LRU6" s="370"/>
      <c r="LRV6" s="370"/>
      <c r="LRW6" s="369"/>
      <c r="LRX6" s="370"/>
      <c r="LRY6" s="370"/>
      <c r="LRZ6" s="372"/>
      <c r="LSA6" s="372"/>
      <c r="LSC6" s="370"/>
      <c r="LSD6" s="370"/>
      <c r="LSE6" s="370"/>
      <c r="LSF6" s="370"/>
      <c r="LSG6" s="370"/>
      <c r="LSH6" s="370"/>
      <c r="LSI6" s="370"/>
      <c r="LSJ6" s="370"/>
      <c r="LSK6" s="370"/>
      <c r="LSL6" s="370"/>
      <c r="LSM6" s="369"/>
      <c r="LSN6" s="370"/>
      <c r="LSO6" s="370"/>
      <c r="LSP6" s="372"/>
      <c r="LSQ6" s="372"/>
      <c r="LSS6" s="370"/>
      <c r="LST6" s="370"/>
      <c r="LSU6" s="370"/>
      <c r="LSV6" s="370"/>
      <c r="LSW6" s="370"/>
      <c r="LSX6" s="370"/>
      <c r="LSY6" s="370"/>
      <c r="LSZ6" s="370"/>
      <c r="LTA6" s="370"/>
      <c r="LTB6" s="370"/>
      <c r="LTC6" s="369"/>
      <c r="LTD6" s="370"/>
      <c r="LTE6" s="370"/>
      <c r="LTF6" s="372"/>
      <c r="LTG6" s="372"/>
      <c r="LTI6" s="370"/>
      <c r="LTJ6" s="370"/>
      <c r="LTK6" s="370"/>
      <c r="LTL6" s="370"/>
      <c r="LTM6" s="370"/>
      <c r="LTN6" s="370"/>
      <c r="LTO6" s="370"/>
      <c r="LTP6" s="370"/>
      <c r="LTQ6" s="370"/>
      <c r="LTR6" s="370"/>
      <c r="LTS6" s="369"/>
      <c r="LTT6" s="370"/>
      <c r="LTU6" s="370"/>
      <c r="LTV6" s="372"/>
      <c r="LTW6" s="372"/>
      <c r="LTY6" s="370"/>
      <c r="LTZ6" s="370"/>
      <c r="LUA6" s="370"/>
      <c r="LUB6" s="370"/>
      <c r="LUC6" s="370"/>
      <c r="LUD6" s="370"/>
      <c r="LUE6" s="370"/>
      <c r="LUF6" s="370"/>
      <c r="LUG6" s="370"/>
      <c r="LUH6" s="370"/>
      <c r="LUI6" s="369"/>
      <c r="LUJ6" s="370"/>
      <c r="LUK6" s="370"/>
      <c r="LUL6" s="372"/>
      <c r="LUM6" s="372"/>
      <c r="LUO6" s="370"/>
      <c r="LUP6" s="370"/>
      <c r="LUQ6" s="370"/>
      <c r="LUR6" s="370"/>
      <c r="LUS6" s="370"/>
      <c r="LUT6" s="370"/>
      <c r="LUU6" s="370"/>
      <c r="LUV6" s="370"/>
      <c r="LUW6" s="370"/>
      <c r="LUX6" s="370"/>
      <c r="LUY6" s="369"/>
      <c r="LUZ6" s="370"/>
      <c r="LVA6" s="370"/>
      <c r="LVB6" s="372"/>
      <c r="LVC6" s="372"/>
      <c r="LVE6" s="370"/>
      <c r="LVF6" s="370"/>
      <c r="LVG6" s="370"/>
      <c r="LVH6" s="370"/>
      <c r="LVI6" s="370"/>
      <c r="LVJ6" s="370"/>
      <c r="LVK6" s="370"/>
      <c r="LVL6" s="370"/>
      <c r="LVM6" s="370"/>
      <c r="LVN6" s="370"/>
      <c r="LVO6" s="369"/>
      <c r="LVP6" s="370"/>
      <c r="LVQ6" s="370"/>
      <c r="LVR6" s="372"/>
      <c r="LVS6" s="372"/>
      <c r="LVU6" s="370"/>
      <c r="LVV6" s="370"/>
      <c r="LVW6" s="370"/>
      <c r="LVX6" s="370"/>
      <c r="LVY6" s="370"/>
      <c r="LVZ6" s="370"/>
      <c r="LWA6" s="370"/>
      <c r="LWB6" s="370"/>
      <c r="LWC6" s="370"/>
      <c r="LWD6" s="370"/>
      <c r="LWE6" s="369"/>
      <c r="LWF6" s="370"/>
      <c r="LWG6" s="370"/>
      <c r="LWH6" s="372"/>
      <c r="LWI6" s="372"/>
      <c r="LWK6" s="370"/>
      <c r="LWL6" s="370"/>
      <c r="LWM6" s="370"/>
      <c r="LWN6" s="370"/>
      <c r="LWO6" s="370"/>
      <c r="LWP6" s="370"/>
      <c r="LWQ6" s="370"/>
      <c r="LWR6" s="370"/>
      <c r="LWS6" s="370"/>
      <c r="LWT6" s="370"/>
      <c r="LWU6" s="369"/>
      <c r="LWV6" s="370"/>
      <c r="LWW6" s="370"/>
      <c r="LWX6" s="372"/>
      <c r="LWY6" s="372"/>
      <c r="LXA6" s="370"/>
      <c r="LXB6" s="370"/>
      <c r="LXC6" s="370"/>
      <c r="LXD6" s="370"/>
      <c r="LXE6" s="370"/>
      <c r="LXF6" s="370"/>
      <c r="LXG6" s="370"/>
      <c r="LXH6" s="370"/>
      <c r="LXI6" s="370"/>
      <c r="LXJ6" s="370"/>
      <c r="LXK6" s="369"/>
      <c r="LXL6" s="370"/>
      <c r="LXM6" s="370"/>
      <c r="LXN6" s="372"/>
      <c r="LXO6" s="372"/>
      <c r="LXQ6" s="370"/>
      <c r="LXR6" s="370"/>
      <c r="LXS6" s="370"/>
      <c r="LXT6" s="370"/>
      <c r="LXU6" s="370"/>
      <c r="LXV6" s="370"/>
      <c r="LXW6" s="370"/>
      <c r="LXX6" s="370"/>
      <c r="LXY6" s="370"/>
      <c r="LXZ6" s="370"/>
      <c r="LYA6" s="369"/>
      <c r="LYB6" s="370"/>
      <c r="LYC6" s="370"/>
      <c r="LYD6" s="372"/>
      <c r="LYE6" s="372"/>
      <c r="LYG6" s="370"/>
      <c r="LYH6" s="370"/>
      <c r="LYI6" s="370"/>
      <c r="LYJ6" s="370"/>
      <c r="LYK6" s="370"/>
      <c r="LYL6" s="370"/>
      <c r="LYM6" s="370"/>
      <c r="LYN6" s="370"/>
      <c r="LYO6" s="370"/>
      <c r="LYP6" s="370"/>
      <c r="LYQ6" s="369"/>
      <c r="LYR6" s="370"/>
      <c r="LYS6" s="370"/>
      <c r="LYT6" s="372"/>
      <c r="LYU6" s="372"/>
      <c r="LYW6" s="370"/>
      <c r="LYX6" s="370"/>
      <c r="LYY6" s="370"/>
      <c r="LYZ6" s="370"/>
      <c r="LZA6" s="370"/>
      <c r="LZB6" s="370"/>
      <c r="LZC6" s="370"/>
      <c r="LZD6" s="370"/>
      <c r="LZE6" s="370"/>
      <c r="LZF6" s="370"/>
      <c r="LZG6" s="369"/>
      <c r="LZH6" s="370"/>
      <c r="LZI6" s="370"/>
      <c r="LZJ6" s="372"/>
      <c r="LZK6" s="372"/>
      <c r="LZM6" s="370"/>
      <c r="LZN6" s="370"/>
      <c r="LZO6" s="370"/>
      <c r="LZP6" s="370"/>
      <c r="LZQ6" s="370"/>
      <c r="LZR6" s="370"/>
      <c r="LZS6" s="370"/>
      <c r="LZT6" s="370"/>
      <c r="LZU6" s="370"/>
      <c r="LZV6" s="370"/>
      <c r="LZW6" s="369"/>
      <c r="LZX6" s="370"/>
      <c r="LZY6" s="370"/>
      <c r="LZZ6" s="372"/>
      <c r="MAA6" s="372"/>
      <c r="MAC6" s="370"/>
      <c r="MAD6" s="370"/>
      <c r="MAE6" s="370"/>
      <c r="MAF6" s="370"/>
      <c r="MAG6" s="370"/>
      <c r="MAH6" s="370"/>
      <c r="MAI6" s="370"/>
      <c r="MAJ6" s="370"/>
      <c r="MAK6" s="370"/>
      <c r="MAL6" s="370"/>
      <c r="MAM6" s="369"/>
      <c r="MAN6" s="370"/>
      <c r="MAO6" s="370"/>
      <c r="MAP6" s="372"/>
      <c r="MAQ6" s="372"/>
      <c r="MAS6" s="370"/>
      <c r="MAT6" s="370"/>
      <c r="MAU6" s="370"/>
      <c r="MAV6" s="370"/>
      <c r="MAW6" s="370"/>
      <c r="MAX6" s="370"/>
      <c r="MAY6" s="370"/>
      <c r="MAZ6" s="370"/>
      <c r="MBA6" s="370"/>
      <c r="MBB6" s="370"/>
      <c r="MBC6" s="369"/>
      <c r="MBD6" s="370"/>
      <c r="MBE6" s="370"/>
      <c r="MBF6" s="372"/>
      <c r="MBG6" s="372"/>
      <c r="MBI6" s="370"/>
      <c r="MBJ6" s="370"/>
      <c r="MBK6" s="370"/>
      <c r="MBL6" s="370"/>
      <c r="MBM6" s="370"/>
      <c r="MBN6" s="370"/>
      <c r="MBO6" s="370"/>
      <c r="MBP6" s="370"/>
      <c r="MBQ6" s="370"/>
      <c r="MBR6" s="370"/>
      <c r="MBS6" s="369"/>
      <c r="MBT6" s="370"/>
      <c r="MBU6" s="370"/>
      <c r="MBV6" s="372"/>
      <c r="MBW6" s="372"/>
      <c r="MBY6" s="370"/>
      <c r="MBZ6" s="370"/>
      <c r="MCA6" s="370"/>
      <c r="MCB6" s="370"/>
      <c r="MCC6" s="370"/>
      <c r="MCD6" s="370"/>
      <c r="MCE6" s="370"/>
      <c r="MCF6" s="370"/>
      <c r="MCG6" s="370"/>
      <c r="MCH6" s="370"/>
      <c r="MCI6" s="369"/>
      <c r="MCJ6" s="370"/>
      <c r="MCK6" s="370"/>
      <c r="MCL6" s="372"/>
      <c r="MCM6" s="372"/>
      <c r="MCO6" s="370"/>
      <c r="MCP6" s="370"/>
      <c r="MCQ6" s="370"/>
      <c r="MCR6" s="370"/>
      <c r="MCS6" s="370"/>
      <c r="MCT6" s="370"/>
      <c r="MCU6" s="370"/>
      <c r="MCV6" s="370"/>
      <c r="MCW6" s="370"/>
      <c r="MCX6" s="370"/>
      <c r="MCY6" s="369"/>
      <c r="MCZ6" s="370"/>
      <c r="MDA6" s="370"/>
      <c r="MDB6" s="372"/>
      <c r="MDC6" s="372"/>
      <c r="MDE6" s="370"/>
      <c r="MDF6" s="370"/>
      <c r="MDG6" s="370"/>
      <c r="MDH6" s="370"/>
      <c r="MDI6" s="370"/>
      <c r="MDJ6" s="370"/>
      <c r="MDK6" s="370"/>
      <c r="MDL6" s="370"/>
      <c r="MDM6" s="370"/>
      <c r="MDN6" s="370"/>
      <c r="MDO6" s="369"/>
      <c r="MDP6" s="370"/>
      <c r="MDQ6" s="370"/>
      <c r="MDR6" s="372"/>
      <c r="MDS6" s="372"/>
      <c r="MDU6" s="370"/>
      <c r="MDV6" s="370"/>
      <c r="MDW6" s="370"/>
      <c r="MDX6" s="370"/>
      <c r="MDY6" s="370"/>
      <c r="MDZ6" s="370"/>
      <c r="MEA6" s="370"/>
      <c r="MEB6" s="370"/>
      <c r="MEC6" s="370"/>
      <c r="MED6" s="370"/>
      <c r="MEE6" s="369"/>
      <c r="MEF6" s="370"/>
      <c r="MEG6" s="370"/>
      <c r="MEH6" s="372"/>
      <c r="MEI6" s="372"/>
      <c r="MEK6" s="370"/>
      <c r="MEL6" s="370"/>
      <c r="MEM6" s="370"/>
      <c r="MEN6" s="370"/>
      <c r="MEO6" s="370"/>
      <c r="MEP6" s="370"/>
      <c r="MEQ6" s="370"/>
      <c r="MER6" s="370"/>
      <c r="MES6" s="370"/>
      <c r="MET6" s="370"/>
      <c r="MEU6" s="369"/>
      <c r="MEV6" s="370"/>
      <c r="MEW6" s="370"/>
      <c r="MEX6" s="372"/>
      <c r="MEY6" s="372"/>
      <c r="MFA6" s="370"/>
      <c r="MFB6" s="370"/>
      <c r="MFC6" s="370"/>
      <c r="MFD6" s="370"/>
      <c r="MFE6" s="370"/>
      <c r="MFF6" s="370"/>
      <c r="MFG6" s="370"/>
      <c r="MFH6" s="370"/>
      <c r="MFI6" s="370"/>
      <c r="MFJ6" s="370"/>
      <c r="MFK6" s="369"/>
      <c r="MFL6" s="370"/>
      <c r="MFM6" s="370"/>
      <c r="MFN6" s="372"/>
      <c r="MFO6" s="372"/>
      <c r="MFQ6" s="370"/>
      <c r="MFR6" s="370"/>
      <c r="MFS6" s="370"/>
      <c r="MFT6" s="370"/>
      <c r="MFU6" s="370"/>
      <c r="MFV6" s="370"/>
      <c r="MFW6" s="370"/>
      <c r="MFX6" s="370"/>
      <c r="MFY6" s="370"/>
      <c r="MFZ6" s="370"/>
      <c r="MGA6" s="369"/>
      <c r="MGB6" s="370"/>
      <c r="MGC6" s="370"/>
      <c r="MGD6" s="372"/>
      <c r="MGE6" s="372"/>
      <c r="MGG6" s="370"/>
      <c r="MGH6" s="370"/>
      <c r="MGI6" s="370"/>
      <c r="MGJ6" s="370"/>
      <c r="MGK6" s="370"/>
      <c r="MGL6" s="370"/>
      <c r="MGM6" s="370"/>
      <c r="MGN6" s="370"/>
      <c r="MGO6" s="370"/>
      <c r="MGP6" s="370"/>
      <c r="MGQ6" s="369"/>
      <c r="MGR6" s="370"/>
      <c r="MGS6" s="370"/>
      <c r="MGT6" s="372"/>
      <c r="MGU6" s="372"/>
      <c r="MGW6" s="370"/>
      <c r="MGX6" s="370"/>
      <c r="MGY6" s="370"/>
      <c r="MGZ6" s="370"/>
      <c r="MHA6" s="370"/>
      <c r="MHB6" s="370"/>
      <c r="MHC6" s="370"/>
      <c r="MHD6" s="370"/>
      <c r="MHE6" s="370"/>
      <c r="MHF6" s="370"/>
      <c r="MHG6" s="369"/>
      <c r="MHH6" s="370"/>
      <c r="MHI6" s="370"/>
      <c r="MHJ6" s="372"/>
      <c r="MHK6" s="372"/>
      <c r="MHM6" s="370"/>
      <c r="MHN6" s="370"/>
      <c r="MHO6" s="370"/>
      <c r="MHP6" s="370"/>
      <c r="MHQ6" s="370"/>
      <c r="MHR6" s="370"/>
      <c r="MHS6" s="370"/>
      <c r="MHT6" s="370"/>
      <c r="MHU6" s="370"/>
      <c r="MHV6" s="370"/>
      <c r="MHW6" s="369"/>
      <c r="MHX6" s="370"/>
      <c r="MHY6" s="370"/>
      <c r="MHZ6" s="372"/>
      <c r="MIA6" s="372"/>
      <c r="MIC6" s="370"/>
      <c r="MID6" s="370"/>
      <c r="MIE6" s="370"/>
      <c r="MIF6" s="370"/>
      <c r="MIG6" s="370"/>
      <c r="MIH6" s="370"/>
      <c r="MII6" s="370"/>
      <c r="MIJ6" s="370"/>
      <c r="MIK6" s="370"/>
      <c r="MIL6" s="370"/>
      <c r="MIM6" s="369"/>
      <c r="MIN6" s="370"/>
      <c r="MIO6" s="370"/>
      <c r="MIP6" s="372"/>
      <c r="MIQ6" s="372"/>
      <c r="MIS6" s="370"/>
      <c r="MIT6" s="370"/>
      <c r="MIU6" s="370"/>
      <c r="MIV6" s="370"/>
      <c r="MIW6" s="370"/>
      <c r="MIX6" s="370"/>
      <c r="MIY6" s="370"/>
      <c r="MIZ6" s="370"/>
      <c r="MJA6" s="370"/>
      <c r="MJB6" s="370"/>
      <c r="MJC6" s="369"/>
      <c r="MJD6" s="370"/>
      <c r="MJE6" s="370"/>
      <c r="MJF6" s="372"/>
      <c r="MJG6" s="372"/>
      <c r="MJI6" s="370"/>
      <c r="MJJ6" s="370"/>
      <c r="MJK6" s="370"/>
      <c r="MJL6" s="370"/>
      <c r="MJM6" s="370"/>
      <c r="MJN6" s="370"/>
      <c r="MJO6" s="370"/>
      <c r="MJP6" s="370"/>
      <c r="MJQ6" s="370"/>
      <c r="MJR6" s="370"/>
      <c r="MJS6" s="369"/>
      <c r="MJT6" s="370"/>
      <c r="MJU6" s="370"/>
      <c r="MJV6" s="372"/>
      <c r="MJW6" s="372"/>
      <c r="MJY6" s="370"/>
      <c r="MJZ6" s="370"/>
      <c r="MKA6" s="370"/>
      <c r="MKB6" s="370"/>
      <c r="MKC6" s="370"/>
      <c r="MKD6" s="370"/>
      <c r="MKE6" s="370"/>
      <c r="MKF6" s="370"/>
      <c r="MKG6" s="370"/>
      <c r="MKH6" s="370"/>
      <c r="MKI6" s="369"/>
      <c r="MKJ6" s="370"/>
      <c r="MKK6" s="370"/>
      <c r="MKL6" s="372"/>
      <c r="MKM6" s="372"/>
      <c r="MKO6" s="370"/>
      <c r="MKP6" s="370"/>
      <c r="MKQ6" s="370"/>
      <c r="MKR6" s="370"/>
      <c r="MKS6" s="370"/>
      <c r="MKT6" s="370"/>
      <c r="MKU6" s="370"/>
      <c r="MKV6" s="370"/>
      <c r="MKW6" s="370"/>
      <c r="MKX6" s="370"/>
      <c r="MKY6" s="369"/>
      <c r="MKZ6" s="370"/>
      <c r="MLA6" s="370"/>
      <c r="MLB6" s="372"/>
      <c r="MLC6" s="372"/>
      <c r="MLE6" s="370"/>
      <c r="MLF6" s="370"/>
      <c r="MLG6" s="370"/>
      <c r="MLH6" s="370"/>
      <c r="MLI6" s="370"/>
      <c r="MLJ6" s="370"/>
      <c r="MLK6" s="370"/>
      <c r="MLL6" s="370"/>
      <c r="MLM6" s="370"/>
      <c r="MLN6" s="370"/>
      <c r="MLO6" s="369"/>
      <c r="MLP6" s="370"/>
      <c r="MLQ6" s="370"/>
      <c r="MLR6" s="372"/>
      <c r="MLS6" s="372"/>
      <c r="MLU6" s="370"/>
      <c r="MLV6" s="370"/>
      <c r="MLW6" s="370"/>
      <c r="MLX6" s="370"/>
      <c r="MLY6" s="370"/>
      <c r="MLZ6" s="370"/>
      <c r="MMA6" s="370"/>
      <c r="MMB6" s="370"/>
      <c r="MMC6" s="370"/>
      <c r="MMD6" s="370"/>
      <c r="MME6" s="369"/>
      <c r="MMF6" s="370"/>
      <c r="MMG6" s="370"/>
      <c r="MMH6" s="372"/>
      <c r="MMI6" s="372"/>
      <c r="MMK6" s="370"/>
      <c r="MML6" s="370"/>
      <c r="MMM6" s="370"/>
      <c r="MMN6" s="370"/>
      <c r="MMO6" s="370"/>
      <c r="MMP6" s="370"/>
      <c r="MMQ6" s="370"/>
      <c r="MMR6" s="370"/>
      <c r="MMS6" s="370"/>
      <c r="MMT6" s="370"/>
      <c r="MMU6" s="369"/>
      <c r="MMV6" s="370"/>
      <c r="MMW6" s="370"/>
      <c r="MMX6" s="372"/>
      <c r="MMY6" s="372"/>
      <c r="MNA6" s="370"/>
      <c r="MNB6" s="370"/>
      <c r="MNC6" s="370"/>
      <c r="MND6" s="370"/>
      <c r="MNE6" s="370"/>
      <c r="MNF6" s="370"/>
      <c r="MNG6" s="370"/>
      <c r="MNH6" s="370"/>
      <c r="MNI6" s="370"/>
      <c r="MNJ6" s="370"/>
      <c r="MNK6" s="369"/>
      <c r="MNL6" s="370"/>
      <c r="MNM6" s="370"/>
      <c r="MNN6" s="372"/>
      <c r="MNO6" s="372"/>
      <c r="MNQ6" s="370"/>
      <c r="MNR6" s="370"/>
      <c r="MNS6" s="370"/>
      <c r="MNT6" s="370"/>
      <c r="MNU6" s="370"/>
      <c r="MNV6" s="370"/>
      <c r="MNW6" s="370"/>
      <c r="MNX6" s="370"/>
      <c r="MNY6" s="370"/>
      <c r="MNZ6" s="370"/>
      <c r="MOA6" s="369"/>
      <c r="MOB6" s="370"/>
      <c r="MOC6" s="370"/>
      <c r="MOD6" s="372"/>
      <c r="MOE6" s="372"/>
      <c r="MOG6" s="370"/>
      <c r="MOH6" s="370"/>
      <c r="MOI6" s="370"/>
      <c r="MOJ6" s="370"/>
      <c r="MOK6" s="370"/>
      <c r="MOL6" s="370"/>
      <c r="MOM6" s="370"/>
      <c r="MON6" s="370"/>
      <c r="MOO6" s="370"/>
      <c r="MOP6" s="370"/>
      <c r="MOQ6" s="369"/>
      <c r="MOR6" s="370"/>
      <c r="MOS6" s="370"/>
      <c r="MOT6" s="372"/>
      <c r="MOU6" s="372"/>
      <c r="MOW6" s="370"/>
      <c r="MOX6" s="370"/>
      <c r="MOY6" s="370"/>
      <c r="MOZ6" s="370"/>
      <c r="MPA6" s="370"/>
      <c r="MPB6" s="370"/>
      <c r="MPC6" s="370"/>
      <c r="MPD6" s="370"/>
      <c r="MPE6" s="370"/>
      <c r="MPF6" s="370"/>
      <c r="MPG6" s="369"/>
      <c r="MPH6" s="370"/>
      <c r="MPI6" s="370"/>
      <c r="MPJ6" s="372"/>
      <c r="MPK6" s="372"/>
      <c r="MPM6" s="370"/>
      <c r="MPN6" s="370"/>
      <c r="MPO6" s="370"/>
      <c r="MPP6" s="370"/>
      <c r="MPQ6" s="370"/>
      <c r="MPR6" s="370"/>
      <c r="MPS6" s="370"/>
      <c r="MPT6" s="370"/>
      <c r="MPU6" s="370"/>
      <c r="MPV6" s="370"/>
      <c r="MPW6" s="369"/>
      <c r="MPX6" s="370"/>
      <c r="MPY6" s="370"/>
      <c r="MPZ6" s="372"/>
      <c r="MQA6" s="372"/>
      <c r="MQC6" s="370"/>
      <c r="MQD6" s="370"/>
      <c r="MQE6" s="370"/>
      <c r="MQF6" s="370"/>
      <c r="MQG6" s="370"/>
      <c r="MQH6" s="370"/>
      <c r="MQI6" s="370"/>
      <c r="MQJ6" s="370"/>
      <c r="MQK6" s="370"/>
      <c r="MQL6" s="370"/>
      <c r="MQM6" s="369"/>
      <c r="MQN6" s="370"/>
      <c r="MQO6" s="370"/>
      <c r="MQP6" s="372"/>
      <c r="MQQ6" s="372"/>
      <c r="MQS6" s="370"/>
      <c r="MQT6" s="370"/>
      <c r="MQU6" s="370"/>
      <c r="MQV6" s="370"/>
      <c r="MQW6" s="370"/>
      <c r="MQX6" s="370"/>
      <c r="MQY6" s="370"/>
      <c r="MQZ6" s="370"/>
      <c r="MRA6" s="370"/>
      <c r="MRB6" s="370"/>
      <c r="MRC6" s="369"/>
      <c r="MRD6" s="370"/>
      <c r="MRE6" s="370"/>
      <c r="MRF6" s="372"/>
      <c r="MRG6" s="372"/>
      <c r="MRI6" s="370"/>
      <c r="MRJ6" s="370"/>
      <c r="MRK6" s="370"/>
      <c r="MRL6" s="370"/>
      <c r="MRM6" s="370"/>
      <c r="MRN6" s="370"/>
      <c r="MRO6" s="370"/>
      <c r="MRP6" s="370"/>
      <c r="MRQ6" s="370"/>
      <c r="MRR6" s="370"/>
      <c r="MRS6" s="369"/>
      <c r="MRT6" s="370"/>
      <c r="MRU6" s="370"/>
      <c r="MRV6" s="372"/>
      <c r="MRW6" s="372"/>
      <c r="MRY6" s="370"/>
      <c r="MRZ6" s="370"/>
      <c r="MSA6" s="370"/>
      <c r="MSB6" s="370"/>
      <c r="MSC6" s="370"/>
      <c r="MSD6" s="370"/>
      <c r="MSE6" s="370"/>
      <c r="MSF6" s="370"/>
      <c r="MSG6" s="370"/>
      <c r="MSH6" s="370"/>
      <c r="MSI6" s="369"/>
      <c r="MSJ6" s="370"/>
      <c r="MSK6" s="370"/>
      <c r="MSL6" s="372"/>
      <c r="MSM6" s="372"/>
      <c r="MSO6" s="370"/>
      <c r="MSP6" s="370"/>
      <c r="MSQ6" s="370"/>
      <c r="MSR6" s="370"/>
      <c r="MSS6" s="370"/>
      <c r="MST6" s="370"/>
      <c r="MSU6" s="370"/>
      <c r="MSV6" s="370"/>
      <c r="MSW6" s="370"/>
      <c r="MSX6" s="370"/>
      <c r="MSY6" s="369"/>
      <c r="MSZ6" s="370"/>
      <c r="MTA6" s="370"/>
      <c r="MTB6" s="372"/>
      <c r="MTC6" s="372"/>
      <c r="MTE6" s="370"/>
      <c r="MTF6" s="370"/>
      <c r="MTG6" s="370"/>
      <c r="MTH6" s="370"/>
      <c r="MTI6" s="370"/>
      <c r="MTJ6" s="370"/>
      <c r="MTK6" s="370"/>
      <c r="MTL6" s="370"/>
      <c r="MTM6" s="370"/>
      <c r="MTN6" s="370"/>
      <c r="MTO6" s="369"/>
      <c r="MTP6" s="370"/>
      <c r="MTQ6" s="370"/>
      <c r="MTR6" s="372"/>
      <c r="MTS6" s="372"/>
      <c r="MTU6" s="370"/>
      <c r="MTV6" s="370"/>
      <c r="MTW6" s="370"/>
      <c r="MTX6" s="370"/>
      <c r="MTY6" s="370"/>
      <c r="MTZ6" s="370"/>
      <c r="MUA6" s="370"/>
      <c r="MUB6" s="370"/>
      <c r="MUC6" s="370"/>
      <c r="MUD6" s="370"/>
      <c r="MUE6" s="369"/>
      <c r="MUF6" s="370"/>
      <c r="MUG6" s="370"/>
      <c r="MUH6" s="372"/>
      <c r="MUI6" s="372"/>
      <c r="MUK6" s="370"/>
      <c r="MUL6" s="370"/>
      <c r="MUM6" s="370"/>
      <c r="MUN6" s="370"/>
      <c r="MUO6" s="370"/>
      <c r="MUP6" s="370"/>
      <c r="MUQ6" s="370"/>
      <c r="MUR6" s="370"/>
      <c r="MUS6" s="370"/>
      <c r="MUT6" s="370"/>
      <c r="MUU6" s="369"/>
      <c r="MUV6" s="370"/>
      <c r="MUW6" s="370"/>
      <c r="MUX6" s="372"/>
      <c r="MUY6" s="372"/>
      <c r="MVA6" s="370"/>
      <c r="MVB6" s="370"/>
      <c r="MVC6" s="370"/>
      <c r="MVD6" s="370"/>
      <c r="MVE6" s="370"/>
      <c r="MVF6" s="370"/>
      <c r="MVG6" s="370"/>
      <c r="MVH6" s="370"/>
      <c r="MVI6" s="370"/>
      <c r="MVJ6" s="370"/>
      <c r="MVK6" s="369"/>
      <c r="MVL6" s="370"/>
      <c r="MVM6" s="370"/>
      <c r="MVN6" s="372"/>
      <c r="MVO6" s="372"/>
      <c r="MVQ6" s="370"/>
      <c r="MVR6" s="370"/>
      <c r="MVS6" s="370"/>
      <c r="MVT6" s="370"/>
      <c r="MVU6" s="370"/>
      <c r="MVV6" s="370"/>
      <c r="MVW6" s="370"/>
      <c r="MVX6" s="370"/>
      <c r="MVY6" s="370"/>
      <c r="MVZ6" s="370"/>
      <c r="MWA6" s="369"/>
      <c r="MWB6" s="370"/>
      <c r="MWC6" s="370"/>
      <c r="MWD6" s="372"/>
      <c r="MWE6" s="372"/>
      <c r="MWG6" s="370"/>
      <c r="MWH6" s="370"/>
      <c r="MWI6" s="370"/>
      <c r="MWJ6" s="370"/>
      <c r="MWK6" s="370"/>
      <c r="MWL6" s="370"/>
      <c r="MWM6" s="370"/>
      <c r="MWN6" s="370"/>
      <c r="MWO6" s="370"/>
      <c r="MWP6" s="370"/>
      <c r="MWQ6" s="369"/>
      <c r="MWR6" s="370"/>
      <c r="MWS6" s="370"/>
      <c r="MWT6" s="372"/>
      <c r="MWU6" s="372"/>
      <c r="MWW6" s="370"/>
      <c r="MWX6" s="370"/>
      <c r="MWY6" s="370"/>
      <c r="MWZ6" s="370"/>
      <c r="MXA6" s="370"/>
      <c r="MXB6" s="370"/>
      <c r="MXC6" s="370"/>
      <c r="MXD6" s="370"/>
      <c r="MXE6" s="370"/>
      <c r="MXF6" s="370"/>
      <c r="MXG6" s="369"/>
      <c r="MXH6" s="370"/>
      <c r="MXI6" s="370"/>
      <c r="MXJ6" s="372"/>
      <c r="MXK6" s="372"/>
      <c r="MXM6" s="370"/>
      <c r="MXN6" s="370"/>
      <c r="MXO6" s="370"/>
      <c r="MXP6" s="370"/>
      <c r="MXQ6" s="370"/>
      <c r="MXR6" s="370"/>
      <c r="MXS6" s="370"/>
      <c r="MXT6" s="370"/>
      <c r="MXU6" s="370"/>
      <c r="MXV6" s="370"/>
      <c r="MXW6" s="369"/>
      <c r="MXX6" s="370"/>
      <c r="MXY6" s="370"/>
      <c r="MXZ6" s="372"/>
      <c r="MYA6" s="372"/>
      <c r="MYC6" s="370"/>
      <c r="MYD6" s="370"/>
      <c r="MYE6" s="370"/>
      <c r="MYF6" s="370"/>
      <c r="MYG6" s="370"/>
      <c r="MYH6" s="370"/>
      <c r="MYI6" s="370"/>
      <c r="MYJ6" s="370"/>
      <c r="MYK6" s="370"/>
      <c r="MYL6" s="370"/>
      <c r="MYM6" s="369"/>
      <c r="MYN6" s="370"/>
      <c r="MYO6" s="370"/>
      <c r="MYP6" s="372"/>
      <c r="MYQ6" s="372"/>
      <c r="MYS6" s="370"/>
      <c r="MYT6" s="370"/>
      <c r="MYU6" s="370"/>
      <c r="MYV6" s="370"/>
      <c r="MYW6" s="370"/>
      <c r="MYX6" s="370"/>
      <c r="MYY6" s="370"/>
      <c r="MYZ6" s="370"/>
      <c r="MZA6" s="370"/>
      <c r="MZB6" s="370"/>
      <c r="MZC6" s="369"/>
      <c r="MZD6" s="370"/>
      <c r="MZE6" s="370"/>
      <c r="MZF6" s="372"/>
      <c r="MZG6" s="372"/>
      <c r="MZI6" s="370"/>
      <c r="MZJ6" s="370"/>
      <c r="MZK6" s="370"/>
      <c r="MZL6" s="370"/>
      <c r="MZM6" s="370"/>
      <c r="MZN6" s="370"/>
      <c r="MZO6" s="370"/>
      <c r="MZP6" s="370"/>
      <c r="MZQ6" s="370"/>
      <c r="MZR6" s="370"/>
      <c r="MZS6" s="369"/>
      <c r="MZT6" s="370"/>
      <c r="MZU6" s="370"/>
      <c r="MZV6" s="372"/>
      <c r="MZW6" s="372"/>
      <c r="MZY6" s="370"/>
      <c r="MZZ6" s="370"/>
      <c r="NAA6" s="370"/>
      <c r="NAB6" s="370"/>
      <c r="NAC6" s="370"/>
      <c r="NAD6" s="370"/>
      <c r="NAE6" s="370"/>
      <c r="NAF6" s="370"/>
      <c r="NAG6" s="370"/>
      <c r="NAH6" s="370"/>
      <c r="NAI6" s="369"/>
      <c r="NAJ6" s="370"/>
      <c r="NAK6" s="370"/>
      <c r="NAL6" s="372"/>
      <c r="NAM6" s="372"/>
      <c r="NAO6" s="370"/>
      <c r="NAP6" s="370"/>
      <c r="NAQ6" s="370"/>
      <c r="NAR6" s="370"/>
      <c r="NAS6" s="370"/>
      <c r="NAT6" s="370"/>
      <c r="NAU6" s="370"/>
      <c r="NAV6" s="370"/>
      <c r="NAW6" s="370"/>
      <c r="NAX6" s="370"/>
      <c r="NAY6" s="369"/>
      <c r="NAZ6" s="370"/>
      <c r="NBA6" s="370"/>
      <c r="NBB6" s="372"/>
      <c r="NBC6" s="372"/>
      <c r="NBE6" s="370"/>
      <c r="NBF6" s="370"/>
      <c r="NBG6" s="370"/>
      <c r="NBH6" s="370"/>
      <c r="NBI6" s="370"/>
      <c r="NBJ6" s="370"/>
      <c r="NBK6" s="370"/>
      <c r="NBL6" s="370"/>
      <c r="NBM6" s="370"/>
      <c r="NBN6" s="370"/>
      <c r="NBO6" s="369"/>
      <c r="NBP6" s="370"/>
      <c r="NBQ6" s="370"/>
      <c r="NBR6" s="372"/>
      <c r="NBS6" s="372"/>
      <c r="NBU6" s="370"/>
      <c r="NBV6" s="370"/>
      <c r="NBW6" s="370"/>
      <c r="NBX6" s="370"/>
      <c r="NBY6" s="370"/>
      <c r="NBZ6" s="370"/>
      <c r="NCA6" s="370"/>
      <c r="NCB6" s="370"/>
      <c r="NCC6" s="370"/>
      <c r="NCD6" s="370"/>
      <c r="NCE6" s="369"/>
      <c r="NCF6" s="370"/>
      <c r="NCG6" s="370"/>
      <c r="NCH6" s="372"/>
      <c r="NCI6" s="372"/>
      <c r="NCK6" s="370"/>
      <c r="NCL6" s="370"/>
      <c r="NCM6" s="370"/>
      <c r="NCN6" s="370"/>
      <c r="NCO6" s="370"/>
      <c r="NCP6" s="370"/>
      <c r="NCQ6" s="370"/>
      <c r="NCR6" s="370"/>
      <c r="NCS6" s="370"/>
      <c r="NCT6" s="370"/>
      <c r="NCU6" s="369"/>
      <c r="NCV6" s="370"/>
      <c r="NCW6" s="370"/>
      <c r="NCX6" s="372"/>
      <c r="NCY6" s="372"/>
      <c r="NDA6" s="370"/>
      <c r="NDB6" s="370"/>
      <c r="NDC6" s="370"/>
      <c r="NDD6" s="370"/>
      <c r="NDE6" s="370"/>
      <c r="NDF6" s="370"/>
      <c r="NDG6" s="370"/>
      <c r="NDH6" s="370"/>
      <c r="NDI6" s="370"/>
      <c r="NDJ6" s="370"/>
      <c r="NDK6" s="369"/>
      <c r="NDL6" s="370"/>
      <c r="NDM6" s="370"/>
      <c r="NDN6" s="372"/>
      <c r="NDO6" s="372"/>
      <c r="NDQ6" s="370"/>
      <c r="NDR6" s="370"/>
      <c r="NDS6" s="370"/>
      <c r="NDT6" s="370"/>
      <c r="NDU6" s="370"/>
      <c r="NDV6" s="370"/>
      <c r="NDW6" s="370"/>
      <c r="NDX6" s="370"/>
      <c r="NDY6" s="370"/>
      <c r="NDZ6" s="370"/>
      <c r="NEA6" s="369"/>
      <c r="NEB6" s="370"/>
      <c r="NEC6" s="370"/>
      <c r="NED6" s="372"/>
      <c r="NEE6" s="372"/>
      <c r="NEG6" s="370"/>
      <c r="NEH6" s="370"/>
      <c r="NEI6" s="370"/>
      <c r="NEJ6" s="370"/>
      <c r="NEK6" s="370"/>
      <c r="NEL6" s="370"/>
      <c r="NEM6" s="370"/>
      <c r="NEN6" s="370"/>
      <c r="NEO6" s="370"/>
      <c r="NEP6" s="370"/>
      <c r="NEQ6" s="369"/>
      <c r="NER6" s="370"/>
      <c r="NES6" s="370"/>
      <c r="NET6" s="372"/>
      <c r="NEU6" s="372"/>
      <c r="NEW6" s="370"/>
      <c r="NEX6" s="370"/>
      <c r="NEY6" s="370"/>
      <c r="NEZ6" s="370"/>
      <c r="NFA6" s="370"/>
      <c r="NFB6" s="370"/>
      <c r="NFC6" s="370"/>
      <c r="NFD6" s="370"/>
      <c r="NFE6" s="370"/>
      <c r="NFF6" s="370"/>
      <c r="NFG6" s="369"/>
      <c r="NFH6" s="370"/>
      <c r="NFI6" s="370"/>
      <c r="NFJ6" s="372"/>
      <c r="NFK6" s="372"/>
      <c r="NFM6" s="370"/>
      <c r="NFN6" s="370"/>
      <c r="NFO6" s="370"/>
      <c r="NFP6" s="370"/>
      <c r="NFQ6" s="370"/>
      <c r="NFR6" s="370"/>
      <c r="NFS6" s="370"/>
      <c r="NFT6" s="370"/>
      <c r="NFU6" s="370"/>
      <c r="NFV6" s="370"/>
      <c r="NFW6" s="369"/>
      <c r="NFX6" s="370"/>
      <c r="NFY6" s="370"/>
      <c r="NFZ6" s="372"/>
      <c r="NGA6" s="372"/>
      <c r="NGC6" s="370"/>
      <c r="NGD6" s="370"/>
      <c r="NGE6" s="370"/>
      <c r="NGF6" s="370"/>
      <c r="NGG6" s="370"/>
      <c r="NGH6" s="370"/>
      <c r="NGI6" s="370"/>
      <c r="NGJ6" s="370"/>
      <c r="NGK6" s="370"/>
      <c r="NGL6" s="370"/>
      <c r="NGM6" s="369"/>
      <c r="NGN6" s="370"/>
      <c r="NGO6" s="370"/>
      <c r="NGP6" s="372"/>
      <c r="NGQ6" s="372"/>
      <c r="NGS6" s="370"/>
      <c r="NGT6" s="370"/>
      <c r="NGU6" s="370"/>
      <c r="NGV6" s="370"/>
      <c r="NGW6" s="370"/>
      <c r="NGX6" s="370"/>
      <c r="NGY6" s="370"/>
      <c r="NGZ6" s="370"/>
      <c r="NHA6" s="370"/>
      <c r="NHB6" s="370"/>
      <c r="NHC6" s="369"/>
      <c r="NHD6" s="370"/>
      <c r="NHE6" s="370"/>
      <c r="NHF6" s="372"/>
      <c r="NHG6" s="372"/>
      <c r="NHI6" s="370"/>
      <c r="NHJ6" s="370"/>
      <c r="NHK6" s="370"/>
      <c r="NHL6" s="370"/>
      <c r="NHM6" s="370"/>
      <c r="NHN6" s="370"/>
      <c r="NHO6" s="370"/>
      <c r="NHP6" s="370"/>
      <c r="NHQ6" s="370"/>
      <c r="NHR6" s="370"/>
      <c r="NHS6" s="369"/>
      <c r="NHT6" s="370"/>
      <c r="NHU6" s="370"/>
      <c r="NHV6" s="372"/>
      <c r="NHW6" s="372"/>
      <c r="NHY6" s="370"/>
      <c r="NHZ6" s="370"/>
      <c r="NIA6" s="370"/>
      <c r="NIB6" s="370"/>
      <c r="NIC6" s="370"/>
      <c r="NID6" s="370"/>
      <c r="NIE6" s="370"/>
      <c r="NIF6" s="370"/>
      <c r="NIG6" s="370"/>
      <c r="NIH6" s="370"/>
      <c r="NII6" s="369"/>
      <c r="NIJ6" s="370"/>
      <c r="NIK6" s="370"/>
      <c r="NIL6" s="372"/>
      <c r="NIM6" s="372"/>
      <c r="NIO6" s="370"/>
      <c r="NIP6" s="370"/>
      <c r="NIQ6" s="370"/>
      <c r="NIR6" s="370"/>
      <c r="NIS6" s="370"/>
      <c r="NIT6" s="370"/>
      <c r="NIU6" s="370"/>
      <c r="NIV6" s="370"/>
      <c r="NIW6" s="370"/>
      <c r="NIX6" s="370"/>
      <c r="NIY6" s="369"/>
      <c r="NIZ6" s="370"/>
      <c r="NJA6" s="370"/>
      <c r="NJB6" s="372"/>
      <c r="NJC6" s="372"/>
      <c r="NJE6" s="370"/>
      <c r="NJF6" s="370"/>
      <c r="NJG6" s="370"/>
      <c r="NJH6" s="370"/>
      <c r="NJI6" s="370"/>
      <c r="NJJ6" s="370"/>
      <c r="NJK6" s="370"/>
      <c r="NJL6" s="370"/>
      <c r="NJM6" s="370"/>
      <c r="NJN6" s="370"/>
      <c r="NJO6" s="369"/>
      <c r="NJP6" s="370"/>
      <c r="NJQ6" s="370"/>
      <c r="NJR6" s="372"/>
      <c r="NJS6" s="372"/>
      <c r="NJU6" s="370"/>
      <c r="NJV6" s="370"/>
      <c r="NJW6" s="370"/>
      <c r="NJX6" s="370"/>
      <c r="NJY6" s="370"/>
      <c r="NJZ6" s="370"/>
      <c r="NKA6" s="370"/>
      <c r="NKB6" s="370"/>
      <c r="NKC6" s="370"/>
      <c r="NKD6" s="370"/>
      <c r="NKE6" s="369"/>
      <c r="NKF6" s="370"/>
      <c r="NKG6" s="370"/>
      <c r="NKH6" s="372"/>
      <c r="NKI6" s="372"/>
      <c r="NKK6" s="370"/>
      <c r="NKL6" s="370"/>
      <c r="NKM6" s="370"/>
      <c r="NKN6" s="370"/>
      <c r="NKO6" s="370"/>
      <c r="NKP6" s="370"/>
      <c r="NKQ6" s="370"/>
      <c r="NKR6" s="370"/>
      <c r="NKS6" s="370"/>
      <c r="NKT6" s="370"/>
      <c r="NKU6" s="369"/>
      <c r="NKV6" s="370"/>
      <c r="NKW6" s="370"/>
      <c r="NKX6" s="372"/>
      <c r="NKY6" s="372"/>
      <c r="NLA6" s="370"/>
      <c r="NLB6" s="370"/>
      <c r="NLC6" s="370"/>
      <c r="NLD6" s="370"/>
      <c r="NLE6" s="370"/>
      <c r="NLF6" s="370"/>
      <c r="NLG6" s="370"/>
      <c r="NLH6" s="370"/>
      <c r="NLI6" s="370"/>
      <c r="NLJ6" s="370"/>
      <c r="NLK6" s="369"/>
      <c r="NLL6" s="370"/>
      <c r="NLM6" s="370"/>
      <c r="NLN6" s="372"/>
      <c r="NLO6" s="372"/>
      <c r="NLQ6" s="370"/>
      <c r="NLR6" s="370"/>
      <c r="NLS6" s="370"/>
      <c r="NLT6" s="370"/>
      <c r="NLU6" s="370"/>
      <c r="NLV6" s="370"/>
      <c r="NLW6" s="370"/>
      <c r="NLX6" s="370"/>
      <c r="NLY6" s="370"/>
      <c r="NLZ6" s="370"/>
      <c r="NMA6" s="369"/>
      <c r="NMB6" s="370"/>
      <c r="NMC6" s="370"/>
      <c r="NMD6" s="372"/>
      <c r="NME6" s="372"/>
      <c r="NMG6" s="370"/>
      <c r="NMH6" s="370"/>
      <c r="NMI6" s="370"/>
      <c r="NMJ6" s="370"/>
      <c r="NMK6" s="370"/>
      <c r="NML6" s="370"/>
      <c r="NMM6" s="370"/>
      <c r="NMN6" s="370"/>
      <c r="NMO6" s="370"/>
      <c r="NMP6" s="370"/>
      <c r="NMQ6" s="369"/>
      <c r="NMR6" s="370"/>
      <c r="NMS6" s="370"/>
      <c r="NMT6" s="372"/>
      <c r="NMU6" s="372"/>
      <c r="NMW6" s="370"/>
      <c r="NMX6" s="370"/>
      <c r="NMY6" s="370"/>
      <c r="NMZ6" s="370"/>
      <c r="NNA6" s="370"/>
      <c r="NNB6" s="370"/>
      <c r="NNC6" s="370"/>
      <c r="NND6" s="370"/>
      <c r="NNE6" s="370"/>
      <c r="NNF6" s="370"/>
      <c r="NNG6" s="369"/>
      <c r="NNH6" s="370"/>
      <c r="NNI6" s="370"/>
      <c r="NNJ6" s="372"/>
      <c r="NNK6" s="372"/>
      <c r="NNM6" s="370"/>
      <c r="NNN6" s="370"/>
      <c r="NNO6" s="370"/>
      <c r="NNP6" s="370"/>
      <c r="NNQ6" s="370"/>
      <c r="NNR6" s="370"/>
      <c r="NNS6" s="370"/>
      <c r="NNT6" s="370"/>
      <c r="NNU6" s="370"/>
      <c r="NNV6" s="370"/>
      <c r="NNW6" s="369"/>
      <c r="NNX6" s="370"/>
      <c r="NNY6" s="370"/>
      <c r="NNZ6" s="372"/>
      <c r="NOA6" s="372"/>
      <c r="NOC6" s="370"/>
      <c r="NOD6" s="370"/>
      <c r="NOE6" s="370"/>
      <c r="NOF6" s="370"/>
      <c r="NOG6" s="370"/>
      <c r="NOH6" s="370"/>
      <c r="NOI6" s="370"/>
      <c r="NOJ6" s="370"/>
      <c r="NOK6" s="370"/>
      <c r="NOL6" s="370"/>
      <c r="NOM6" s="369"/>
      <c r="NON6" s="370"/>
      <c r="NOO6" s="370"/>
      <c r="NOP6" s="372"/>
      <c r="NOQ6" s="372"/>
      <c r="NOS6" s="370"/>
      <c r="NOT6" s="370"/>
      <c r="NOU6" s="370"/>
      <c r="NOV6" s="370"/>
      <c r="NOW6" s="370"/>
      <c r="NOX6" s="370"/>
      <c r="NOY6" s="370"/>
      <c r="NOZ6" s="370"/>
      <c r="NPA6" s="370"/>
      <c r="NPB6" s="370"/>
      <c r="NPC6" s="369"/>
      <c r="NPD6" s="370"/>
      <c r="NPE6" s="370"/>
      <c r="NPF6" s="372"/>
      <c r="NPG6" s="372"/>
      <c r="NPI6" s="370"/>
      <c r="NPJ6" s="370"/>
      <c r="NPK6" s="370"/>
      <c r="NPL6" s="370"/>
      <c r="NPM6" s="370"/>
      <c r="NPN6" s="370"/>
      <c r="NPO6" s="370"/>
      <c r="NPP6" s="370"/>
      <c r="NPQ6" s="370"/>
      <c r="NPR6" s="370"/>
      <c r="NPS6" s="369"/>
      <c r="NPT6" s="370"/>
      <c r="NPU6" s="370"/>
      <c r="NPV6" s="372"/>
      <c r="NPW6" s="372"/>
      <c r="NPY6" s="370"/>
      <c r="NPZ6" s="370"/>
      <c r="NQA6" s="370"/>
      <c r="NQB6" s="370"/>
      <c r="NQC6" s="370"/>
      <c r="NQD6" s="370"/>
      <c r="NQE6" s="370"/>
      <c r="NQF6" s="370"/>
      <c r="NQG6" s="370"/>
      <c r="NQH6" s="370"/>
      <c r="NQI6" s="369"/>
      <c r="NQJ6" s="370"/>
      <c r="NQK6" s="370"/>
      <c r="NQL6" s="372"/>
      <c r="NQM6" s="372"/>
      <c r="NQO6" s="370"/>
      <c r="NQP6" s="370"/>
      <c r="NQQ6" s="370"/>
      <c r="NQR6" s="370"/>
      <c r="NQS6" s="370"/>
      <c r="NQT6" s="370"/>
      <c r="NQU6" s="370"/>
      <c r="NQV6" s="370"/>
      <c r="NQW6" s="370"/>
      <c r="NQX6" s="370"/>
      <c r="NQY6" s="369"/>
      <c r="NQZ6" s="370"/>
      <c r="NRA6" s="370"/>
      <c r="NRB6" s="372"/>
      <c r="NRC6" s="372"/>
      <c r="NRE6" s="370"/>
      <c r="NRF6" s="370"/>
      <c r="NRG6" s="370"/>
      <c r="NRH6" s="370"/>
      <c r="NRI6" s="370"/>
      <c r="NRJ6" s="370"/>
      <c r="NRK6" s="370"/>
      <c r="NRL6" s="370"/>
      <c r="NRM6" s="370"/>
      <c r="NRN6" s="370"/>
      <c r="NRO6" s="369"/>
      <c r="NRP6" s="370"/>
      <c r="NRQ6" s="370"/>
      <c r="NRR6" s="372"/>
      <c r="NRS6" s="372"/>
      <c r="NRU6" s="370"/>
      <c r="NRV6" s="370"/>
      <c r="NRW6" s="370"/>
      <c r="NRX6" s="370"/>
      <c r="NRY6" s="370"/>
      <c r="NRZ6" s="370"/>
      <c r="NSA6" s="370"/>
      <c r="NSB6" s="370"/>
      <c r="NSC6" s="370"/>
      <c r="NSD6" s="370"/>
      <c r="NSE6" s="369"/>
      <c r="NSF6" s="370"/>
      <c r="NSG6" s="370"/>
      <c r="NSH6" s="372"/>
      <c r="NSI6" s="372"/>
      <c r="NSK6" s="370"/>
      <c r="NSL6" s="370"/>
      <c r="NSM6" s="370"/>
      <c r="NSN6" s="370"/>
      <c r="NSO6" s="370"/>
      <c r="NSP6" s="370"/>
      <c r="NSQ6" s="370"/>
      <c r="NSR6" s="370"/>
      <c r="NSS6" s="370"/>
      <c r="NST6" s="370"/>
      <c r="NSU6" s="369"/>
      <c r="NSV6" s="370"/>
      <c r="NSW6" s="370"/>
      <c r="NSX6" s="372"/>
      <c r="NSY6" s="372"/>
      <c r="NTA6" s="370"/>
      <c r="NTB6" s="370"/>
      <c r="NTC6" s="370"/>
      <c r="NTD6" s="370"/>
      <c r="NTE6" s="370"/>
      <c r="NTF6" s="370"/>
      <c r="NTG6" s="370"/>
      <c r="NTH6" s="370"/>
      <c r="NTI6" s="370"/>
      <c r="NTJ6" s="370"/>
      <c r="NTK6" s="369"/>
      <c r="NTL6" s="370"/>
      <c r="NTM6" s="370"/>
      <c r="NTN6" s="372"/>
      <c r="NTO6" s="372"/>
      <c r="NTQ6" s="370"/>
      <c r="NTR6" s="370"/>
      <c r="NTS6" s="370"/>
      <c r="NTT6" s="370"/>
      <c r="NTU6" s="370"/>
      <c r="NTV6" s="370"/>
      <c r="NTW6" s="370"/>
      <c r="NTX6" s="370"/>
      <c r="NTY6" s="370"/>
      <c r="NTZ6" s="370"/>
      <c r="NUA6" s="369"/>
      <c r="NUB6" s="370"/>
      <c r="NUC6" s="370"/>
      <c r="NUD6" s="372"/>
      <c r="NUE6" s="372"/>
      <c r="NUG6" s="370"/>
      <c r="NUH6" s="370"/>
      <c r="NUI6" s="370"/>
      <c r="NUJ6" s="370"/>
      <c r="NUK6" s="370"/>
      <c r="NUL6" s="370"/>
      <c r="NUM6" s="370"/>
      <c r="NUN6" s="370"/>
      <c r="NUO6" s="370"/>
      <c r="NUP6" s="370"/>
      <c r="NUQ6" s="369"/>
      <c r="NUR6" s="370"/>
      <c r="NUS6" s="370"/>
      <c r="NUT6" s="372"/>
      <c r="NUU6" s="372"/>
      <c r="NUW6" s="370"/>
      <c r="NUX6" s="370"/>
      <c r="NUY6" s="370"/>
      <c r="NUZ6" s="370"/>
      <c r="NVA6" s="370"/>
      <c r="NVB6" s="370"/>
      <c r="NVC6" s="370"/>
      <c r="NVD6" s="370"/>
      <c r="NVE6" s="370"/>
      <c r="NVF6" s="370"/>
      <c r="NVG6" s="369"/>
      <c r="NVH6" s="370"/>
      <c r="NVI6" s="370"/>
      <c r="NVJ6" s="372"/>
      <c r="NVK6" s="372"/>
      <c r="NVM6" s="370"/>
      <c r="NVN6" s="370"/>
      <c r="NVO6" s="370"/>
      <c r="NVP6" s="370"/>
      <c r="NVQ6" s="370"/>
      <c r="NVR6" s="370"/>
      <c r="NVS6" s="370"/>
      <c r="NVT6" s="370"/>
      <c r="NVU6" s="370"/>
      <c r="NVV6" s="370"/>
      <c r="NVW6" s="369"/>
      <c r="NVX6" s="370"/>
      <c r="NVY6" s="370"/>
      <c r="NVZ6" s="372"/>
      <c r="NWA6" s="372"/>
      <c r="NWC6" s="370"/>
      <c r="NWD6" s="370"/>
      <c r="NWE6" s="370"/>
      <c r="NWF6" s="370"/>
      <c r="NWG6" s="370"/>
      <c r="NWH6" s="370"/>
      <c r="NWI6" s="370"/>
      <c r="NWJ6" s="370"/>
      <c r="NWK6" s="370"/>
      <c r="NWL6" s="370"/>
      <c r="NWM6" s="369"/>
      <c r="NWN6" s="370"/>
      <c r="NWO6" s="370"/>
      <c r="NWP6" s="372"/>
      <c r="NWQ6" s="372"/>
      <c r="NWS6" s="370"/>
      <c r="NWT6" s="370"/>
      <c r="NWU6" s="370"/>
      <c r="NWV6" s="370"/>
      <c r="NWW6" s="370"/>
      <c r="NWX6" s="370"/>
      <c r="NWY6" s="370"/>
      <c r="NWZ6" s="370"/>
      <c r="NXA6" s="370"/>
      <c r="NXB6" s="370"/>
      <c r="NXC6" s="369"/>
      <c r="NXD6" s="370"/>
      <c r="NXE6" s="370"/>
      <c r="NXF6" s="372"/>
      <c r="NXG6" s="372"/>
      <c r="NXI6" s="370"/>
      <c r="NXJ6" s="370"/>
      <c r="NXK6" s="370"/>
      <c r="NXL6" s="370"/>
      <c r="NXM6" s="370"/>
      <c r="NXN6" s="370"/>
      <c r="NXO6" s="370"/>
      <c r="NXP6" s="370"/>
      <c r="NXQ6" s="370"/>
      <c r="NXR6" s="370"/>
      <c r="NXS6" s="369"/>
      <c r="NXT6" s="370"/>
      <c r="NXU6" s="370"/>
      <c r="NXV6" s="372"/>
      <c r="NXW6" s="372"/>
      <c r="NXY6" s="370"/>
      <c r="NXZ6" s="370"/>
      <c r="NYA6" s="370"/>
      <c r="NYB6" s="370"/>
      <c r="NYC6" s="370"/>
      <c r="NYD6" s="370"/>
      <c r="NYE6" s="370"/>
      <c r="NYF6" s="370"/>
      <c r="NYG6" s="370"/>
      <c r="NYH6" s="370"/>
      <c r="NYI6" s="369"/>
      <c r="NYJ6" s="370"/>
      <c r="NYK6" s="370"/>
      <c r="NYL6" s="372"/>
      <c r="NYM6" s="372"/>
      <c r="NYO6" s="370"/>
      <c r="NYP6" s="370"/>
      <c r="NYQ6" s="370"/>
      <c r="NYR6" s="370"/>
      <c r="NYS6" s="370"/>
      <c r="NYT6" s="370"/>
      <c r="NYU6" s="370"/>
      <c r="NYV6" s="370"/>
      <c r="NYW6" s="370"/>
      <c r="NYX6" s="370"/>
      <c r="NYY6" s="369"/>
      <c r="NYZ6" s="370"/>
      <c r="NZA6" s="370"/>
      <c r="NZB6" s="372"/>
      <c r="NZC6" s="372"/>
      <c r="NZE6" s="370"/>
      <c r="NZF6" s="370"/>
      <c r="NZG6" s="370"/>
      <c r="NZH6" s="370"/>
      <c r="NZI6" s="370"/>
      <c r="NZJ6" s="370"/>
      <c r="NZK6" s="370"/>
      <c r="NZL6" s="370"/>
      <c r="NZM6" s="370"/>
      <c r="NZN6" s="370"/>
      <c r="NZO6" s="369"/>
      <c r="NZP6" s="370"/>
      <c r="NZQ6" s="370"/>
      <c r="NZR6" s="372"/>
      <c r="NZS6" s="372"/>
      <c r="NZU6" s="370"/>
      <c r="NZV6" s="370"/>
      <c r="NZW6" s="370"/>
      <c r="NZX6" s="370"/>
      <c r="NZY6" s="370"/>
      <c r="NZZ6" s="370"/>
      <c r="OAA6" s="370"/>
      <c r="OAB6" s="370"/>
      <c r="OAC6" s="370"/>
      <c r="OAD6" s="370"/>
      <c r="OAE6" s="369"/>
      <c r="OAF6" s="370"/>
      <c r="OAG6" s="370"/>
      <c r="OAH6" s="372"/>
      <c r="OAI6" s="372"/>
      <c r="OAK6" s="370"/>
      <c r="OAL6" s="370"/>
      <c r="OAM6" s="370"/>
      <c r="OAN6" s="370"/>
      <c r="OAO6" s="370"/>
      <c r="OAP6" s="370"/>
      <c r="OAQ6" s="370"/>
      <c r="OAR6" s="370"/>
      <c r="OAS6" s="370"/>
      <c r="OAT6" s="370"/>
      <c r="OAU6" s="369"/>
      <c r="OAV6" s="370"/>
      <c r="OAW6" s="370"/>
      <c r="OAX6" s="372"/>
      <c r="OAY6" s="372"/>
      <c r="OBA6" s="370"/>
      <c r="OBB6" s="370"/>
      <c r="OBC6" s="370"/>
      <c r="OBD6" s="370"/>
      <c r="OBE6" s="370"/>
      <c r="OBF6" s="370"/>
      <c r="OBG6" s="370"/>
      <c r="OBH6" s="370"/>
      <c r="OBI6" s="370"/>
      <c r="OBJ6" s="370"/>
      <c r="OBK6" s="369"/>
      <c r="OBL6" s="370"/>
      <c r="OBM6" s="370"/>
      <c r="OBN6" s="372"/>
      <c r="OBO6" s="372"/>
      <c r="OBQ6" s="370"/>
      <c r="OBR6" s="370"/>
      <c r="OBS6" s="370"/>
      <c r="OBT6" s="370"/>
      <c r="OBU6" s="370"/>
      <c r="OBV6" s="370"/>
      <c r="OBW6" s="370"/>
      <c r="OBX6" s="370"/>
      <c r="OBY6" s="370"/>
      <c r="OBZ6" s="370"/>
      <c r="OCA6" s="369"/>
      <c r="OCB6" s="370"/>
      <c r="OCC6" s="370"/>
      <c r="OCD6" s="372"/>
      <c r="OCE6" s="372"/>
      <c r="OCG6" s="370"/>
      <c r="OCH6" s="370"/>
      <c r="OCI6" s="370"/>
      <c r="OCJ6" s="370"/>
      <c r="OCK6" s="370"/>
      <c r="OCL6" s="370"/>
      <c r="OCM6" s="370"/>
      <c r="OCN6" s="370"/>
      <c r="OCO6" s="370"/>
      <c r="OCP6" s="370"/>
      <c r="OCQ6" s="369"/>
      <c r="OCR6" s="370"/>
      <c r="OCS6" s="370"/>
      <c r="OCT6" s="372"/>
      <c r="OCU6" s="372"/>
      <c r="OCW6" s="370"/>
      <c r="OCX6" s="370"/>
      <c r="OCY6" s="370"/>
      <c r="OCZ6" s="370"/>
      <c r="ODA6" s="370"/>
      <c r="ODB6" s="370"/>
      <c r="ODC6" s="370"/>
      <c r="ODD6" s="370"/>
      <c r="ODE6" s="370"/>
      <c r="ODF6" s="370"/>
      <c r="ODG6" s="369"/>
      <c r="ODH6" s="370"/>
      <c r="ODI6" s="370"/>
      <c r="ODJ6" s="372"/>
      <c r="ODK6" s="372"/>
      <c r="ODM6" s="370"/>
      <c r="ODN6" s="370"/>
      <c r="ODO6" s="370"/>
      <c r="ODP6" s="370"/>
      <c r="ODQ6" s="370"/>
      <c r="ODR6" s="370"/>
      <c r="ODS6" s="370"/>
      <c r="ODT6" s="370"/>
      <c r="ODU6" s="370"/>
      <c r="ODV6" s="370"/>
      <c r="ODW6" s="369"/>
      <c r="ODX6" s="370"/>
      <c r="ODY6" s="370"/>
      <c r="ODZ6" s="372"/>
      <c r="OEA6" s="372"/>
      <c r="OEC6" s="370"/>
      <c r="OED6" s="370"/>
      <c r="OEE6" s="370"/>
      <c r="OEF6" s="370"/>
      <c r="OEG6" s="370"/>
      <c r="OEH6" s="370"/>
      <c r="OEI6" s="370"/>
      <c r="OEJ6" s="370"/>
      <c r="OEK6" s="370"/>
      <c r="OEL6" s="370"/>
      <c r="OEM6" s="369"/>
      <c r="OEN6" s="370"/>
      <c r="OEO6" s="370"/>
      <c r="OEP6" s="372"/>
      <c r="OEQ6" s="372"/>
      <c r="OES6" s="370"/>
      <c r="OET6" s="370"/>
      <c r="OEU6" s="370"/>
      <c r="OEV6" s="370"/>
      <c r="OEW6" s="370"/>
      <c r="OEX6" s="370"/>
      <c r="OEY6" s="370"/>
      <c r="OEZ6" s="370"/>
      <c r="OFA6" s="370"/>
      <c r="OFB6" s="370"/>
      <c r="OFC6" s="369"/>
      <c r="OFD6" s="370"/>
      <c r="OFE6" s="370"/>
      <c r="OFF6" s="372"/>
      <c r="OFG6" s="372"/>
      <c r="OFI6" s="370"/>
      <c r="OFJ6" s="370"/>
      <c r="OFK6" s="370"/>
      <c r="OFL6" s="370"/>
      <c r="OFM6" s="370"/>
      <c r="OFN6" s="370"/>
      <c r="OFO6" s="370"/>
      <c r="OFP6" s="370"/>
      <c r="OFQ6" s="370"/>
      <c r="OFR6" s="370"/>
      <c r="OFS6" s="369"/>
      <c r="OFT6" s="370"/>
      <c r="OFU6" s="370"/>
      <c r="OFV6" s="372"/>
      <c r="OFW6" s="372"/>
      <c r="OFY6" s="370"/>
      <c r="OFZ6" s="370"/>
      <c r="OGA6" s="370"/>
      <c r="OGB6" s="370"/>
      <c r="OGC6" s="370"/>
      <c r="OGD6" s="370"/>
      <c r="OGE6" s="370"/>
      <c r="OGF6" s="370"/>
      <c r="OGG6" s="370"/>
      <c r="OGH6" s="370"/>
      <c r="OGI6" s="369"/>
      <c r="OGJ6" s="370"/>
      <c r="OGK6" s="370"/>
      <c r="OGL6" s="372"/>
      <c r="OGM6" s="372"/>
      <c r="OGO6" s="370"/>
      <c r="OGP6" s="370"/>
      <c r="OGQ6" s="370"/>
      <c r="OGR6" s="370"/>
      <c r="OGS6" s="370"/>
      <c r="OGT6" s="370"/>
      <c r="OGU6" s="370"/>
      <c r="OGV6" s="370"/>
      <c r="OGW6" s="370"/>
      <c r="OGX6" s="370"/>
      <c r="OGY6" s="369"/>
      <c r="OGZ6" s="370"/>
      <c r="OHA6" s="370"/>
      <c r="OHB6" s="372"/>
      <c r="OHC6" s="372"/>
      <c r="OHE6" s="370"/>
      <c r="OHF6" s="370"/>
      <c r="OHG6" s="370"/>
      <c r="OHH6" s="370"/>
      <c r="OHI6" s="370"/>
      <c r="OHJ6" s="370"/>
      <c r="OHK6" s="370"/>
      <c r="OHL6" s="370"/>
      <c r="OHM6" s="370"/>
      <c r="OHN6" s="370"/>
      <c r="OHO6" s="369"/>
      <c r="OHP6" s="370"/>
      <c r="OHQ6" s="370"/>
      <c r="OHR6" s="372"/>
      <c r="OHS6" s="372"/>
      <c r="OHU6" s="370"/>
      <c r="OHV6" s="370"/>
      <c r="OHW6" s="370"/>
      <c r="OHX6" s="370"/>
      <c r="OHY6" s="370"/>
      <c r="OHZ6" s="370"/>
      <c r="OIA6" s="370"/>
      <c r="OIB6" s="370"/>
      <c r="OIC6" s="370"/>
      <c r="OID6" s="370"/>
      <c r="OIE6" s="369"/>
      <c r="OIF6" s="370"/>
      <c r="OIG6" s="370"/>
      <c r="OIH6" s="372"/>
      <c r="OII6" s="372"/>
      <c r="OIK6" s="370"/>
      <c r="OIL6" s="370"/>
      <c r="OIM6" s="370"/>
      <c r="OIN6" s="370"/>
      <c r="OIO6" s="370"/>
      <c r="OIP6" s="370"/>
      <c r="OIQ6" s="370"/>
      <c r="OIR6" s="370"/>
      <c r="OIS6" s="370"/>
      <c r="OIT6" s="370"/>
      <c r="OIU6" s="369"/>
      <c r="OIV6" s="370"/>
      <c r="OIW6" s="370"/>
      <c r="OIX6" s="372"/>
      <c r="OIY6" s="372"/>
      <c r="OJA6" s="370"/>
      <c r="OJB6" s="370"/>
      <c r="OJC6" s="370"/>
      <c r="OJD6" s="370"/>
      <c r="OJE6" s="370"/>
      <c r="OJF6" s="370"/>
      <c r="OJG6" s="370"/>
      <c r="OJH6" s="370"/>
      <c r="OJI6" s="370"/>
      <c r="OJJ6" s="370"/>
      <c r="OJK6" s="369"/>
      <c r="OJL6" s="370"/>
      <c r="OJM6" s="370"/>
      <c r="OJN6" s="372"/>
      <c r="OJO6" s="372"/>
      <c r="OJQ6" s="370"/>
      <c r="OJR6" s="370"/>
      <c r="OJS6" s="370"/>
      <c r="OJT6" s="370"/>
      <c r="OJU6" s="370"/>
      <c r="OJV6" s="370"/>
      <c r="OJW6" s="370"/>
      <c r="OJX6" s="370"/>
      <c r="OJY6" s="370"/>
      <c r="OJZ6" s="370"/>
      <c r="OKA6" s="369"/>
      <c r="OKB6" s="370"/>
      <c r="OKC6" s="370"/>
      <c r="OKD6" s="372"/>
      <c r="OKE6" s="372"/>
      <c r="OKG6" s="370"/>
      <c r="OKH6" s="370"/>
      <c r="OKI6" s="370"/>
      <c r="OKJ6" s="370"/>
      <c r="OKK6" s="370"/>
      <c r="OKL6" s="370"/>
      <c r="OKM6" s="370"/>
      <c r="OKN6" s="370"/>
      <c r="OKO6" s="370"/>
      <c r="OKP6" s="370"/>
      <c r="OKQ6" s="369"/>
      <c r="OKR6" s="370"/>
      <c r="OKS6" s="370"/>
      <c r="OKT6" s="372"/>
      <c r="OKU6" s="372"/>
      <c r="OKW6" s="370"/>
      <c r="OKX6" s="370"/>
      <c r="OKY6" s="370"/>
      <c r="OKZ6" s="370"/>
      <c r="OLA6" s="370"/>
      <c r="OLB6" s="370"/>
      <c r="OLC6" s="370"/>
      <c r="OLD6" s="370"/>
      <c r="OLE6" s="370"/>
      <c r="OLF6" s="370"/>
      <c r="OLG6" s="369"/>
      <c r="OLH6" s="370"/>
      <c r="OLI6" s="370"/>
      <c r="OLJ6" s="372"/>
      <c r="OLK6" s="372"/>
      <c r="OLM6" s="370"/>
      <c r="OLN6" s="370"/>
      <c r="OLO6" s="370"/>
      <c r="OLP6" s="370"/>
      <c r="OLQ6" s="370"/>
      <c r="OLR6" s="370"/>
      <c r="OLS6" s="370"/>
      <c r="OLT6" s="370"/>
      <c r="OLU6" s="370"/>
      <c r="OLV6" s="370"/>
      <c r="OLW6" s="369"/>
      <c r="OLX6" s="370"/>
      <c r="OLY6" s="370"/>
      <c r="OLZ6" s="372"/>
      <c r="OMA6" s="372"/>
      <c r="OMC6" s="370"/>
      <c r="OMD6" s="370"/>
      <c r="OME6" s="370"/>
      <c r="OMF6" s="370"/>
      <c r="OMG6" s="370"/>
      <c r="OMH6" s="370"/>
      <c r="OMI6" s="370"/>
      <c r="OMJ6" s="370"/>
      <c r="OMK6" s="370"/>
      <c r="OML6" s="370"/>
      <c r="OMM6" s="369"/>
      <c r="OMN6" s="370"/>
      <c r="OMO6" s="370"/>
      <c r="OMP6" s="372"/>
      <c r="OMQ6" s="372"/>
      <c r="OMS6" s="370"/>
      <c r="OMT6" s="370"/>
      <c r="OMU6" s="370"/>
      <c r="OMV6" s="370"/>
      <c r="OMW6" s="370"/>
      <c r="OMX6" s="370"/>
      <c r="OMY6" s="370"/>
      <c r="OMZ6" s="370"/>
      <c r="ONA6" s="370"/>
      <c r="ONB6" s="370"/>
      <c r="ONC6" s="369"/>
      <c r="OND6" s="370"/>
      <c r="ONE6" s="370"/>
      <c r="ONF6" s="372"/>
      <c r="ONG6" s="372"/>
      <c r="ONI6" s="370"/>
      <c r="ONJ6" s="370"/>
      <c r="ONK6" s="370"/>
      <c r="ONL6" s="370"/>
      <c r="ONM6" s="370"/>
      <c r="ONN6" s="370"/>
      <c r="ONO6" s="370"/>
      <c r="ONP6" s="370"/>
      <c r="ONQ6" s="370"/>
      <c r="ONR6" s="370"/>
      <c r="ONS6" s="369"/>
      <c r="ONT6" s="370"/>
      <c r="ONU6" s="370"/>
      <c r="ONV6" s="372"/>
      <c r="ONW6" s="372"/>
      <c r="ONY6" s="370"/>
      <c r="ONZ6" s="370"/>
      <c r="OOA6" s="370"/>
      <c r="OOB6" s="370"/>
      <c r="OOC6" s="370"/>
      <c r="OOD6" s="370"/>
      <c r="OOE6" s="370"/>
      <c r="OOF6" s="370"/>
      <c r="OOG6" s="370"/>
      <c r="OOH6" s="370"/>
      <c r="OOI6" s="369"/>
      <c r="OOJ6" s="370"/>
      <c r="OOK6" s="370"/>
      <c r="OOL6" s="372"/>
      <c r="OOM6" s="372"/>
      <c r="OOO6" s="370"/>
      <c r="OOP6" s="370"/>
      <c r="OOQ6" s="370"/>
      <c r="OOR6" s="370"/>
      <c r="OOS6" s="370"/>
      <c r="OOT6" s="370"/>
      <c r="OOU6" s="370"/>
      <c r="OOV6" s="370"/>
      <c r="OOW6" s="370"/>
      <c r="OOX6" s="370"/>
      <c r="OOY6" s="369"/>
      <c r="OOZ6" s="370"/>
      <c r="OPA6" s="370"/>
      <c r="OPB6" s="372"/>
      <c r="OPC6" s="372"/>
      <c r="OPE6" s="370"/>
      <c r="OPF6" s="370"/>
      <c r="OPG6" s="370"/>
      <c r="OPH6" s="370"/>
      <c r="OPI6" s="370"/>
      <c r="OPJ6" s="370"/>
      <c r="OPK6" s="370"/>
      <c r="OPL6" s="370"/>
      <c r="OPM6" s="370"/>
      <c r="OPN6" s="370"/>
      <c r="OPO6" s="369"/>
      <c r="OPP6" s="370"/>
      <c r="OPQ6" s="370"/>
      <c r="OPR6" s="372"/>
      <c r="OPS6" s="372"/>
      <c r="OPU6" s="370"/>
      <c r="OPV6" s="370"/>
      <c r="OPW6" s="370"/>
      <c r="OPX6" s="370"/>
      <c r="OPY6" s="370"/>
      <c r="OPZ6" s="370"/>
      <c r="OQA6" s="370"/>
      <c r="OQB6" s="370"/>
      <c r="OQC6" s="370"/>
      <c r="OQD6" s="370"/>
      <c r="OQE6" s="369"/>
      <c r="OQF6" s="370"/>
      <c r="OQG6" s="370"/>
      <c r="OQH6" s="372"/>
      <c r="OQI6" s="372"/>
      <c r="OQK6" s="370"/>
      <c r="OQL6" s="370"/>
      <c r="OQM6" s="370"/>
      <c r="OQN6" s="370"/>
      <c r="OQO6" s="370"/>
      <c r="OQP6" s="370"/>
      <c r="OQQ6" s="370"/>
      <c r="OQR6" s="370"/>
      <c r="OQS6" s="370"/>
      <c r="OQT6" s="370"/>
      <c r="OQU6" s="369"/>
      <c r="OQV6" s="370"/>
      <c r="OQW6" s="370"/>
      <c r="OQX6" s="372"/>
      <c r="OQY6" s="372"/>
      <c r="ORA6" s="370"/>
      <c r="ORB6" s="370"/>
      <c r="ORC6" s="370"/>
      <c r="ORD6" s="370"/>
      <c r="ORE6" s="370"/>
      <c r="ORF6" s="370"/>
      <c r="ORG6" s="370"/>
      <c r="ORH6" s="370"/>
      <c r="ORI6" s="370"/>
      <c r="ORJ6" s="370"/>
      <c r="ORK6" s="369"/>
      <c r="ORL6" s="370"/>
      <c r="ORM6" s="370"/>
      <c r="ORN6" s="372"/>
      <c r="ORO6" s="372"/>
      <c r="ORQ6" s="370"/>
      <c r="ORR6" s="370"/>
      <c r="ORS6" s="370"/>
      <c r="ORT6" s="370"/>
      <c r="ORU6" s="370"/>
      <c r="ORV6" s="370"/>
      <c r="ORW6" s="370"/>
      <c r="ORX6" s="370"/>
      <c r="ORY6" s="370"/>
      <c r="ORZ6" s="370"/>
      <c r="OSA6" s="369"/>
      <c r="OSB6" s="370"/>
      <c r="OSC6" s="370"/>
      <c r="OSD6" s="372"/>
      <c r="OSE6" s="372"/>
      <c r="OSG6" s="370"/>
      <c r="OSH6" s="370"/>
      <c r="OSI6" s="370"/>
      <c r="OSJ6" s="370"/>
      <c r="OSK6" s="370"/>
      <c r="OSL6" s="370"/>
      <c r="OSM6" s="370"/>
      <c r="OSN6" s="370"/>
      <c r="OSO6" s="370"/>
      <c r="OSP6" s="370"/>
      <c r="OSQ6" s="369"/>
      <c r="OSR6" s="370"/>
      <c r="OSS6" s="370"/>
      <c r="OST6" s="372"/>
      <c r="OSU6" s="372"/>
      <c r="OSW6" s="370"/>
      <c r="OSX6" s="370"/>
      <c r="OSY6" s="370"/>
      <c r="OSZ6" s="370"/>
      <c r="OTA6" s="370"/>
      <c r="OTB6" s="370"/>
      <c r="OTC6" s="370"/>
      <c r="OTD6" s="370"/>
      <c r="OTE6" s="370"/>
      <c r="OTF6" s="370"/>
      <c r="OTG6" s="369"/>
      <c r="OTH6" s="370"/>
      <c r="OTI6" s="370"/>
      <c r="OTJ6" s="372"/>
      <c r="OTK6" s="372"/>
      <c r="OTM6" s="370"/>
      <c r="OTN6" s="370"/>
      <c r="OTO6" s="370"/>
      <c r="OTP6" s="370"/>
      <c r="OTQ6" s="370"/>
      <c r="OTR6" s="370"/>
      <c r="OTS6" s="370"/>
      <c r="OTT6" s="370"/>
      <c r="OTU6" s="370"/>
      <c r="OTV6" s="370"/>
      <c r="OTW6" s="369"/>
      <c r="OTX6" s="370"/>
      <c r="OTY6" s="370"/>
      <c r="OTZ6" s="372"/>
      <c r="OUA6" s="372"/>
      <c r="OUC6" s="370"/>
      <c r="OUD6" s="370"/>
      <c r="OUE6" s="370"/>
      <c r="OUF6" s="370"/>
      <c r="OUG6" s="370"/>
      <c r="OUH6" s="370"/>
      <c r="OUI6" s="370"/>
      <c r="OUJ6" s="370"/>
      <c r="OUK6" s="370"/>
      <c r="OUL6" s="370"/>
      <c r="OUM6" s="369"/>
      <c r="OUN6" s="370"/>
      <c r="OUO6" s="370"/>
      <c r="OUP6" s="372"/>
      <c r="OUQ6" s="372"/>
      <c r="OUS6" s="370"/>
      <c r="OUT6" s="370"/>
      <c r="OUU6" s="370"/>
      <c r="OUV6" s="370"/>
      <c r="OUW6" s="370"/>
      <c r="OUX6" s="370"/>
      <c r="OUY6" s="370"/>
      <c r="OUZ6" s="370"/>
      <c r="OVA6" s="370"/>
      <c r="OVB6" s="370"/>
      <c r="OVC6" s="369"/>
      <c r="OVD6" s="370"/>
      <c r="OVE6" s="370"/>
      <c r="OVF6" s="372"/>
      <c r="OVG6" s="372"/>
      <c r="OVI6" s="370"/>
      <c r="OVJ6" s="370"/>
      <c r="OVK6" s="370"/>
      <c r="OVL6" s="370"/>
      <c r="OVM6" s="370"/>
      <c r="OVN6" s="370"/>
      <c r="OVO6" s="370"/>
      <c r="OVP6" s="370"/>
      <c r="OVQ6" s="370"/>
      <c r="OVR6" s="370"/>
      <c r="OVS6" s="369"/>
      <c r="OVT6" s="370"/>
      <c r="OVU6" s="370"/>
      <c r="OVV6" s="372"/>
      <c r="OVW6" s="372"/>
      <c r="OVY6" s="370"/>
      <c r="OVZ6" s="370"/>
      <c r="OWA6" s="370"/>
      <c r="OWB6" s="370"/>
      <c r="OWC6" s="370"/>
      <c r="OWD6" s="370"/>
      <c r="OWE6" s="370"/>
      <c r="OWF6" s="370"/>
      <c r="OWG6" s="370"/>
      <c r="OWH6" s="370"/>
      <c r="OWI6" s="369"/>
      <c r="OWJ6" s="370"/>
      <c r="OWK6" s="370"/>
      <c r="OWL6" s="372"/>
      <c r="OWM6" s="372"/>
      <c r="OWO6" s="370"/>
      <c r="OWP6" s="370"/>
      <c r="OWQ6" s="370"/>
      <c r="OWR6" s="370"/>
      <c r="OWS6" s="370"/>
      <c r="OWT6" s="370"/>
      <c r="OWU6" s="370"/>
      <c r="OWV6" s="370"/>
      <c r="OWW6" s="370"/>
      <c r="OWX6" s="370"/>
      <c r="OWY6" s="369"/>
      <c r="OWZ6" s="370"/>
      <c r="OXA6" s="370"/>
      <c r="OXB6" s="372"/>
      <c r="OXC6" s="372"/>
      <c r="OXE6" s="370"/>
      <c r="OXF6" s="370"/>
      <c r="OXG6" s="370"/>
      <c r="OXH6" s="370"/>
      <c r="OXI6" s="370"/>
      <c r="OXJ6" s="370"/>
      <c r="OXK6" s="370"/>
      <c r="OXL6" s="370"/>
      <c r="OXM6" s="370"/>
      <c r="OXN6" s="370"/>
      <c r="OXO6" s="369"/>
      <c r="OXP6" s="370"/>
      <c r="OXQ6" s="370"/>
      <c r="OXR6" s="372"/>
      <c r="OXS6" s="372"/>
      <c r="OXU6" s="370"/>
      <c r="OXV6" s="370"/>
      <c r="OXW6" s="370"/>
      <c r="OXX6" s="370"/>
      <c r="OXY6" s="370"/>
      <c r="OXZ6" s="370"/>
      <c r="OYA6" s="370"/>
      <c r="OYB6" s="370"/>
      <c r="OYC6" s="370"/>
      <c r="OYD6" s="370"/>
      <c r="OYE6" s="369"/>
      <c r="OYF6" s="370"/>
      <c r="OYG6" s="370"/>
      <c r="OYH6" s="372"/>
      <c r="OYI6" s="372"/>
      <c r="OYK6" s="370"/>
      <c r="OYL6" s="370"/>
      <c r="OYM6" s="370"/>
      <c r="OYN6" s="370"/>
      <c r="OYO6" s="370"/>
      <c r="OYP6" s="370"/>
      <c r="OYQ6" s="370"/>
      <c r="OYR6" s="370"/>
      <c r="OYS6" s="370"/>
      <c r="OYT6" s="370"/>
      <c r="OYU6" s="369"/>
      <c r="OYV6" s="370"/>
      <c r="OYW6" s="370"/>
      <c r="OYX6" s="372"/>
      <c r="OYY6" s="372"/>
      <c r="OZA6" s="370"/>
      <c r="OZB6" s="370"/>
      <c r="OZC6" s="370"/>
      <c r="OZD6" s="370"/>
      <c r="OZE6" s="370"/>
      <c r="OZF6" s="370"/>
      <c r="OZG6" s="370"/>
      <c r="OZH6" s="370"/>
      <c r="OZI6" s="370"/>
      <c r="OZJ6" s="370"/>
      <c r="OZK6" s="369"/>
      <c r="OZL6" s="370"/>
      <c r="OZM6" s="370"/>
      <c r="OZN6" s="372"/>
      <c r="OZO6" s="372"/>
      <c r="OZQ6" s="370"/>
      <c r="OZR6" s="370"/>
      <c r="OZS6" s="370"/>
      <c r="OZT6" s="370"/>
      <c r="OZU6" s="370"/>
      <c r="OZV6" s="370"/>
      <c r="OZW6" s="370"/>
      <c r="OZX6" s="370"/>
      <c r="OZY6" s="370"/>
      <c r="OZZ6" s="370"/>
      <c r="PAA6" s="369"/>
      <c r="PAB6" s="370"/>
      <c r="PAC6" s="370"/>
      <c r="PAD6" s="372"/>
      <c r="PAE6" s="372"/>
      <c r="PAG6" s="370"/>
      <c r="PAH6" s="370"/>
      <c r="PAI6" s="370"/>
      <c r="PAJ6" s="370"/>
      <c r="PAK6" s="370"/>
      <c r="PAL6" s="370"/>
      <c r="PAM6" s="370"/>
      <c r="PAN6" s="370"/>
      <c r="PAO6" s="370"/>
      <c r="PAP6" s="370"/>
      <c r="PAQ6" s="369"/>
      <c r="PAR6" s="370"/>
      <c r="PAS6" s="370"/>
      <c r="PAT6" s="372"/>
      <c r="PAU6" s="372"/>
      <c r="PAW6" s="370"/>
      <c r="PAX6" s="370"/>
      <c r="PAY6" s="370"/>
      <c r="PAZ6" s="370"/>
      <c r="PBA6" s="370"/>
      <c r="PBB6" s="370"/>
      <c r="PBC6" s="370"/>
      <c r="PBD6" s="370"/>
      <c r="PBE6" s="370"/>
      <c r="PBF6" s="370"/>
      <c r="PBG6" s="369"/>
      <c r="PBH6" s="370"/>
      <c r="PBI6" s="370"/>
      <c r="PBJ6" s="372"/>
      <c r="PBK6" s="372"/>
      <c r="PBM6" s="370"/>
      <c r="PBN6" s="370"/>
      <c r="PBO6" s="370"/>
      <c r="PBP6" s="370"/>
      <c r="PBQ6" s="370"/>
      <c r="PBR6" s="370"/>
      <c r="PBS6" s="370"/>
      <c r="PBT6" s="370"/>
      <c r="PBU6" s="370"/>
      <c r="PBV6" s="370"/>
      <c r="PBW6" s="369"/>
      <c r="PBX6" s="370"/>
      <c r="PBY6" s="370"/>
      <c r="PBZ6" s="372"/>
      <c r="PCA6" s="372"/>
      <c r="PCC6" s="370"/>
      <c r="PCD6" s="370"/>
      <c r="PCE6" s="370"/>
      <c r="PCF6" s="370"/>
      <c r="PCG6" s="370"/>
      <c r="PCH6" s="370"/>
      <c r="PCI6" s="370"/>
      <c r="PCJ6" s="370"/>
      <c r="PCK6" s="370"/>
      <c r="PCL6" s="370"/>
      <c r="PCM6" s="369"/>
      <c r="PCN6" s="370"/>
      <c r="PCO6" s="370"/>
      <c r="PCP6" s="372"/>
      <c r="PCQ6" s="372"/>
      <c r="PCS6" s="370"/>
      <c r="PCT6" s="370"/>
      <c r="PCU6" s="370"/>
      <c r="PCV6" s="370"/>
      <c r="PCW6" s="370"/>
      <c r="PCX6" s="370"/>
      <c r="PCY6" s="370"/>
      <c r="PCZ6" s="370"/>
      <c r="PDA6" s="370"/>
      <c r="PDB6" s="370"/>
      <c r="PDC6" s="369"/>
      <c r="PDD6" s="370"/>
      <c r="PDE6" s="370"/>
      <c r="PDF6" s="372"/>
      <c r="PDG6" s="372"/>
      <c r="PDI6" s="370"/>
      <c r="PDJ6" s="370"/>
      <c r="PDK6" s="370"/>
      <c r="PDL6" s="370"/>
      <c r="PDM6" s="370"/>
      <c r="PDN6" s="370"/>
      <c r="PDO6" s="370"/>
      <c r="PDP6" s="370"/>
      <c r="PDQ6" s="370"/>
      <c r="PDR6" s="370"/>
      <c r="PDS6" s="369"/>
      <c r="PDT6" s="370"/>
      <c r="PDU6" s="370"/>
      <c r="PDV6" s="372"/>
      <c r="PDW6" s="372"/>
      <c r="PDY6" s="370"/>
      <c r="PDZ6" s="370"/>
      <c r="PEA6" s="370"/>
      <c r="PEB6" s="370"/>
      <c r="PEC6" s="370"/>
      <c r="PED6" s="370"/>
      <c r="PEE6" s="370"/>
      <c r="PEF6" s="370"/>
      <c r="PEG6" s="370"/>
      <c r="PEH6" s="370"/>
      <c r="PEI6" s="369"/>
      <c r="PEJ6" s="370"/>
      <c r="PEK6" s="370"/>
      <c r="PEL6" s="372"/>
      <c r="PEM6" s="372"/>
      <c r="PEO6" s="370"/>
      <c r="PEP6" s="370"/>
      <c r="PEQ6" s="370"/>
      <c r="PER6" s="370"/>
      <c r="PES6" s="370"/>
      <c r="PET6" s="370"/>
      <c r="PEU6" s="370"/>
      <c r="PEV6" s="370"/>
      <c r="PEW6" s="370"/>
      <c r="PEX6" s="370"/>
      <c r="PEY6" s="369"/>
      <c r="PEZ6" s="370"/>
      <c r="PFA6" s="370"/>
      <c r="PFB6" s="372"/>
      <c r="PFC6" s="372"/>
      <c r="PFE6" s="370"/>
      <c r="PFF6" s="370"/>
      <c r="PFG6" s="370"/>
      <c r="PFH6" s="370"/>
      <c r="PFI6" s="370"/>
      <c r="PFJ6" s="370"/>
      <c r="PFK6" s="370"/>
      <c r="PFL6" s="370"/>
      <c r="PFM6" s="370"/>
      <c r="PFN6" s="370"/>
      <c r="PFO6" s="369"/>
      <c r="PFP6" s="370"/>
      <c r="PFQ6" s="370"/>
      <c r="PFR6" s="372"/>
      <c r="PFS6" s="372"/>
      <c r="PFU6" s="370"/>
      <c r="PFV6" s="370"/>
      <c r="PFW6" s="370"/>
      <c r="PFX6" s="370"/>
      <c r="PFY6" s="370"/>
      <c r="PFZ6" s="370"/>
      <c r="PGA6" s="370"/>
      <c r="PGB6" s="370"/>
      <c r="PGC6" s="370"/>
      <c r="PGD6" s="370"/>
      <c r="PGE6" s="369"/>
      <c r="PGF6" s="370"/>
      <c r="PGG6" s="370"/>
      <c r="PGH6" s="372"/>
      <c r="PGI6" s="372"/>
      <c r="PGK6" s="370"/>
      <c r="PGL6" s="370"/>
      <c r="PGM6" s="370"/>
      <c r="PGN6" s="370"/>
      <c r="PGO6" s="370"/>
      <c r="PGP6" s="370"/>
      <c r="PGQ6" s="370"/>
      <c r="PGR6" s="370"/>
      <c r="PGS6" s="370"/>
      <c r="PGT6" s="370"/>
      <c r="PGU6" s="369"/>
      <c r="PGV6" s="370"/>
      <c r="PGW6" s="370"/>
      <c r="PGX6" s="372"/>
      <c r="PGY6" s="372"/>
      <c r="PHA6" s="370"/>
      <c r="PHB6" s="370"/>
      <c r="PHC6" s="370"/>
      <c r="PHD6" s="370"/>
      <c r="PHE6" s="370"/>
      <c r="PHF6" s="370"/>
      <c r="PHG6" s="370"/>
      <c r="PHH6" s="370"/>
      <c r="PHI6" s="370"/>
      <c r="PHJ6" s="370"/>
      <c r="PHK6" s="369"/>
      <c r="PHL6" s="370"/>
      <c r="PHM6" s="370"/>
      <c r="PHN6" s="372"/>
      <c r="PHO6" s="372"/>
      <c r="PHQ6" s="370"/>
      <c r="PHR6" s="370"/>
      <c r="PHS6" s="370"/>
      <c r="PHT6" s="370"/>
      <c r="PHU6" s="370"/>
      <c r="PHV6" s="370"/>
      <c r="PHW6" s="370"/>
      <c r="PHX6" s="370"/>
      <c r="PHY6" s="370"/>
      <c r="PHZ6" s="370"/>
      <c r="PIA6" s="369"/>
      <c r="PIB6" s="370"/>
      <c r="PIC6" s="370"/>
      <c r="PID6" s="372"/>
      <c r="PIE6" s="372"/>
      <c r="PIG6" s="370"/>
      <c r="PIH6" s="370"/>
      <c r="PII6" s="370"/>
      <c r="PIJ6" s="370"/>
      <c r="PIK6" s="370"/>
      <c r="PIL6" s="370"/>
      <c r="PIM6" s="370"/>
      <c r="PIN6" s="370"/>
      <c r="PIO6" s="370"/>
      <c r="PIP6" s="370"/>
      <c r="PIQ6" s="369"/>
      <c r="PIR6" s="370"/>
      <c r="PIS6" s="370"/>
      <c r="PIT6" s="372"/>
      <c r="PIU6" s="372"/>
      <c r="PIW6" s="370"/>
      <c r="PIX6" s="370"/>
      <c r="PIY6" s="370"/>
      <c r="PIZ6" s="370"/>
      <c r="PJA6" s="370"/>
      <c r="PJB6" s="370"/>
      <c r="PJC6" s="370"/>
      <c r="PJD6" s="370"/>
      <c r="PJE6" s="370"/>
      <c r="PJF6" s="370"/>
      <c r="PJG6" s="369"/>
      <c r="PJH6" s="370"/>
      <c r="PJI6" s="370"/>
      <c r="PJJ6" s="372"/>
      <c r="PJK6" s="372"/>
      <c r="PJM6" s="370"/>
      <c r="PJN6" s="370"/>
      <c r="PJO6" s="370"/>
      <c r="PJP6" s="370"/>
      <c r="PJQ6" s="370"/>
      <c r="PJR6" s="370"/>
      <c r="PJS6" s="370"/>
      <c r="PJT6" s="370"/>
      <c r="PJU6" s="370"/>
      <c r="PJV6" s="370"/>
      <c r="PJW6" s="369"/>
      <c r="PJX6" s="370"/>
      <c r="PJY6" s="370"/>
      <c r="PJZ6" s="372"/>
      <c r="PKA6" s="372"/>
      <c r="PKC6" s="370"/>
      <c r="PKD6" s="370"/>
      <c r="PKE6" s="370"/>
      <c r="PKF6" s="370"/>
      <c r="PKG6" s="370"/>
      <c r="PKH6" s="370"/>
      <c r="PKI6" s="370"/>
      <c r="PKJ6" s="370"/>
      <c r="PKK6" s="370"/>
      <c r="PKL6" s="370"/>
      <c r="PKM6" s="369"/>
      <c r="PKN6" s="370"/>
      <c r="PKO6" s="370"/>
      <c r="PKP6" s="372"/>
      <c r="PKQ6" s="372"/>
      <c r="PKS6" s="370"/>
      <c r="PKT6" s="370"/>
      <c r="PKU6" s="370"/>
      <c r="PKV6" s="370"/>
      <c r="PKW6" s="370"/>
      <c r="PKX6" s="370"/>
      <c r="PKY6" s="370"/>
      <c r="PKZ6" s="370"/>
      <c r="PLA6" s="370"/>
      <c r="PLB6" s="370"/>
      <c r="PLC6" s="369"/>
      <c r="PLD6" s="370"/>
      <c r="PLE6" s="370"/>
      <c r="PLF6" s="372"/>
      <c r="PLG6" s="372"/>
      <c r="PLI6" s="370"/>
      <c r="PLJ6" s="370"/>
      <c r="PLK6" s="370"/>
      <c r="PLL6" s="370"/>
      <c r="PLM6" s="370"/>
      <c r="PLN6" s="370"/>
      <c r="PLO6" s="370"/>
      <c r="PLP6" s="370"/>
      <c r="PLQ6" s="370"/>
      <c r="PLR6" s="370"/>
      <c r="PLS6" s="369"/>
      <c r="PLT6" s="370"/>
      <c r="PLU6" s="370"/>
      <c r="PLV6" s="372"/>
      <c r="PLW6" s="372"/>
      <c r="PLY6" s="370"/>
      <c r="PLZ6" s="370"/>
      <c r="PMA6" s="370"/>
      <c r="PMB6" s="370"/>
      <c r="PMC6" s="370"/>
      <c r="PMD6" s="370"/>
      <c r="PME6" s="370"/>
      <c r="PMF6" s="370"/>
      <c r="PMG6" s="370"/>
      <c r="PMH6" s="370"/>
      <c r="PMI6" s="369"/>
      <c r="PMJ6" s="370"/>
      <c r="PMK6" s="370"/>
      <c r="PML6" s="372"/>
      <c r="PMM6" s="372"/>
      <c r="PMO6" s="370"/>
      <c r="PMP6" s="370"/>
      <c r="PMQ6" s="370"/>
      <c r="PMR6" s="370"/>
      <c r="PMS6" s="370"/>
      <c r="PMT6" s="370"/>
      <c r="PMU6" s="370"/>
      <c r="PMV6" s="370"/>
      <c r="PMW6" s="370"/>
      <c r="PMX6" s="370"/>
      <c r="PMY6" s="369"/>
      <c r="PMZ6" s="370"/>
      <c r="PNA6" s="370"/>
      <c r="PNB6" s="372"/>
      <c r="PNC6" s="372"/>
      <c r="PNE6" s="370"/>
      <c r="PNF6" s="370"/>
      <c r="PNG6" s="370"/>
      <c r="PNH6" s="370"/>
      <c r="PNI6" s="370"/>
      <c r="PNJ6" s="370"/>
      <c r="PNK6" s="370"/>
      <c r="PNL6" s="370"/>
      <c r="PNM6" s="370"/>
      <c r="PNN6" s="370"/>
      <c r="PNO6" s="369"/>
      <c r="PNP6" s="370"/>
      <c r="PNQ6" s="370"/>
      <c r="PNR6" s="372"/>
      <c r="PNS6" s="372"/>
      <c r="PNU6" s="370"/>
      <c r="PNV6" s="370"/>
      <c r="PNW6" s="370"/>
      <c r="PNX6" s="370"/>
      <c r="PNY6" s="370"/>
      <c r="PNZ6" s="370"/>
      <c r="POA6" s="370"/>
      <c r="POB6" s="370"/>
      <c r="POC6" s="370"/>
      <c r="POD6" s="370"/>
      <c r="POE6" s="369"/>
      <c r="POF6" s="370"/>
      <c r="POG6" s="370"/>
      <c r="POH6" s="372"/>
      <c r="POI6" s="372"/>
      <c r="POK6" s="370"/>
      <c r="POL6" s="370"/>
      <c r="POM6" s="370"/>
      <c r="PON6" s="370"/>
      <c r="POO6" s="370"/>
      <c r="POP6" s="370"/>
      <c r="POQ6" s="370"/>
      <c r="POR6" s="370"/>
      <c r="POS6" s="370"/>
      <c r="POT6" s="370"/>
      <c r="POU6" s="369"/>
      <c r="POV6" s="370"/>
      <c r="POW6" s="370"/>
      <c r="POX6" s="372"/>
      <c r="POY6" s="372"/>
      <c r="PPA6" s="370"/>
      <c r="PPB6" s="370"/>
      <c r="PPC6" s="370"/>
      <c r="PPD6" s="370"/>
      <c r="PPE6" s="370"/>
      <c r="PPF6" s="370"/>
      <c r="PPG6" s="370"/>
      <c r="PPH6" s="370"/>
      <c r="PPI6" s="370"/>
      <c r="PPJ6" s="370"/>
      <c r="PPK6" s="369"/>
      <c r="PPL6" s="370"/>
      <c r="PPM6" s="370"/>
      <c r="PPN6" s="372"/>
      <c r="PPO6" s="372"/>
      <c r="PPQ6" s="370"/>
      <c r="PPR6" s="370"/>
      <c r="PPS6" s="370"/>
      <c r="PPT6" s="370"/>
      <c r="PPU6" s="370"/>
      <c r="PPV6" s="370"/>
      <c r="PPW6" s="370"/>
      <c r="PPX6" s="370"/>
      <c r="PPY6" s="370"/>
      <c r="PPZ6" s="370"/>
      <c r="PQA6" s="369"/>
      <c r="PQB6" s="370"/>
      <c r="PQC6" s="370"/>
      <c r="PQD6" s="372"/>
      <c r="PQE6" s="372"/>
      <c r="PQG6" s="370"/>
      <c r="PQH6" s="370"/>
      <c r="PQI6" s="370"/>
      <c r="PQJ6" s="370"/>
      <c r="PQK6" s="370"/>
      <c r="PQL6" s="370"/>
      <c r="PQM6" s="370"/>
      <c r="PQN6" s="370"/>
      <c r="PQO6" s="370"/>
      <c r="PQP6" s="370"/>
      <c r="PQQ6" s="369"/>
      <c r="PQR6" s="370"/>
      <c r="PQS6" s="370"/>
      <c r="PQT6" s="372"/>
      <c r="PQU6" s="372"/>
      <c r="PQW6" s="370"/>
      <c r="PQX6" s="370"/>
      <c r="PQY6" s="370"/>
      <c r="PQZ6" s="370"/>
      <c r="PRA6" s="370"/>
      <c r="PRB6" s="370"/>
      <c r="PRC6" s="370"/>
      <c r="PRD6" s="370"/>
      <c r="PRE6" s="370"/>
      <c r="PRF6" s="370"/>
      <c r="PRG6" s="369"/>
      <c r="PRH6" s="370"/>
      <c r="PRI6" s="370"/>
      <c r="PRJ6" s="372"/>
      <c r="PRK6" s="372"/>
      <c r="PRM6" s="370"/>
      <c r="PRN6" s="370"/>
      <c r="PRO6" s="370"/>
      <c r="PRP6" s="370"/>
      <c r="PRQ6" s="370"/>
      <c r="PRR6" s="370"/>
      <c r="PRS6" s="370"/>
      <c r="PRT6" s="370"/>
      <c r="PRU6" s="370"/>
      <c r="PRV6" s="370"/>
      <c r="PRW6" s="369"/>
      <c r="PRX6" s="370"/>
      <c r="PRY6" s="370"/>
      <c r="PRZ6" s="372"/>
      <c r="PSA6" s="372"/>
      <c r="PSC6" s="370"/>
      <c r="PSD6" s="370"/>
      <c r="PSE6" s="370"/>
      <c r="PSF6" s="370"/>
      <c r="PSG6" s="370"/>
      <c r="PSH6" s="370"/>
      <c r="PSI6" s="370"/>
      <c r="PSJ6" s="370"/>
      <c r="PSK6" s="370"/>
      <c r="PSL6" s="370"/>
      <c r="PSM6" s="369"/>
      <c r="PSN6" s="370"/>
      <c r="PSO6" s="370"/>
      <c r="PSP6" s="372"/>
      <c r="PSQ6" s="372"/>
      <c r="PSS6" s="370"/>
      <c r="PST6" s="370"/>
      <c r="PSU6" s="370"/>
      <c r="PSV6" s="370"/>
      <c r="PSW6" s="370"/>
      <c r="PSX6" s="370"/>
      <c r="PSY6" s="370"/>
      <c r="PSZ6" s="370"/>
      <c r="PTA6" s="370"/>
      <c r="PTB6" s="370"/>
      <c r="PTC6" s="369"/>
      <c r="PTD6" s="370"/>
      <c r="PTE6" s="370"/>
      <c r="PTF6" s="372"/>
      <c r="PTG6" s="372"/>
      <c r="PTI6" s="370"/>
      <c r="PTJ6" s="370"/>
      <c r="PTK6" s="370"/>
      <c r="PTL6" s="370"/>
      <c r="PTM6" s="370"/>
      <c r="PTN6" s="370"/>
      <c r="PTO6" s="370"/>
      <c r="PTP6" s="370"/>
      <c r="PTQ6" s="370"/>
      <c r="PTR6" s="370"/>
      <c r="PTS6" s="369"/>
      <c r="PTT6" s="370"/>
      <c r="PTU6" s="370"/>
      <c r="PTV6" s="372"/>
      <c r="PTW6" s="372"/>
      <c r="PTY6" s="370"/>
      <c r="PTZ6" s="370"/>
      <c r="PUA6" s="370"/>
      <c r="PUB6" s="370"/>
      <c r="PUC6" s="370"/>
      <c r="PUD6" s="370"/>
      <c r="PUE6" s="370"/>
      <c r="PUF6" s="370"/>
      <c r="PUG6" s="370"/>
      <c r="PUH6" s="370"/>
      <c r="PUI6" s="369"/>
      <c r="PUJ6" s="370"/>
      <c r="PUK6" s="370"/>
      <c r="PUL6" s="372"/>
      <c r="PUM6" s="372"/>
      <c r="PUO6" s="370"/>
      <c r="PUP6" s="370"/>
      <c r="PUQ6" s="370"/>
      <c r="PUR6" s="370"/>
      <c r="PUS6" s="370"/>
      <c r="PUT6" s="370"/>
      <c r="PUU6" s="370"/>
      <c r="PUV6" s="370"/>
      <c r="PUW6" s="370"/>
      <c r="PUX6" s="370"/>
      <c r="PUY6" s="369"/>
      <c r="PUZ6" s="370"/>
      <c r="PVA6" s="370"/>
      <c r="PVB6" s="372"/>
      <c r="PVC6" s="372"/>
      <c r="PVE6" s="370"/>
      <c r="PVF6" s="370"/>
      <c r="PVG6" s="370"/>
      <c r="PVH6" s="370"/>
      <c r="PVI6" s="370"/>
      <c r="PVJ6" s="370"/>
      <c r="PVK6" s="370"/>
      <c r="PVL6" s="370"/>
      <c r="PVM6" s="370"/>
      <c r="PVN6" s="370"/>
      <c r="PVO6" s="369"/>
      <c r="PVP6" s="370"/>
      <c r="PVQ6" s="370"/>
      <c r="PVR6" s="372"/>
      <c r="PVS6" s="372"/>
      <c r="PVU6" s="370"/>
      <c r="PVV6" s="370"/>
      <c r="PVW6" s="370"/>
      <c r="PVX6" s="370"/>
      <c r="PVY6" s="370"/>
      <c r="PVZ6" s="370"/>
      <c r="PWA6" s="370"/>
      <c r="PWB6" s="370"/>
      <c r="PWC6" s="370"/>
      <c r="PWD6" s="370"/>
      <c r="PWE6" s="369"/>
      <c r="PWF6" s="370"/>
      <c r="PWG6" s="370"/>
      <c r="PWH6" s="372"/>
      <c r="PWI6" s="372"/>
      <c r="PWK6" s="370"/>
      <c r="PWL6" s="370"/>
      <c r="PWM6" s="370"/>
      <c r="PWN6" s="370"/>
      <c r="PWO6" s="370"/>
      <c r="PWP6" s="370"/>
      <c r="PWQ6" s="370"/>
      <c r="PWR6" s="370"/>
      <c r="PWS6" s="370"/>
      <c r="PWT6" s="370"/>
      <c r="PWU6" s="369"/>
      <c r="PWV6" s="370"/>
      <c r="PWW6" s="370"/>
      <c r="PWX6" s="372"/>
      <c r="PWY6" s="372"/>
      <c r="PXA6" s="370"/>
      <c r="PXB6" s="370"/>
      <c r="PXC6" s="370"/>
      <c r="PXD6" s="370"/>
      <c r="PXE6" s="370"/>
      <c r="PXF6" s="370"/>
      <c r="PXG6" s="370"/>
      <c r="PXH6" s="370"/>
      <c r="PXI6" s="370"/>
      <c r="PXJ6" s="370"/>
      <c r="PXK6" s="369"/>
      <c r="PXL6" s="370"/>
      <c r="PXM6" s="370"/>
      <c r="PXN6" s="372"/>
      <c r="PXO6" s="372"/>
      <c r="PXQ6" s="370"/>
      <c r="PXR6" s="370"/>
      <c r="PXS6" s="370"/>
      <c r="PXT6" s="370"/>
      <c r="PXU6" s="370"/>
      <c r="PXV6" s="370"/>
      <c r="PXW6" s="370"/>
      <c r="PXX6" s="370"/>
      <c r="PXY6" s="370"/>
      <c r="PXZ6" s="370"/>
      <c r="PYA6" s="369"/>
      <c r="PYB6" s="370"/>
      <c r="PYC6" s="370"/>
      <c r="PYD6" s="372"/>
      <c r="PYE6" s="372"/>
      <c r="PYG6" s="370"/>
      <c r="PYH6" s="370"/>
      <c r="PYI6" s="370"/>
      <c r="PYJ6" s="370"/>
      <c r="PYK6" s="370"/>
      <c r="PYL6" s="370"/>
      <c r="PYM6" s="370"/>
      <c r="PYN6" s="370"/>
      <c r="PYO6" s="370"/>
      <c r="PYP6" s="370"/>
      <c r="PYQ6" s="369"/>
      <c r="PYR6" s="370"/>
      <c r="PYS6" s="370"/>
      <c r="PYT6" s="372"/>
      <c r="PYU6" s="372"/>
      <c r="PYW6" s="370"/>
      <c r="PYX6" s="370"/>
      <c r="PYY6" s="370"/>
      <c r="PYZ6" s="370"/>
      <c r="PZA6" s="370"/>
      <c r="PZB6" s="370"/>
      <c r="PZC6" s="370"/>
      <c r="PZD6" s="370"/>
      <c r="PZE6" s="370"/>
      <c r="PZF6" s="370"/>
      <c r="PZG6" s="369"/>
      <c r="PZH6" s="370"/>
      <c r="PZI6" s="370"/>
      <c r="PZJ6" s="372"/>
      <c r="PZK6" s="372"/>
      <c r="PZM6" s="370"/>
      <c r="PZN6" s="370"/>
      <c r="PZO6" s="370"/>
      <c r="PZP6" s="370"/>
      <c r="PZQ6" s="370"/>
      <c r="PZR6" s="370"/>
      <c r="PZS6" s="370"/>
      <c r="PZT6" s="370"/>
      <c r="PZU6" s="370"/>
      <c r="PZV6" s="370"/>
      <c r="PZW6" s="369"/>
      <c r="PZX6" s="370"/>
      <c r="PZY6" s="370"/>
      <c r="PZZ6" s="372"/>
      <c r="QAA6" s="372"/>
      <c r="QAC6" s="370"/>
      <c r="QAD6" s="370"/>
      <c r="QAE6" s="370"/>
      <c r="QAF6" s="370"/>
      <c r="QAG6" s="370"/>
      <c r="QAH6" s="370"/>
      <c r="QAI6" s="370"/>
      <c r="QAJ6" s="370"/>
      <c r="QAK6" s="370"/>
      <c r="QAL6" s="370"/>
      <c r="QAM6" s="369"/>
      <c r="QAN6" s="370"/>
      <c r="QAO6" s="370"/>
      <c r="QAP6" s="372"/>
      <c r="QAQ6" s="372"/>
      <c r="QAS6" s="370"/>
      <c r="QAT6" s="370"/>
      <c r="QAU6" s="370"/>
      <c r="QAV6" s="370"/>
      <c r="QAW6" s="370"/>
      <c r="QAX6" s="370"/>
      <c r="QAY6" s="370"/>
      <c r="QAZ6" s="370"/>
      <c r="QBA6" s="370"/>
      <c r="QBB6" s="370"/>
      <c r="QBC6" s="369"/>
      <c r="QBD6" s="370"/>
      <c r="QBE6" s="370"/>
      <c r="QBF6" s="372"/>
      <c r="QBG6" s="372"/>
      <c r="QBI6" s="370"/>
      <c r="QBJ6" s="370"/>
      <c r="QBK6" s="370"/>
      <c r="QBL6" s="370"/>
      <c r="QBM6" s="370"/>
      <c r="QBN6" s="370"/>
      <c r="QBO6" s="370"/>
      <c r="QBP6" s="370"/>
      <c r="QBQ6" s="370"/>
      <c r="QBR6" s="370"/>
      <c r="QBS6" s="369"/>
      <c r="QBT6" s="370"/>
      <c r="QBU6" s="370"/>
      <c r="QBV6" s="372"/>
      <c r="QBW6" s="372"/>
      <c r="QBY6" s="370"/>
      <c r="QBZ6" s="370"/>
      <c r="QCA6" s="370"/>
      <c r="QCB6" s="370"/>
      <c r="QCC6" s="370"/>
      <c r="QCD6" s="370"/>
      <c r="QCE6" s="370"/>
      <c r="QCF6" s="370"/>
      <c r="QCG6" s="370"/>
      <c r="QCH6" s="370"/>
      <c r="QCI6" s="369"/>
      <c r="QCJ6" s="370"/>
      <c r="QCK6" s="370"/>
      <c r="QCL6" s="372"/>
      <c r="QCM6" s="372"/>
      <c r="QCO6" s="370"/>
      <c r="QCP6" s="370"/>
      <c r="QCQ6" s="370"/>
      <c r="QCR6" s="370"/>
      <c r="QCS6" s="370"/>
      <c r="QCT6" s="370"/>
      <c r="QCU6" s="370"/>
      <c r="QCV6" s="370"/>
      <c r="QCW6" s="370"/>
      <c r="QCX6" s="370"/>
      <c r="QCY6" s="369"/>
      <c r="QCZ6" s="370"/>
      <c r="QDA6" s="370"/>
      <c r="QDB6" s="372"/>
      <c r="QDC6" s="372"/>
      <c r="QDE6" s="370"/>
      <c r="QDF6" s="370"/>
      <c r="QDG6" s="370"/>
      <c r="QDH6" s="370"/>
      <c r="QDI6" s="370"/>
      <c r="QDJ6" s="370"/>
      <c r="QDK6" s="370"/>
      <c r="QDL6" s="370"/>
      <c r="QDM6" s="370"/>
      <c r="QDN6" s="370"/>
      <c r="QDO6" s="369"/>
      <c r="QDP6" s="370"/>
      <c r="QDQ6" s="370"/>
      <c r="QDR6" s="372"/>
      <c r="QDS6" s="372"/>
      <c r="QDU6" s="370"/>
      <c r="QDV6" s="370"/>
      <c r="QDW6" s="370"/>
      <c r="QDX6" s="370"/>
      <c r="QDY6" s="370"/>
      <c r="QDZ6" s="370"/>
      <c r="QEA6" s="370"/>
      <c r="QEB6" s="370"/>
      <c r="QEC6" s="370"/>
      <c r="QED6" s="370"/>
      <c r="QEE6" s="369"/>
      <c r="QEF6" s="370"/>
      <c r="QEG6" s="370"/>
      <c r="QEH6" s="372"/>
      <c r="QEI6" s="372"/>
      <c r="QEK6" s="370"/>
      <c r="QEL6" s="370"/>
      <c r="QEM6" s="370"/>
      <c r="QEN6" s="370"/>
      <c r="QEO6" s="370"/>
      <c r="QEP6" s="370"/>
      <c r="QEQ6" s="370"/>
      <c r="QER6" s="370"/>
      <c r="QES6" s="370"/>
      <c r="QET6" s="370"/>
      <c r="QEU6" s="369"/>
      <c r="QEV6" s="370"/>
      <c r="QEW6" s="370"/>
      <c r="QEX6" s="372"/>
      <c r="QEY6" s="372"/>
      <c r="QFA6" s="370"/>
      <c r="QFB6" s="370"/>
      <c r="QFC6" s="370"/>
      <c r="QFD6" s="370"/>
      <c r="QFE6" s="370"/>
      <c r="QFF6" s="370"/>
      <c r="QFG6" s="370"/>
      <c r="QFH6" s="370"/>
      <c r="QFI6" s="370"/>
      <c r="QFJ6" s="370"/>
      <c r="QFK6" s="369"/>
      <c r="QFL6" s="370"/>
      <c r="QFM6" s="370"/>
      <c r="QFN6" s="372"/>
      <c r="QFO6" s="372"/>
      <c r="QFQ6" s="370"/>
      <c r="QFR6" s="370"/>
      <c r="QFS6" s="370"/>
      <c r="QFT6" s="370"/>
      <c r="QFU6" s="370"/>
      <c r="QFV6" s="370"/>
      <c r="QFW6" s="370"/>
      <c r="QFX6" s="370"/>
      <c r="QFY6" s="370"/>
      <c r="QFZ6" s="370"/>
      <c r="QGA6" s="369"/>
      <c r="QGB6" s="370"/>
      <c r="QGC6" s="370"/>
      <c r="QGD6" s="372"/>
      <c r="QGE6" s="372"/>
      <c r="QGG6" s="370"/>
      <c r="QGH6" s="370"/>
      <c r="QGI6" s="370"/>
      <c r="QGJ6" s="370"/>
      <c r="QGK6" s="370"/>
      <c r="QGL6" s="370"/>
      <c r="QGM6" s="370"/>
      <c r="QGN6" s="370"/>
      <c r="QGO6" s="370"/>
      <c r="QGP6" s="370"/>
      <c r="QGQ6" s="369"/>
      <c r="QGR6" s="370"/>
      <c r="QGS6" s="370"/>
      <c r="QGT6" s="372"/>
      <c r="QGU6" s="372"/>
      <c r="QGW6" s="370"/>
      <c r="QGX6" s="370"/>
      <c r="QGY6" s="370"/>
      <c r="QGZ6" s="370"/>
      <c r="QHA6" s="370"/>
      <c r="QHB6" s="370"/>
      <c r="QHC6" s="370"/>
      <c r="QHD6" s="370"/>
      <c r="QHE6" s="370"/>
      <c r="QHF6" s="370"/>
      <c r="QHG6" s="369"/>
      <c r="QHH6" s="370"/>
      <c r="QHI6" s="370"/>
      <c r="QHJ6" s="372"/>
      <c r="QHK6" s="372"/>
      <c r="QHM6" s="370"/>
      <c r="QHN6" s="370"/>
      <c r="QHO6" s="370"/>
      <c r="QHP6" s="370"/>
      <c r="QHQ6" s="370"/>
      <c r="QHR6" s="370"/>
      <c r="QHS6" s="370"/>
      <c r="QHT6" s="370"/>
      <c r="QHU6" s="370"/>
      <c r="QHV6" s="370"/>
      <c r="QHW6" s="369"/>
      <c r="QHX6" s="370"/>
      <c r="QHY6" s="370"/>
      <c r="QHZ6" s="372"/>
      <c r="QIA6" s="372"/>
      <c r="QIC6" s="370"/>
      <c r="QID6" s="370"/>
      <c r="QIE6" s="370"/>
      <c r="QIF6" s="370"/>
      <c r="QIG6" s="370"/>
      <c r="QIH6" s="370"/>
      <c r="QII6" s="370"/>
      <c r="QIJ6" s="370"/>
      <c r="QIK6" s="370"/>
      <c r="QIL6" s="370"/>
      <c r="QIM6" s="369"/>
      <c r="QIN6" s="370"/>
      <c r="QIO6" s="370"/>
      <c r="QIP6" s="372"/>
      <c r="QIQ6" s="372"/>
      <c r="QIS6" s="370"/>
      <c r="QIT6" s="370"/>
      <c r="QIU6" s="370"/>
      <c r="QIV6" s="370"/>
      <c r="QIW6" s="370"/>
      <c r="QIX6" s="370"/>
      <c r="QIY6" s="370"/>
      <c r="QIZ6" s="370"/>
      <c r="QJA6" s="370"/>
      <c r="QJB6" s="370"/>
      <c r="QJC6" s="369"/>
      <c r="QJD6" s="370"/>
      <c r="QJE6" s="370"/>
      <c r="QJF6" s="372"/>
      <c r="QJG6" s="372"/>
      <c r="QJI6" s="370"/>
      <c r="QJJ6" s="370"/>
      <c r="QJK6" s="370"/>
      <c r="QJL6" s="370"/>
      <c r="QJM6" s="370"/>
      <c r="QJN6" s="370"/>
      <c r="QJO6" s="370"/>
      <c r="QJP6" s="370"/>
      <c r="QJQ6" s="370"/>
      <c r="QJR6" s="370"/>
      <c r="QJS6" s="369"/>
      <c r="QJT6" s="370"/>
      <c r="QJU6" s="370"/>
      <c r="QJV6" s="372"/>
      <c r="QJW6" s="372"/>
      <c r="QJY6" s="370"/>
      <c r="QJZ6" s="370"/>
      <c r="QKA6" s="370"/>
      <c r="QKB6" s="370"/>
      <c r="QKC6" s="370"/>
      <c r="QKD6" s="370"/>
      <c r="QKE6" s="370"/>
      <c r="QKF6" s="370"/>
      <c r="QKG6" s="370"/>
      <c r="QKH6" s="370"/>
      <c r="QKI6" s="369"/>
      <c r="QKJ6" s="370"/>
      <c r="QKK6" s="370"/>
      <c r="QKL6" s="372"/>
      <c r="QKM6" s="372"/>
      <c r="QKO6" s="370"/>
      <c r="QKP6" s="370"/>
      <c r="QKQ6" s="370"/>
      <c r="QKR6" s="370"/>
      <c r="QKS6" s="370"/>
      <c r="QKT6" s="370"/>
      <c r="QKU6" s="370"/>
      <c r="QKV6" s="370"/>
      <c r="QKW6" s="370"/>
      <c r="QKX6" s="370"/>
      <c r="QKY6" s="369"/>
      <c r="QKZ6" s="370"/>
      <c r="QLA6" s="370"/>
      <c r="QLB6" s="372"/>
      <c r="QLC6" s="372"/>
      <c r="QLE6" s="370"/>
      <c r="QLF6" s="370"/>
      <c r="QLG6" s="370"/>
      <c r="QLH6" s="370"/>
      <c r="QLI6" s="370"/>
      <c r="QLJ6" s="370"/>
      <c r="QLK6" s="370"/>
      <c r="QLL6" s="370"/>
      <c r="QLM6" s="370"/>
      <c r="QLN6" s="370"/>
      <c r="QLO6" s="369"/>
      <c r="QLP6" s="370"/>
      <c r="QLQ6" s="370"/>
      <c r="QLR6" s="372"/>
      <c r="QLS6" s="372"/>
      <c r="QLU6" s="370"/>
      <c r="QLV6" s="370"/>
      <c r="QLW6" s="370"/>
      <c r="QLX6" s="370"/>
      <c r="QLY6" s="370"/>
      <c r="QLZ6" s="370"/>
      <c r="QMA6" s="370"/>
      <c r="QMB6" s="370"/>
      <c r="QMC6" s="370"/>
      <c r="QMD6" s="370"/>
      <c r="QME6" s="369"/>
      <c r="QMF6" s="370"/>
      <c r="QMG6" s="370"/>
      <c r="QMH6" s="372"/>
      <c r="QMI6" s="372"/>
      <c r="QMK6" s="370"/>
      <c r="QML6" s="370"/>
      <c r="QMM6" s="370"/>
      <c r="QMN6" s="370"/>
      <c r="QMO6" s="370"/>
      <c r="QMP6" s="370"/>
      <c r="QMQ6" s="370"/>
      <c r="QMR6" s="370"/>
      <c r="QMS6" s="370"/>
      <c r="QMT6" s="370"/>
      <c r="QMU6" s="369"/>
      <c r="QMV6" s="370"/>
      <c r="QMW6" s="370"/>
      <c r="QMX6" s="372"/>
      <c r="QMY6" s="372"/>
      <c r="QNA6" s="370"/>
      <c r="QNB6" s="370"/>
      <c r="QNC6" s="370"/>
      <c r="QND6" s="370"/>
      <c r="QNE6" s="370"/>
      <c r="QNF6" s="370"/>
      <c r="QNG6" s="370"/>
      <c r="QNH6" s="370"/>
      <c r="QNI6" s="370"/>
      <c r="QNJ6" s="370"/>
      <c r="QNK6" s="369"/>
      <c r="QNL6" s="370"/>
      <c r="QNM6" s="370"/>
      <c r="QNN6" s="372"/>
      <c r="QNO6" s="372"/>
      <c r="QNQ6" s="370"/>
      <c r="QNR6" s="370"/>
      <c r="QNS6" s="370"/>
      <c r="QNT6" s="370"/>
      <c r="QNU6" s="370"/>
      <c r="QNV6" s="370"/>
      <c r="QNW6" s="370"/>
      <c r="QNX6" s="370"/>
      <c r="QNY6" s="370"/>
      <c r="QNZ6" s="370"/>
      <c r="QOA6" s="369"/>
      <c r="QOB6" s="370"/>
      <c r="QOC6" s="370"/>
      <c r="QOD6" s="372"/>
      <c r="QOE6" s="372"/>
      <c r="QOG6" s="370"/>
      <c r="QOH6" s="370"/>
      <c r="QOI6" s="370"/>
      <c r="QOJ6" s="370"/>
      <c r="QOK6" s="370"/>
      <c r="QOL6" s="370"/>
      <c r="QOM6" s="370"/>
      <c r="QON6" s="370"/>
      <c r="QOO6" s="370"/>
      <c r="QOP6" s="370"/>
      <c r="QOQ6" s="369"/>
      <c r="QOR6" s="370"/>
      <c r="QOS6" s="370"/>
      <c r="QOT6" s="372"/>
      <c r="QOU6" s="372"/>
      <c r="QOW6" s="370"/>
      <c r="QOX6" s="370"/>
      <c r="QOY6" s="370"/>
      <c r="QOZ6" s="370"/>
      <c r="QPA6" s="370"/>
      <c r="QPB6" s="370"/>
      <c r="QPC6" s="370"/>
      <c r="QPD6" s="370"/>
      <c r="QPE6" s="370"/>
      <c r="QPF6" s="370"/>
      <c r="QPG6" s="369"/>
      <c r="QPH6" s="370"/>
      <c r="QPI6" s="370"/>
      <c r="QPJ6" s="372"/>
      <c r="QPK6" s="372"/>
      <c r="QPM6" s="370"/>
      <c r="QPN6" s="370"/>
      <c r="QPO6" s="370"/>
      <c r="QPP6" s="370"/>
      <c r="QPQ6" s="370"/>
      <c r="QPR6" s="370"/>
      <c r="QPS6" s="370"/>
      <c r="QPT6" s="370"/>
      <c r="QPU6" s="370"/>
      <c r="QPV6" s="370"/>
      <c r="QPW6" s="369"/>
      <c r="QPX6" s="370"/>
      <c r="QPY6" s="370"/>
      <c r="QPZ6" s="372"/>
      <c r="QQA6" s="372"/>
      <c r="QQC6" s="370"/>
      <c r="QQD6" s="370"/>
      <c r="QQE6" s="370"/>
      <c r="QQF6" s="370"/>
      <c r="QQG6" s="370"/>
      <c r="QQH6" s="370"/>
      <c r="QQI6" s="370"/>
      <c r="QQJ6" s="370"/>
      <c r="QQK6" s="370"/>
      <c r="QQL6" s="370"/>
      <c r="QQM6" s="369"/>
      <c r="QQN6" s="370"/>
      <c r="QQO6" s="370"/>
      <c r="QQP6" s="372"/>
      <c r="QQQ6" s="372"/>
      <c r="QQS6" s="370"/>
      <c r="QQT6" s="370"/>
      <c r="QQU6" s="370"/>
      <c r="QQV6" s="370"/>
      <c r="QQW6" s="370"/>
      <c r="QQX6" s="370"/>
      <c r="QQY6" s="370"/>
      <c r="QQZ6" s="370"/>
      <c r="QRA6" s="370"/>
      <c r="QRB6" s="370"/>
      <c r="QRC6" s="369"/>
      <c r="QRD6" s="370"/>
      <c r="QRE6" s="370"/>
      <c r="QRF6" s="372"/>
      <c r="QRG6" s="372"/>
      <c r="QRI6" s="370"/>
      <c r="QRJ6" s="370"/>
      <c r="QRK6" s="370"/>
      <c r="QRL6" s="370"/>
      <c r="QRM6" s="370"/>
      <c r="QRN6" s="370"/>
      <c r="QRO6" s="370"/>
      <c r="QRP6" s="370"/>
      <c r="QRQ6" s="370"/>
      <c r="QRR6" s="370"/>
      <c r="QRS6" s="369"/>
      <c r="QRT6" s="370"/>
      <c r="QRU6" s="370"/>
      <c r="QRV6" s="372"/>
      <c r="QRW6" s="372"/>
      <c r="QRY6" s="370"/>
      <c r="QRZ6" s="370"/>
      <c r="QSA6" s="370"/>
      <c r="QSB6" s="370"/>
      <c r="QSC6" s="370"/>
      <c r="QSD6" s="370"/>
      <c r="QSE6" s="370"/>
      <c r="QSF6" s="370"/>
      <c r="QSG6" s="370"/>
      <c r="QSH6" s="370"/>
      <c r="QSI6" s="369"/>
      <c r="QSJ6" s="370"/>
      <c r="QSK6" s="370"/>
      <c r="QSL6" s="372"/>
      <c r="QSM6" s="372"/>
      <c r="QSO6" s="370"/>
      <c r="QSP6" s="370"/>
      <c r="QSQ6" s="370"/>
      <c r="QSR6" s="370"/>
      <c r="QSS6" s="370"/>
      <c r="QST6" s="370"/>
      <c r="QSU6" s="370"/>
      <c r="QSV6" s="370"/>
      <c r="QSW6" s="370"/>
      <c r="QSX6" s="370"/>
      <c r="QSY6" s="369"/>
      <c r="QSZ6" s="370"/>
      <c r="QTA6" s="370"/>
      <c r="QTB6" s="372"/>
      <c r="QTC6" s="372"/>
      <c r="QTE6" s="370"/>
      <c r="QTF6" s="370"/>
      <c r="QTG6" s="370"/>
      <c r="QTH6" s="370"/>
      <c r="QTI6" s="370"/>
      <c r="QTJ6" s="370"/>
      <c r="QTK6" s="370"/>
      <c r="QTL6" s="370"/>
      <c r="QTM6" s="370"/>
      <c r="QTN6" s="370"/>
      <c r="QTO6" s="369"/>
      <c r="QTP6" s="370"/>
      <c r="QTQ6" s="370"/>
      <c r="QTR6" s="372"/>
      <c r="QTS6" s="372"/>
      <c r="QTU6" s="370"/>
      <c r="QTV6" s="370"/>
      <c r="QTW6" s="370"/>
      <c r="QTX6" s="370"/>
      <c r="QTY6" s="370"/>
      <c r="QTZ6" s="370"/>
      <c r="QUA6" s="370"/>
      <c r="QUB6" s="370"/>
      <c r="QUC6" s="370"/>
      <c r="QUD6" s="370"/>
      <c r="QUE6" s="369"/>
      <c r="QUF6" s="370"/>
      <c r="QUG6" s="370"/>
      <c r="QUH6" s="372"/>
      <c r="QUI6" s="372"/>
      <c r="QUK6" s="370"/>
      <c r="QUL6" s="370"/>
      <c r="QUM6" s="370"/>
      <c r="QUN6" s="370"/>
      <c r="QUO6" s="370"/>
      <c r="QUP6" s="370"/>
      <c r="QUQ6" s="370"/>
      <c r="QUR6" s="370"/>
      <c r="QUS6" s="370"/>
      <c r="QUT6" s="370"/>
      <c r="QUU6" s="369"/>
      <c r="QUV6" s="370"/>
      <c r="QUW6" s="370"/>
      <c r="QUX6" s="372"/>
      <c r="QUY6" s="372"/>
      <c r="QVA6" s="370"/>
      <c r="QVB6" s="370"/>
      <c r="QVC6" s="370"/>
      <c r="QVD6" s="370"/>
      <c r="QVE6" s="370"/>
      <c r="QVF6" s="370"/>
      <c r="QVG6" s="370"/>
      <c r="QVH6" s="370"/>
      <c r="QVI6" s="370"/>
      <c r="QVJ6" s="370"/>
      <c r="QVK6" s="369"/>
      <c r="QVL6" s="370"/>
      <c r="QVM6" s="370"/>
      <c r="QVN6" s="372"/>
      <c r="QVO6" s="372"/>
      <c r="QVQ6" s="370"/>
      <c r="QVR6" s="370"/>
      <c r="QVS6" s="370"/>
      <c r="QVT6" s="370"/>
      <c r="QVU6" s="370"/>
      <c r="QVV6" s="370"/>
      <c r="QVW6" s="370"/>
      <c r="QVX6" s="370"/>
      <c r="QVY6" s="370"/>
      <c r="QVZ6" s="370"/>
      <c r="QWA6" s="369"/>
      <c r="QWB6" s="370"/>
      <c r="QWC6" s="370"/>
      <c r="QWD6" s="372"/>
      <c r="QWE6" s="372"/>
      <c r="QWG6" s="370"/>
      <c r="QWH6" s="370"/>
      <c r="QWI6" s="370"/>
      <c r="QWJ6" s="370"/>
      <c r="QWK6" s="370"/>
      <c r="QWL6" s="370"/>
      <c r="QWM6" s="370"/>
      <c r="QWN6" s="370"/>
      <c r="QWO6" s="370"/>
      <c r="QWP6" s="370"/>
      <c r="QWQ6" s="369"/>
      <c r="QWR6" s="370"/>
      <c r="QWS6" s="370"/>
      <c r="QWT6" s="372"/>
      <c r="QWU6" s="372"/>
      <c r="QWW6" s="370"/>
      <c r="QWX6" s="370"/>
      <c r="QWY6" s="370"/>
      <c r="QWZ6" s="370"/>
      <c r="QXA6" s="370"/>
      <c r="QXB6" s="370"/>
      <c r="QXC6" s="370"/>
      <c r="QXD6" s="370"/>
      <c r="QXE6" s="370"/>
      <c r="QXF6" s="370"/>
      <c r="QXG6" s="369"/>
      <c r="QXH6" s="370"/>
      <c r="QXI6" s="370"/>
      <c r="QXJ6" s="372"/>
      <c r="QXK6" s="372"/>
      <c r="QXM6" s="370"/>
      <c r="QXN6" s="370"/>
      <c r="QXO6" s="370"/>
      <c r="QXP6" s="370"/>
      <c r="QXQ6" s="370"/>
      <c r="QXR6" s="370"/>
      <c r="QXS6" s="370"/>
      <c r="QXT6" s="370"/>
      <c r="QXU6" s="370"/>
      <c r="QXV6" s="370"/>
      <c r="QXW6" s="369"/>
      <c r="QXX6" s="370"/>
      <c r="QXY6" s="370"/>
      <c r="QXZ6" s="372"/>
      <c r="QYA6" s="372"/>
      <c r="QYC6" s="370"/>
      <c r="QYD6" s="370"/>
      <c r="QYE6" s="370"/>
      <c r="QYF6" s="370"/>
      <c r="QYG6" s="370"/>
      <c r="QYH6" s="370"/>
      <c r="QYI6" s="370"/>
      <c r="QYJ6" s="370"/>
      <c r="QYK6" s="370"/>
      <c r="QYL6" s="370"/>
      <c r="QYM6" s="369"/>
      <c r="QYN6" s="370"/>
      <c r="QYO6" s="370"/>
      <c r="QYP6" s="372"/>
      <c r="QYQ6" s="372"/>
      <c r="QYS6" s="370"/>
      <c r="QYT6" s="370"/>
      <c r="QYU6" s="370"/>
      <c r="QYV6" s="370"/>
      <c r="QYW6" s="370"/>
      <c r="QYX6" s="370"/>
      <c r="QYY6" s="370"/>
      <c r="QYZ6" s="370"/>
      <c r="QZA6" s="370"/>
      <c r="QZB6" s="370"/>
      <c r="QZC6" s="369"/>
      <c r="QZD6" s="370"/>
      <c r="QZE6" s="370"/>
      <c r="QZF6" s="372"/>
      <c r="QZG6" s="372"/>
      <c r="QZI6" s="370"/>
      <c r="QZJ6" s="370"/>
      <c r="QZK6" s="370"/>
      <c r="QZL6" s="370"/>
      <c r="QZM6" s="370"/>
      <c r="QZN6" s="370"/>
      <c r="QZO6" s="370"/>
      <c r="QZP6" s="370"/>
      <c r="QZQ6" s="370"/>
      <c r="QZR6" s="370"/>
      <c r="QZS6" s="369"/>
      <c r="QZT6" s="370"/>
      <c r="QZU6" s="370"/>
      <c r="QZV6" s="372"/>
      <c r="QZW6" s="372"/>
      <c r="QZY6" s="370"/>
      <c r="QZZ6" s="370"/>
      <c r="RAA6" s="370"/>
      <c r="RAB6" s="370"/>
      <c r="RAC6" s="370"/>
      <c r="RAD6" s="370"/>
      <c r="RAE6" s="370"/>
      <c r="RAF6" s="370"/>
      <c r="RAG6" s="370"/>
      <c r="RAH6" s="370"/>
      <c r="RAI6" s="369"/>
      <c r="RAJ6" s="370"/>
      <c r="RAK6" s="370"/>
      <c r="RAL6" s="372"/>
      <c r="RAM6" s="372"/>
      <c r="RAO6" s="370"/>
      <c r="RAP6" s="370"/>
      <c r="RAQ6" s="370"/>
      <c r="RAR6" s="370"/>
      <c r="RAS6" s="370"/>
      <c r="RAT6" s="370"/>
      <c r="RAU6" s="370"/>
      <c r="RAV6" s="370"/>
      <c r="RAW6" s="370"/>
      <c r="RAX6" s="370"/>
      <c r="RAY6" s="369"/>
      <c r="RAZ6" s="370"/>
      <c r="RBA6" s="370"/>
      <c r="RBB6" s="372"/>
      <c r="RBC6" s="372"/>
      <c r="RBE6" s="370"/>
      <c r="RBF6" s="370"/>
      <c r="RBG6" s="370"/>
      <c r="RBH6" s="370"/>
      <c r="RBI6" s="370"/>
      <c r="RBJ6" s="370"/>
      <c r="RBK6" s="370"/>
      <c r="RBL6" s="370"/>
      <c r="RBM6" s="370"/>
      <c r="RBN6" s="370"/>
      <c r="RBO6" s="369"/>
      <c r="RBP6" s="370"/>
      <c r="RBQ6" s="370"/>
      <c r="RBR6" s="372"/>
      <c r="RBS6" s="372"/>
      <c r="RBU6" s="370"/>
      <c r="RBV6" s="370"/>
      <c r="RBW6" s="370"/>
      <c r="RBX6" s="370"/>
      <c r="RBY6" s="370"/>
      <c r="RBZ6" s="370"/>
      <c r="RCA6" s="370"/>
      <c r="RCB6" s="370"/>
      <c r="RCC6" s="370"/>
      <c r="RCD6" s="370"/>
      <c r="RCE6" s="369"/>
      <c r="RCF6" s="370"/>
      <c r="RCG6" s="370"/>
      <c r="RCH6" s="372"/>
      <c r="RCI6" s="372"/>
      <c r="RCK6" s="370"/>
      <c r="RCL6" s="370"/>
      <c r="RCM6" s="370"/>
      <c r="RCN6" s="370"/>
      <c r="RCO6" s="370"/>
      <c r="RCP6" s="370"/>
      <c r="RCQ6" s="370"/>
      <c r="RCR6" s="370"/>
      <c r="RCS6" s="370"/>
      <c r="RCT6" s="370"/>
      <c r="RCU6" s="369"/>
      <c r="RCV6" s="370"/>
      <c r="RCW6" s="370"/>
      <c r="RCX6" s="372"/>
      <c r="RCY6" s="372"/>
      <c r="RDA6" s="370"/>
      <c r="RDB6" s="370"/>
      <c r="RDC6" s="370"/>
      <c r="RDD6" s="370"/>
      <c r="RDE6" s="370"/>
      <c r="RDF6" s="370"/>
      <c r="RDG6" s="370"/>
      <c r="RDH6" s="370"/>
      <c r="RDI6" s="370"/>
      <c r="RDJ6" s="370"/>
      <c r="RDK6" s="369"/>
      <c r="RDL6" s="370"/>
      <c r="RDM6" s="370"/>
      <c r="RDN6" s="372"/>
      <c r="RDO6" s="372"/>
      <c r="RDQ6" s="370"/>
      <c r="RDR6" s="370"/>
      <c r="RDS6" s="370"/>
      <c r="RDT6" s="370"/>
      <c r="RDU6" s="370"/>
      <c r="RDV6" s="370"/>
      <c r="RDW6" s="370"/>
      <c r="RDX6" s="370"/>
      <c r="RDY6" s="370"/>
      <c r="RDZ6" s="370"/>
      <c r="REA6" s="369"/>
      <c r="REB6" s="370"/>
      <c r="REC6" s="370"/>
      <c r="RED6" s="372"/>
      <c r="REE6" s="372"/>
      <c r="REG6" s="370"/>
      <c r="REH6" s="370"/>
      <c r="REI6" s="370"/>
      <c r="REJ6" s="370"/>
      <c r="REK6" s="370"/>
      <c r="REL6" s="370"/>
      <c r="REM6" s="370"/>
      <c r="REN6" s="370"/>
      <c r="REO6" s="370"/>
      <c r="REP6" s="370"/>
      <c r="REQ6" s="369"/>
      <c r="RER6" s="370"/>
      <c r="RES6" s="370"/>
      <c r="RET6" s="372"/>
      <c r="REU6" s="372"/>
      <c r="REW6" s="370"/>
      <c r="REX6" s="370"/>
      <c r="REY6" s="370"/>
      <c r="REZ6" s="370"/>
      <c r="RFA6" s="370"/>
      <c r="RFB6" s="370"/>
      <c r="RFC6" s="370"/>
      <c r="RFD6" s="370"/>
      <c r="RFE6" s="370"/>
      <c r="RFF6" s="370"/>
      <c r="RFG6" s="369"/>
      <c r="RFH6" s="370"/>
      <c r="RFI6" s="370"/>
      <c r="RFJ6" s="372"/>
      <c r="RFK6" s="372"/>
      <c r="RFM6" s="370"/>
      <c r="RFN6" s="370"/>
      <c r="RFO6" s="370"/>
      <c r="RFP6" s="370"/>
      <c r="RFQ6" s="370"/>
      <c r="RFR6" s="370"/>
      <c r="RFS6" s="370"/>
      <c r="RFT6" s="370"/>
      <c r="RFU6" s="370"/>
      <c r="RFV6" s="370"/>
      <c r="RFW6" s="369"/>
      <c r="RFX6" s="370"/>
      <c r="RFY6" s="370"/>
      <c r="RFZ6" s="372"/>
      <c r="RGA6" s="372"/>
      <c r="RGC6" s="370"/>
      <c r="RGD6" s="370"/>
      <c r="RGE6" s="370"/>
      <c r="RGF6" s="370"/>
      <c r="RGG6" s="370"/>
      <c r="RGH6" s="370"/>
      <c r="RGI6" s="370"/>
      <c r="RGJ6" s="370"/>
      <c r="RGK6" s="370"/>
      <c r="RGL6" s="370"/>
      <c r="RGM6" s="369"/>
      <c r="RGN6" s="370"/>
      <c r="RGO6" s="370"/>
      <c r="RGP6" s="372"/>
      <c r="RGQ6" s="372"/>
      <c r="RGS6" s="370"/>
      <c r="RGT6" s="370"/>
      <c r="RGU6" s="370"/>
      <c r="RGV6" s="370"/>
      <c r="RGW6" s="370"/>
      <c r="RGX6" s="370"/>
      <c r="RGY6" s="370"/>
      <c r="RGZ6" s="370"/>
      <c r="RHA6" s="370"/>
      <c r="RHB6" s="370"/>
      <c r="RHC6" s="369"/>
      <c r="RHD6" s="370"/>
      <c r="RHE6" s="370"/>
      <c r="RHF6" s="372"/>
      <c r="RHG6" s="372"/>
      <c r="RHI6" s="370"/>
      <c r="RHJ6" s="370"/>
      <c r="RHK6" s="370"/>
      <c r="RHL6" s="370"/>
      <c r="RHM6" s="370"/>
      <c r="RHN6" s="370"/>
      <c r="RHO6" s="370"/>
      <c r="RHP6" s="370"/>
      <c r="RHQ6" s="370"/>
      <c r="RHR6" s="370"/>
      <c r="RHS6" s="369"/>
      <c r="RHT6" s="370"/>
      <c r="RHU6" s="370"/>
      <c r="RHV6" s="372"/>
      <c r="RHW6" s="372"/>
      <c r="RHY6" s="370"/>
      <c r="RHZ6" s="370"/>
      <c r="RIA6" s="370"/>
      <c r="RIB6" s="370"/>
      <c r="RIC6" s="370"/>
      <c r="RID6" s="370"/>
      <c r="RIE6" s="370"/>
      <c r="RIF6" s="370"/>
      <c r="RIG6" s="370"/>
      <c r="RIH6" s="370"/>
      <c r="RII6" s="369"/>
      <c r="RIJ6" s="370"/>
      <c r="RIK6" s="370"/>
      <c r="RIL6" s="372"/>
      <c r="RIM6" s="372"/>
      <c r="RIO6" s="370"/>
      <c r="RIP6" s="370"/>
      <c r="RIQ6" s="370"/>
      <c r="RIR6" s="370"/>
      <c r="RIS6" s="370"/>
      <c r="RIT6" s="370"/>
      <c r="RIU6" s="370"/>
      <c r="RIV6" s="370"/>
      <c r="RIW6" s="370"/>
      <c r="RIX6" s="370"/>
      <c r="RIY6" s="369"/>
      <c r="RIZ6" s="370"/>
      <c r="RJA6" s="370"/>
      <c r="RJB6" s="372"/>
      <c r="RJC6" s="372"/>
      <c r="RJE6" s="370"/>
      <c r="RJF6" s="370"/>
      <c r="RJG6" s="370"/>
      <c r="RJH6" s="370"/>
      <c r="RJI6" s="370"/>
      <c r="RJJ6" s="370"/>
      <c r="RJK6" s="370"/>
      <c r="RJL6" s="370"/>
      <c r="RJM6" s="370"/>
      <c r="RJN6" s="370"/>
      <c r="RJO6" s="369"/>
      <c r="RJP6" s="370"/>
      <c r="RJQ6" s="370"/>
      <c r="RJR6" s="372"/>
      <c r="RJS6" s="372"/>
      <c r="RJU6" s="370"/>
      <c r="RJV6" s="370"/>
      <c r="RJW6" s="370"/>
      <c r="RJX6" s="370"/>
      <c r="RJY6" s="370"/>
      <c r="RJZ6" s="370"/>
      <c r="RKA6" s="370"/>
      <c r="RKB6" s="370"/>
      <c r="RKC6" s="370"/>
      <c r="RKD6" s="370"/>
      <c r="RKE6" s="369"/>
      <c r="RKF6" s="370"/>
      <c r="RKG6" s="370"/>
      <c r="RKH6" s="372"/>
      <c r="RKI6" s="372"/>
      <c r="RKK6" s="370"/>
      <c r="RKL6" s="370"/>
      <c r="RKM6" s="370"/>
      <c r="RKN6" s="370"/>
      <c r="RKO6" s="370"/>
      <c r="RKP6" s="370"/>
      <c r="RKQ6" s="370"/>
      <c r="RKR6" s="370"/>
      <c r="RKS6" s="370"/>
      <c r="RKT6" s="370"/>
      <c r="RKU6" s="369"/>
      <c r="RKV6" s="370"/>
      <c r="RKW6" s="370"/>
      <c r="RKX6" s="372"/>
      <c r="RKY6" s="372"/>
      <c r="RLA6" s="370"/>
      <c r="RLB6" s="370"/>
      <c r="RLC6" s="370"/>
      <c r="RLD6" s="370"/>
      <c r="RLE6" s="370"/>
      <c r="RLF6" s="370"/>
      <c r="RLG6" s="370"/>
      <c r="RLH6" s="370"/>
      <c r="RLI6" s="370"/>
      <c r="RLJ6" s="370"/>
      <c r="RLK6" s="369"/>
      <c r="RLL6" s="370"/>
      <c r="RLM6" s="370"/>
      <c r="RLN6" s="372"/>
      <c r="RLO6" s="372"/>
      <c r="RLQ6" s="370"/>
      <c r="RLR6" s="370"/>
      <c r="RLS6" s="370"/>
      <c r="RLT6" s="370"/>
      <c r="RLU6" s="370"/>
      <c r="RLV6" s="370"/>
      <c r="RLW6" s="370"/>
      <c r="RLX6" s="370"/>
      <c r="RLY6" s="370"/>
      <c r="RLZ6" s="370"/>
      <c r="RMA6" s="369"/>
      <c r="RMB6" s="370"/>
      <c r="RMC6" s="370"/>
      <c r="RMD6" s="372"/>
      <c r="RME6" s="372"/>
      <c r="RMG6" s="370"/>
      <c r="RMH6" s="370"/>
      <c r="RMI6" s="370"/>
      <c r="RMJ6" s="370"/>
      <c r="RMK6" s="370"/>
      <c r="RML6" s="370"/>
      <c r="RMM6" s="370"/>
      <c r="RMN6" s="370"/>
      <c r="RMO6" s="370"/>
      <c r="RMP6" s="370"/>
      <c r="RMQ6" s="369"/>
      <c r="RMR6" s="370"/>
      <c r="RMS6" s="370"/>
      <c r="RMT6" s="372"/>
      <c r="RMU6" s="372"/>
      <c r="RMW6" s="370"/>
      <c r="RMX6" s="370"/>
      <c r="RMY6" s="370"/>
      <c r="RMZ6" s="370"/>
      <c r="RNA6" s="370"/>
      <c r="RNB6" s="370"/>
      <c r="RNC6" s="370"/>
      <c r="RND6" s="370"/>
      <c r="RNE6" s="370"/>
      <c r="RNF6" s="370"/>
      <c r="RNG6" s="369"/>
      <c r="RNH6" s="370"/>
      <c r="RNI6" s="370"/>
      <c r="RNJ6" s="372"/>
      <c r="RNK6" s="372"/>
      <c r="RNM6" s="370"/>
      <c r="RNN6" s="370"/>
      <c r="RNO6" s="370"/>
      <c r="RNP6" s="370"/>
      <c r="RNQ6" s="370"/>
      <c r="RNR6" s="370"/>
      <c r="RNS6" s="370"/>
      <c r="RNT6" s="370"/>
      <c r="RNU6" s="370"/>
      <c r="RNV6" s="370"/>
      <c r="RNW6" s="369"/>
      <c r="RNX6" s="370"/>
      <c r="RNY6" s="370"/>
      <c r="RNZ6" s="372"/>
      <c r="ROA6" s="372"/>
      <c r="ROC6" s="370"/>
      <c r="ROD6" s="370"/>
      <c r="ROE6" s="370"/>
      <c r="ROF6" s="370"/>
      <c r="ROG6" s="370"/>
      <c r="ROH6" s="370"/>
      <c r="ROI6" s="370"/>
      <c r="ROJ6" s="370"/>
      <c r="ROK6" s="370"/>
      <c r="ROL6" s="370"/>
      <c r="ROM6" s="369"/>
      <c r="RON6" s="370"/>
      <c r="ROO6" s="370"/>
      <c r="ROP6" s="372"/>
      <c r="ROQ6" s="372"/>
      <c r="ROS6" s="370"/>
      <c r="ROT6" s="370"/>
      <c r="ROU6" s="370"/>
      <c r="ROV6" s="370"/>
      <c r="ROW6" s="370"/>
      <c r="ROX6" s="370"/>
      <c r="ROY6" s="370"/>
      <c r="ROZ6" s="370"/>
      <c r="RPA6" s="370"/>
      <c r="RPB6" s="370"/>
      <c r="RPC6" s="369"/>
      <c r="RPD6" s="370"/>
      <c r="RPE6" s="370"/>
      <c r="RPF6" s="372"/>
      <c r="RPG6" s="372"/>
      <c r="RPI6" s="370"/>
      <c r="RPJ6" s="370"/>
      <c r="RPK6" s="370"/>
      <c r="RPL6" s="370"/>
      <c r="RPM6" s="370"/>
      <c r="RPN6" s="370"/>
      <c r="RPO6" s="370"/>
      <c r="RPP6" s="370"/>
      <c r="RPQ6" s="370"/>
      <c r="RPR6" s="370"/>
      <c r="RPS6" s="369"/>
      <c r="RPT6" s="370"/>
      <c r="RPU6" s="370"/>
      <c r="RPV6" s="372"/>
      <c r="RPW6" s="372"/>
      <c r="RPY6" s="370"/>
      <c r="RPZ6" s="370"/>
      <c r="RQA6" s="370"/>
      <c r="RQB6" s="370"/>
      <c r="RQC6" s="370"/>
      <c r="RQD6" s="370"/>
      <c r="RQE6" s="370"/>
      <c r="RQF6" s="370"/>
      <c r="RQG6" s="370"/>
      <c r="RQH6" s="370"/>
      <c r="RQI6" s="369"/>
      <c r="RQJ6" s="370"/>
      <c r="RQK6" s="370"/>
      <c r="RQL6" s="372"/>
      <c r="RQM6" s="372"/>
      <c r="RQO6" s="370"/>
      <c r="RQP6" s="370"/>
      <c r="RQQ6" s="370"/>
      <c r="RQR6" s="370"/>
      <c r="RQS6" s="370"/>
      <c r="RQT6" s="370"/>
      <c r="RQU6" s="370"/>
      <c r="RQV6" s="370"/>
      <c r="RQW6" s="370"/>
      <c r="RQX6" s="370"/>
      <c r="RQY6" s="369"/>
      <c r="RQZ6" s="370"/>
      <c r="RRA6" s="370"/>
      <c r="RRB6" s="372"/>
      <c r="RRC6" s="372"/>
      <c r="RRE6" s="370"/>
      <c r="RRF6" s="370"/>
      <c r="RRG6" s="370"/>
      <c r="RRH6" s="370"/>
      <c r="RRI6" s="370"/>
      <c r="RRJ6" s="370"/>
      <c r="RRK6" s="370"/>
      <c r="RRL6" s="370"/>
      <c r="RRM6" s="370"/>
      <c r="RRN6" s="370"/>
      <c r="RRO6" s="369"/>
      <c r="RRP6" s="370"/>
      <c r="RRQ6" s="370"/>
      <c r="RRR6" s="372"/>
      <c r="RRS6" s="372"/>
      <c r="RRU6" s="370"/>
      <c r="RRV6" s="370"/>
      <c r="RRW6" s="370"/>
      <c r="RRX6" s="370"/>
      <c r="RRY6" s="370"/>
      <c r="RRZ6" s="370"/>
      <c r="RSA6" s="370"/>
      <c r="RSB6" s="370"/>
      <c r="RSC6" s="370"/>
      <c r="RSD6" s="370"/>
      <c r="RSE6" s="369"/>
      <c r="RSF6" s="370"/>
      <c r="RSG6" s="370"/>
      <c r="RSH6" s="372"/>
      <c r="RSI6" s="372"/>
      <c r="RSK6" s="370"/>
      <c r="RSL6" s="370"/>
      <c r="RSM6" s="370"/>
      <c r="RSN6" s="370"/>
      <c r="RSO6" s="370"/>
      <c r="RSP6" s="370"/>
      <c r="RSQ6" s="370"/>
      <c r="RSR6" s="370"/>
      <c r="RSS6" s="370"/>
      <c r="RST6" s="370"/>
      <c r="RSU6" s="369"/>
      <c r="RSV6" s="370"/>
      <c r="RSW6" s="370"/>
      <c r="RSX6" s="372"/>
      <c r="RSY6" s="372"/>
      <c r="RTA6" s="370"/>
      <c r="RTB6" s="370"/>
      <c r="RTC6" s="370"/>
      <c r="RTD6" s="370"/>
      <c r="RTE6" s="370"/>
      <c r="RTF6" s="370"/>
      <c r="RTG6" s="370"/>
      <c r="RTH6" s="370"/>
      <c r="RTI6" s="370"/>
      <c r="RTJ6" s="370"/>
      <c r="RTK6" s="369"/>
      <c r="RTL6" s="370"/>
      <c r="RTM6" s="370"/>
      <c r="RTN6" s="372"/>
      <c r="RTO6" s="372"/>
      <c r="RTQ6" s="370"/>
      <c r="RTR6" s="370"/>
      <c r="RTS6" s="370"/>
      <c r="RTT6" s="370"/>
      <c r="RTU6" s="370"/>
      <c r="RTV6" s="370"/>
      <c r="RTW6" s="370"/>
      <c r="RTX6" s="370"/>
      <c r="RTY6" s="370"/>
      <c r="RTZ6" s="370"/>
      <c r="RUA6" s="369"/>
      <c r="RUB6" s="370"/>
      <c r="RUC6" s="370"/>
      <c r="RUD6" s="372"/>
      <c r="RUE6" s="372"/>
      <c r="RUG6" s="370"/>
      <c r="RUH6" s="370"/>
      <c r="RUI6" s="370"/>
      <c r="RUJ6" s="370"/>
      <c r="RUK6" s="370"/>
      <c r="RUL6" s="370"/>
      <c r="RUM6" s="370"/>
      <c r="RUN6" s="370"/>
      <c r="RUO6" s="370"/>
      <c r="RUP6" s="370"/>
      <c r="RUQ6" s="369"/>
      <c r="RUR6" s="370"/>
      <c r="RUS6" s="370"/>
      <c r="RUT6" s="372"/>
      <c r="RUU6" s="372"/>
      <c r="RUW6" s="370"/>
      <c r="RUX6" s="370"/>
      <c r="RUY6" s="370"/>
      <c r="RUZ6" s="370"/>
      <c r="RVA6" s="370"/>
      <c r="RVB6" s="370"/>
      <c r="RVC6" s="370"/>
      <c r="RVD6" s="370"/>
      <c r="RVE6" s="370"/>
      <c r="RVF6" s="370"/>
      <c r="RVG6" s="369"/>
      <c r="RVH6" s="370"/>
      <c r="RVI6" s="370"/>
      <c r="RVJ6" s="372"/>
      <c r="RVK6" s="372"/>
      <c r="RVM6" s="370"/>
      <c r="RVN6" s="370"/>
      <c r="RVO6" s="370"/>
      <c r="RVP6" s="370"/>
      <c r="RVQ6" s="370"/>
      <c r="RVR6" s="370"/>
      <c r="RVS6" s="370"/>
      <c r="RVT6" s="370"/>
      <c r="RVU6" s="370"/>
      <c r="RVV6" s="370"/>
      <c r="RVW6" s="369"/>
      <c r="RVX6" s="370"/>
      <c r="RVY6" s="370"/>
      <c r="RVZ6" s="372"/>
      <c r="RWA6" s="372"/>
      <c r="RWC6" s="370"/>
      <c r="RWD6" s="370"/>
      <c r="RWE6" s="370"/>
      <c r="RWF6" s="370"/>
      <c r="RWG6" s="370"/>
      <c r="RWH6" s="370"/>
      <c r="RWI6" s="370"/>
      <c r="RWJ6" s="370"/>
      <c r="RWK6" s="370"/>
      <c r="RWL6" s="370"/>
      <c r="RWM6" s="369"/>
      <c r="RWN6" s="370"/>
      <c r="RWO6" s="370"/>
      <c r="RWP6" s="372"/>
      <c r="RWQ6" s="372"/>
      <c r="RWS6" s="370"/>
      <c r="RWT6" s="370"/>
      <c r="RWU6" s="370"/>
      <c r="RWV6" s="370"/>
      <c r="RWW6" s="370"/>
      <c r="RWX6" s="370"/>
      <c r="RWY6" s="370"/>
      <c r="RWZ6" s="370"/>
      <c r="RXA6" s="370"/>
      <c r="RXB6" s="370"/>
      <c r="RXC6" s="369"/>
      <c r="RXD6" s="370"/>
      <c r="RXE6" s="370"/>
      <c r="RXF6" s="372"/>
      <c r="RXG6" s="372"/>
      <c r="RXI6" s="370"/>
      <c r="RXJ6" s="370"/>
      <c r="RXK6" s="370"/>
      <c r="RXL6" s="370"/>
      <c r="RXM6" s="370"/>
      <c r="RXN6" s="370"/>
      <c r="RXO6" s="370"/>
      <c r="RXP6" s="370"/>
      <c r="RXQ6" s="370"/>
      <c r="RXR6" s="370"/>
      <c r="RXS6" s="369"/>
      <c r="RXT6" s="370"/>
      <c r="RXU6" s="370"/>
      <c r="RXV6" s="372"/>
      <c r="RXW6" s="372"/>
      <c r="RXY6" s="370"/>
      <c r="RXZ6" s="370"/>
      <c r="RYA6" s="370"/>
      <c r="RYB6" s="370"/>
      <c r="RYC6" s="370"/>
      <c r="RYD6" s="370"/>
      <c r="RYE6" s="370"/>
      <c r="RYF6" s="370"/>
      <c r="RYG6" s="370"/>
      <c r="RYH6" s="370"/>
      <c r="RYI6" s="369"/>
      <c r="RYJ6" s="370"/>
      <c r="RYK6" s="370"/>
      <c r="RYL6" s="372"/>
      <c r="RYM6" s="372"/>
      <c r="RYO6" s="370"/>
      <c r="RYP6" s="370"/>
      <c r="RYQ6" s="370"/>
      <c r="RYR6" s="370"/>
      <c r="RYS6" s="370"/>
      <c r="RYT6" s="370"/>
      <c r="RYU6" s="370"/>
      <c r="RYV6" s="370"/>
      <c r="RYW6" s="370"/>
      <c r="RYX6" s="370"/>
      <c r="RYY6" s="369"/>
      <c r="RYZ6" s="370"/>
      <c r="RZA6" s="370"/>
      <c r="RZB6" s="372"/>
      <c r="RZC6" s="372"/>
      <c r="RZE6" s="370"/>
      <c r="RZF6" s="370"/>
      <c r="RZG6" s="370"/>
      <c r="RZH6" s="370"/>
      <c r="RZI6" s="370"/>
      <c r="RZJ6" s="370"/>
      <c r="RZK6" s="370"/>
      <c r="RZL6" s="370"/>
      <c r="RZM6" s="370"/>
      <c r="RZN6" s="370"/>
      <c r="RZO6" s="369"/>
      <c r="RZP6" s="370"/>
      <c r="RZQ6" s="370"/>
      <c r="RZR6" s="372"/>
      <c r="RZS6" s="372"/>
      <c r="RZU6" s="370"/>
      <c r="RZV6" s="370"/>
      <c r="RZW6" s="370"/>
      <c r="RZX6" s="370"/>
      <c r="RZY6" s="370"/>
      <c r="RZZ6" s="370"/>
      <c r="SAA6" s="370"/>
      <c r="SAB6" s="370"/>
      <c r="SAC6" s="370"/>
      <c r="SAD6" s="370"/>
      <c r="SAE6" s="369"/>
      <c r="SAF6" s="370"/>
      <c r="SAG6" s="370"/>
      <c r="SAH6" s="372"/>
      <c r="SAI6" s="372"/>
      <c r="SAK6" s="370"/>
      <c r="SAL6" s="370"/>
      <c r="SAM6" s="370"/>
      <c r="SAN6" s="370"/>
      <c r="SAO6" s="370"/>
      <c r="SAP6" s="370"/>
      <c r="SAQ6" s="370"/>
      <c r="SAR6" s="370"/>
      <c r="SAS6" s="370"/>
      <c r="SAT6" s="370"/>
      <c r="SAU6" s="369"/>
      <c r="SAV6" s="370"/>
      <c r="SAW6" s="370"/>
      <c r="SAX6" s="372"/>
      <c r="SAY6" s="372"/>
      <c r="SBA6" s="370"/>
      <c r="SBB6" s="370"/>
      <c r="SBC6" s="370"/>
      <c r="SBD6" s="370"/>
      <c r="SBE6" s="370"/>
      <c r="SBF6" s="370"/>
      <c r="SBG6" s="370"/>
      <c r="SBH6" s="370"/>
      <c r="SBI6" s="370"/>
      <c r="SBJ6" s="370"/>
      <c r="SBK6" s="369"/>
      <c r="SBL6" s="370"/>
      <c r="SBM6" s="370"/>
      <c r="SBN6" s="372"/>
      <c r="SBO6" s="372"/>
      <c r="SBQ6" s="370"/>
      <c r="SBR6" s="370"/>
      <c r="SBS6" s="370"/>
      <c r="SBT6" s="370"/>
      <c r="SBU6" s="370"/>
      <c r="SBV6" s="370"/>
      <c r="SBW6" s="370"/>
      <c r="SBX6" s="370"/>
      <c r="SBY6" s="370"/>
      <c r="SBZ6" s="370"/>
      <c r="SCA6" s="369"/>
      <c r="SCB6" s="370"/>
      <c r="SCC6" s="370"/>
      <c r="SCD6" s="372"/>
      <c r="SCE6" s="372"/>
      <c r="SCG6" s="370"/>
      <c r="SCH6" s="370"/>
      <c r="SCI6" s="370"/>
      <c r="SCJ6" s="370"/>
      <c r="SCK6" s="370"/>
      <c r="SCL6" s="370"/>
      <c r="SCM6" s="370"/>
      <c r="SCN6" s="370"/>
      <c r="SCO6" s="370"/>
      <c r="SCP6" s="370"/>
      <c r="SCQ6" s="369"/>
      <c r="SCR6" s="370"/>
      <c r="SCS6" s="370"/>
      <c r="SCT6" s="372"/>
      <c r="SCU6" s="372"/>
      <c r="SCW6" s="370"/>
      <c r="SCX6" s="370"/>
      <c r="SCY6" s="370"/>
      <c r="SCZ6" s="370"/>
      <c r="SDA6" s="370"/>
      <c r="SDB6" s="370"/>
      <c r="SDC6" s="370"/>
      <c r="SDD6" s="370"/>
      <c r="SDE6" s="370"/>
      <c r="SDF6" s="370"/>
      <c r="SDG6" s="369"/>
      <c r="SDH6" s="370"/>
      <c r="SDI6" s="370"/>
      <c r="SDJ6" s="372"/>
      <c r="SDK6" s="372"/>
      <c r="SDM6" s="370"/>
      <c r="SDN6" s="370"/>
      <c r="SDO6" s="370"/>
      <c r="SDP6" s="370"/>
      <c r="SDQ6" s="370"/>
      <c r="SDR6" s="370"/>
      <c r="SDS6" s="370"/>
      <c r="SDT6" s="370"/>
      <c r="SDU6" s="370"/>
      <c r="SDV6" s="370"/>
      <c r="SDW6" s="369"/>
      <c r="SDX6" s="370"/>
      <c r="SDY6" s="370"/>
      <c r="SDZ6" s="372"/>
      <c r="SEA6" s="372"/>
      <c r="SEC6" s="370"/>
      <c r="SED6" s="370"/>
      <c r="SEE6" s="370"/>
      <c r="SEF6" s="370"/>
      <c r="SEG6" s="370"/>
      <c r="SEH6" s="370"/>
      <c r="SEI6" s="370"/>
      <c r="SEJ6" s="370"/>
      <c r="SEK6" s="370"/>
      <c r="SEL6" s="370"/>
      <c r="SEM6" s="369"/>
      <c r="SEN6" s="370"/>
      <c r="SEO6" s="370"/>
      <c r="SEP6" s="372"/>
      <c r="SEQ6" s="372"/>
      <c r="SES6" s="370"/>
      <c r="SET6" s="370"/>
      <c r="SEU6" s="370"/>
      <c r="SEV6" s="370"/>
      <c r="SEW6" s="370"/>
      <c r="SEX6" s="370"/>
      <c r="SEY6" s="370"/>
      <c r="SEZ6" s="370"/>
      <c r="SFA6" s="370"/>
      <c r="SFB6" s="370"/>
      <c r="SFC6" s="369"/>
      <c r="SFD6" s="370"/>
      <c r="SFE6" s="370"/>
      <c r="SFF6" s="372"/>
      <c r="SFG6" s="372"/>
      <c r="SFI6" s="370"/>
      <c r="SFJ6" s="370"/>
      <c r="SFK6" s="370"/>
      <c r="SFL6" s="370"/>
      <c r="SFM6" s="370"/>
      <c r="SFN6" s="370"/>
      <c r="SFO6" s="370"/>
      <c r="SFP6" s="370"/>
      <c r="SFQ6" s="370"/>
      <c r="SFR6" s="370"/>
      <c r="SFS6" s="369"/>
      <c r="SFT6" s="370"/>
      <c r="SFU6" s="370"/>
      <c r="SFV6" s="372"/>
      <c r="SFW6" s="372"/>
      <c r="SFY6" s="370"/>
      <c r="SFZ6" s="370"/>
      <c r="SGA6" s="370"/>
      <c r="SGB6" s="370"/>
      <c r="SGC6" s="370"/>
      <c r="SGD6" s="370"/>
      <c r="SGE6" s="370"/>
      <c r="SGF6" s="370"/>
      <c r="SGG6" s="370"/>
      <c r="SGH6" s="370"/>
      <c r="SGI6" s="369"/>
      <c r="SGJ6" s="370"/>
      <c r="SGK6" s="370"/>
      <c r="SGL6" s="372"/>
      <c r="SGM6" s="372"/>
      <c r="SGO6" s="370"/>
      <c r="SGP6" s="370"/>
      <c r="SGQ6" s="370"/>
      <c r="SGR6" s="370"/>
      <c r="SGS6" s="370"/>
      <c r="SGT6" s="370"/>
      <c r="SGU6" s="370"/>
      <c r="SGV6" s="370"/>
      <c r="SGW6" s="370"/>
      <c r="SGX6" s="370"/>
      <c r="SGY6" s="369"/>
      <c r="SGZ6" s="370"/>
      <c r="SHA6" s="370"/>
      <c r="SHB6" s="372"/>
      <c r="SHC6" s="372"/>
      <c r="SHE6" s="370"/>
      <c r="SHF6" s="370"/>
      <c r="SHG6" s="370"/>
      <c r="SHH6" s="370"/>
      <c r="SHI6" s="370"/>
      <c r="SHJ6" s="370"/>
      <c r="SHK6" s="370"/>
      <c r="SHL6" s="370"/>
      <c r="SHM6" s="370"/>
      <c r="SHN6" s="370"/>
      <c r="SHO6" s="369"/>
      <c r="SHP6" s="370"/>
      <c r="SHQ6" s="370"/>
      <c r="SHR6" s="372"/>
      <c r="SHS6" s="372"/>
      <c r="SHU6" s="370"/>
      <c r="SHV6" s="370"/>
      <c r="SHW6" s="370"/>
      <c r="SHX6" s="370"/>
      <c r="SHY6" s="370"/>
      <c r="SHZ6" s="370"/>
      <c r="SIA6" s="370"/>
      <c r="SIB6" s="370"/>
      <c r="SIC6" s="370"/>
      <c r="SID6" s="370"/>
      <c r="SIE6" s="369"/>
      <c r="SIF6" s="370"/>
      <c r="SIG6" s="370"/>
      <c r="SIH6" s="372"/>
      <c r="SII6" s="372"/>
      <c r="SIK6" s="370"/>
      <c r="SIL6" s="370"/>
      <c r="SIM6" s="370"/>
      <c r="SIN6" s="370"/>
      <c r="SIO6" s="370"/>
      <c r="SIP6" s="370"/>
      <c r="SIQ6" s="370"/>
      <c r="SIR6" s="370"/>
      <c r="SIS6" s="370"/>
      <c r="SIT6" s="370"/>
      <c r="SIU6" s="369"/>
      <c r="SIV6" s="370"/>
      <c r="SIW6" s="370"/>
      <c r="SIX6" s="372"/>
      <c r="SIY6" s="372"/>
      <c r="SJA6" s="370"/>
      <c r="SJB6" s="370"/>
      <c r="SJC6" s="370"/>
      <c r="SJD6" s="370"/>
      <c r="SJE6" s="370"/>
      <c r="SJF6" s="370"/>
      <c r="SJG6" s="370"/>
      <c r="SJH6" s="370"/>
      <c r="SJI6" s="370"/>
      <c r="SJJ6" s="370"/>
      <c r="SJK6" s="369"/>
      <c r="SJL6" s="370"/>
      <c r="SJM6" s="370"/>
      <c r="SJN6" s="372"/>
      <c r="SJO6" s="372"/>
      <c r="SJQ6" s="370"/>
      <c r="SJR6" s="370"/>
      <c r="SJS6" s="370"/>
      <c r="SJT6" s="370"/>
      <c r="SJU6" s="370"/>
      <c r="SJV6" s="370"/>
      <c r="SJW6" s="370"/>
      <c r="SJX6" s="370"/>
      <c r="SJY6" s="370"/>
      <c r="SJZ6" s="370"/>
      <c r="SKA6" s="369"/>
      <c r="SKB6" s="370"/>
      <c r="SKC6" s="370"/>
      <c r="SKD6" s="372"/>
      <c r="SKE6" s="372"/>
      <c r="SKG6" s="370"/>
      <c r="SKH6" s="370"/>
      <c r="SKI6" s="370"/>
      <c r="SKJ6" s="370"/>
      <c r="SKK6" s="370"/>
      <c r="SKL6" s="370"/>
      <c r="SKM6" s="370"/>
      <c r="SKN6" s="370"/>
      <c r="SKO6" s="370"/>
      <c r="SKP6" s="370"/>
      <c r="SKQ6" s="369"/>
      <c r="SKR6" s="370"/>
      <c r="SKS6" s="370"/>
      <c r="SKT6" s="372"/>
      <c r="SKU6" s="372"/>
      <c r="SKW6" s="370"/>
      <c r="SKX6" s="370"/>
      <c r="SKY6" s="370"/>
      <c r="SKZ6" s="370"/>
      <c r="SLA6" s="370"/>
      <c r="SLB6" s="370"/>
      <c r="SLC6" s="370"/>
      <c r="SLD6" s="370"/>
      <c r="SLE6" s="370"/>
      <c r="SLF6" s="370"/>
      <c r="SLG6" s="369"/>
      <c r="SLH6" s="370"/>
      <c r="SLI6" s="370"/>
      <c r="SLJ6" s="372"/>
      <c r="SLK6" s="372"/>
      <c r="SLM6" s="370"/>
      <c r="SLN6" s="370"/>
      <c r="SLO6" s="370"/>
      <c r="SLP6" s="370"/>
      <c r="SLQ6" s="370"/>
      <c r="SLR6" s="370"/>
      <c r="SLS6" s="370"/>
      <c r="SLT6" s="370"/>
      <c r="SLU6" s="370"/>
      <c r="SLV6" s="370"/>
      <c r="SLW6" s="369"/>
      <c r="SLX6" s="370"/>
      <c r="SLY6" s="370"/>
      <c r="SLZ6" s="372"/>
      <c r="SMA6" s="372"/>
      <c r="SMC6" s="370"/>
      <c r="SMD6" s="370"/>
      <c r="SME6" s="370"/>
      <c r="SMF6" s="370"/>
      <c r="SMG6" s="370"/>
      <c r="SMH6" s="370"/>
      <c r="SMI6" s="370"/>
      <c r="SMJ6" s="370"/>
      <c r="SMK6" s="370"/>
      <c r="SML6" s="370"/>
      <c r="SMM6" s="369"/>
      <c r="SMN6" s="370"/>
      <c r="SMO6" s="370"/>
      <c r="SMP6" s="372"/>
      <c r="SMQ6" s="372"/>
      <c r="SMS6" s="370"/>
      <c r="SMT6" s="370"/>
      <c r="SMU6" s="370"/>
      <c r="SMV6" s="370"/>
      <c r="SMW6" s="370"/>
      <c r="SMX6" s="370"/>
      <c r="SMY6" s="370"/>
      <c r="SMZ6" s="370"/>
      <c r="SNA6" s="370"/>
      <c r="SNB6" s="370"/>
      <c r="SNC6" s="369"/>
      <c r="SND6" s="370"/>
      <c r="SNE6" s="370"/>
      <c r="SNF6" s="372"/>
      <c r="SNG6" s="372"/>
      <c r="SNI6" s="370"/>
      <c r="SNJ6" s="370"/>
      <c r="SNK6" s="370"/>
      <c r="SNL6" s="370"/>
      <c r="SNM6" s="370"/>
      <c r="SNN6" s="370"/>
      <c r="SNO6" s="370"/>
      <c r="SNP6" s="370"/>
      <c r="SNQ6" s="370"/>
      <c r="SNR6" s="370"/>
      <c r="SNS6" s="369"/>
      <c r="SNT6" s="370"/>
      <c r="SNU6" s="370"/>
      <c r="SNV6" s="372"/>
      <c r="SNW6" s="372"/>
      <c r="SNY6" s="370"/>
      <c r="SNZ6" s="370"/>
      <c r="SOA6" s="370"/>
      <c r="SOB6" s="370"/>
      <c r="SOC6" s="370"/>
      <c r="SOD6" s="370"/>
      <c r="SOE6" s="370"/>
      <c r="SOF6" s="370"/>
      <c r="SOG6" s="370"/>
      <c r="SOH6" s="370"/>
      <c r="SOI6" s="369"/>
      <c r="SOJ6" s="370"/>
      <c r="SOK6" s="370"/>
      <c r="SOL6" s="372"/>
      <c r="SOM6" s="372"/>
      <c r="SOO6" s="370"/>
      <c r="SOP6" s="370"/>
      <c r="SOQ6" s="370"/>
      <c r="SOR6" s="370"/>
      <c r="SOS6" s="370"/>
      <c r="SOT6" s="370"/>
      <c r="SOU6" s="370"/>
      <c r="SOV6" s="370"/>
      <c r="SOW6" s="370"/>
      <c r="SOX6" s="370"/>
      <c r="SOY6" s="369"/>
      <c r="SOZ6" s="370"/>
      <c r="SPA6" s="370"/>
      <c r="SPB6" s="372"/>
      <c r="SPC6" s="372"/>
      <c r="SPE6" s="370"/>
      <c r="SPF6" s="370"/>
      <c r="SPG6" s="370"/>
      <c r="SPH6" s="370"/>
      <c r="SPI6" s="370"/>
      <c r="SPJ6" s="370"/>
      <c r="SPK6" s="370"/>
      <c r="SPL6" s="370"/>
      <c r="SPM6" s="370"/>
      <c r="SPN6" s="370"/>
      <c r="SPO6" s="369"/>
      <c r="SPP6" s="370"/>
      <c r="SPQ6" s="370"/>
      <c r="SPR6" s="372"/>
      <c r="SPS6" s="372"/>
      <c r="SPU6" s="370"/>
      <c r="SPV6" s="370"/>
      <c r="SPW6" s="370"/>
      <c r="SPX6" s="370"/>
      <c r="SPY6" s="370"/>
      <c r="SPZ6" s="370"/>
      <c r="SQA6" s="370"/>
      <c r="SQB6" s="370"/>
      <c r="SQC6" s="370"/>
      <c r="SQD6" s="370"/>
      <c r="SQE6" s="369"/>
      <c r="SQF6" s="370"/>
      <c r="SQG6" s="370"/>
      <c r="SQH6" s="372"/>
      <c r="SQI6" s="372"/>
      <c r="SQK6" s="370"/>
      <c r="SQL6" s="370"/>
      <c r="SQM6" s="370"/>
      <c r="SQN6" s="370"/>
      <c r="SQO6" s="370"/>
      <c r="SQP6" s="370"/>
      <c r="SQQ6" s="370"/>
      <c r="SQR6" s="370"/>
      <c r="SQS6" s="370"/>
      <c r="SQT6" s="370"/>
      <c r="SQU6" s="369"/>
      <c r="SQV6" s="370"/>
      <c r="SQW6" s="370"/>
      <c r="SQX6" s="372"/>
      <c r="SQY6" s="372"/>
      <c r="SRA6" s="370"/>
      <c r="SRB6" s="370"/>
      <c r="SRC6" s="370"/>
      <c r="SRD6" s="370"/>
      <c r="SRE6" s="370"/>
      <c r="SRF6" s="370"/>
      <c r="SRG6" s="370"/>
      <c r="SRH6" s="370"/>
      <c r="SRI6" s="370"/>
      <c r="SRJ6" s="370"/>
      <c r="SRK6" s="369"/>
      <c r="SRL6" s="370"/>
      <c r="SRM6" s="370"/>
      <c r="SRN6" s="372"/>
      <c r="SRO6" s="372"/>
      <c r="SRQ6" s="370"/>
      <c r="SRR6" s="370"/>
      <c r="SRS6" s="370"/>
      <c r="SRT6" s="370"/>
      <c r="SRU6" s="370"/>
      <c r="SRV6" s="370"/>
      <c r="SRW6" s="370"/>
      <c r="SRX6" s="370"/>
      <c r="SRY6" s="370"/>
      <c r="SRZ6" s="370"/>
      <c r="SSA6" s="369"/>
      <c r="SSB6" s="370"/>
      <c r="SSC6" s="370"/>
      <c r="SSD6" s="372"/>
      <c r="SSE6" s="372"/>
      <c r="SSG6" s="370"/>
      <c r="SSH6" s="370"/>
      <c r="SSI6" s="370"/>
      <c r="SSJ6" s="370"/>
      <c r="SSK6" s="370"/>
      <c r="SSL6" s="370"/>
      <c r="SSM6" s="370"/>
      <c r="SSN6" s="370"/>
      <c r="SSO6" s="370"/>
      <c r="SSP6" s="370"/>
      <c r="SSQ6" s="369"/>
      <c r="SSR6" s="370"/>
      <c r="SSS6" s="370"/>
      <c r="SST6" s="372"/>
      <c r="SSU6" s="372"/>
      <c r="SSW6" s="370"/>
      <c r="SSX6" s="370"/>
      <c r="SSY6" s="370"/>
      <c r="SSZ6" s="370"/>
      <c r="STA6" s="370"/>
      <c r="STB6" s="370"/>
      <c r="STC6" s="370"/>
      <c r="STD6" s="370"/>
      <c r="STE6" s="370"/>
      <c r="STF6" s="370"/>
      <c r="STG6" s="369"/>
      <c r="STH6" s="370"/>
      <c r="STI6" s="370"/>
      <c r="STJ6" s="372"/>
      <c r="STK6" s="372"/>
      <c r="STM6" s="370"/>
      <c r="STN6" s="370"/>
      <c r="STO6" s="370"/>
      <c r="STP6" s="370"/>
      <c r="STQ6" s="370"/>
      <c r="STR6" s="370"/>
      <c r="STS6" s="370"/>
      <c r="STT6" s="370"/>
      <c r="STU6" s="370"/>
      <c r="STV6" s="370"/>
      <c r="STW6" s="369"/>
      <c r="STX6" s="370"/>
      <c r="STY6" s="370"/>
      <c r="STZ6" s="372"/>
      <c r="SUA6" s="372"/>
      <c r="SUC6" s="370"/>
      <c r="SUD6" s="370"/>
      <c r="SUE6" s="370"/>
      <c r="SUF6" s="370"/>
      <c r="SUG6" s="370"/>
      <c r="SUH6" s="370"/>
      <c r="SUI6" s="370"/>
      <c r="SUJ6" s="370"/>
      <c r="SUK6" s="370"/>
      <c r="SUL6" s="370"/>
      <c r="SUM6" s="369"/>
      <c r="SUN6" s="370"/>
      <c r="SUO6" s="370"/>
      <c r="SUP6" s="372"/>
      <c r="SUQ6" s="372"/>
      <c r="SUS6" s="370"/>
      <c r="SUT6" s="370"/>
      <c r="SUU6" s="370"/>
      <c r="SUV6" s="370"/>
      <c r="SUW6" s="370"/>
      <c r="SUX6" s="370"/>
      <c r="SUY6" s="370"/>
      <c r="SUZ6" s="370"/>
      <c r="SVA6" s="370"/>
      <c r="SVB6" s="370"/>
      <c r="SVC6" s="369"/>
      <c r="SVD6" s="370"/>
      <c r="SVE6" s="370"/>
      <c r="SVF6" s="372"/>
      <c r="SVG6" s="372"/>
      <c r="SVI6" s="370"/>
      <c r="SVJ6" s="370"/>
      <c r="SVK6" s="370"/>
      <c r="SVL6" s="370"/>
      <c r="SVM6" s="370"/>
      <c r="SVN6" s="370"/>
      <c r="SVO6" s="370"/>
      <c r="SVP6" s="370"/>
      <c r="SVQ6" s="370"/>
      <c r="SVR6" s="370"/>
      <c r="SVS6" s="369"/>
      <c r="SVT6" s="370"/>
      <c r="SVU6" s="370"/>
      <c r="SVV6" s="372"/>
      <c r="SVW6" s="372"/>
      <c r="SVY6" s="370"/>
      <c r="SVZ6" s="370"/>
      <c r="SWA6" s="370"/>
      <c r="SWB6" s="370"/>
      <c r="SWC6" s="370"/>
      <c r="SWD6" s="370"/>
      <c r="SWE6" s="370"/>
      <c r="SWF6" s="370"/>
      <c r="SWG6" s="370"/>
      <c r="SWH6" s="370"/>
      <c r="SWI6" s="369"/>
      <c r="SWJ6" s="370"/>
      <c r="SWK6" s="370"/>
      <c r="SWL6" s="372"/>
      <c r="SWM6" s="372"/>
      <c r="SWO6" s="370"/>
      <c r="SWP6" s="370"/>
      <c r="SWQ6" s="370"/>
      <c r="SWR6" s="370"/>
      <c r="SWS6" s="370"/>
      <c r="SWT6" s="370"/>
      <c r="SWU6" s="370"/>
      <c r="SWV6" s="370"/>
      <c r="SWW6" s="370"/>
      <c r="SWX6" s="370"/>
      <c r="SWY6" s="369"/>
      <c r="SWZ6" s="370"/>
      <c r="SXA6" s="370"/>
      <c r="SXB6" s="372"/>
      <c r="SXC6" s="372"/>
      <c r="SXE6" s="370"/>
      <c r="SXF6" s="370"/>
      <c r="SXG6" s="370"/>
      <c r="SXH6" s="370"/>
      <c r="SXI6" s="370"/>
      <c r="SXJ6" s="370"/>
      <c r="SXK6" s="370"/>
      <c r="SXL6" s="370"/>
      <c r="SXM6" s="370"/>
      <c r="SXN6" s="370"/>
      <c r="SXO6" s="369"/>
      <c r="SXP6" s="370"/>
      <c r="SXQ6" s="370"/>
      <c r="SXR6" s="372"/>
      <c r="SXS6" s="372"/>
      <c r="SXU6" s="370"/>
      <c r="SXV6" s="370"/>
      <c r="SXW6" s="370"/>
      <c r="SXX6" s="370"/>
      <c r="SXY6" s="370"/>
      <c r="SXZ6" s="370"/>
      <c r="SYA6" s="370"/>
      <c r="SYB6" s="370"/>
      <c r="SYC6" s="370"/>
      <c r="SYD6" s="370"/>
      <c r="SYE6" s="369"/>
      <c r="SYF6" s="370"/>
      <c r="SYG6" s="370"/>
      <c r="SYH6" s="372"/>
      <c r="SYI6" s="372"/>
      <c r="SYK6" s="370"/>
      <c r="SYL6" s="370"/>
      <c r="SYM6" s="370"/>
      <c r="SYN6" s="370"/>
      <c r="SYO6" s="370"/>
      <c r="SYP6" s="370"/>
      <c r="SYQ6" s="370"/>
      <c r="SYR6" s="370"/>
      <c r="SYS6" s="370"/>
      <c r="SYT6" s="370"/>
      <c r="SYU6" s="369"/>
      <c r="SYV6" s="370"/>
      <c r="SYW6" s="370"/>
      <c r="SYX6" s="372"/>
      <c r="SYY6" s="372"/>
      <c r="SZA6" s="370"/>
      <c r="SZB6" s="370"/>
      <c r="SZC6" s="370"/>
      <c r="SZD6" s="370"/>
      <c r="SZE6" s="370"/>
      <c r="SZF6" s="370"/>
      <c r="SZG6" s="370"/>
      <c r="SZH6" s="370"/>
      <c r="SZI6" s="370"/>
      <c r="SZJ6" s="370"/>
      <c r="SZK6" s="369"/>
      <c r="SZL6" s="370"/>
      <c r="SZM6" s="370"/>
      <c r="SZN6" s="372"/>
      <c r="SZO6" s="372"/>
      <c r="SZQ6" s="370"/>
      <c r="SZR6" s="370"/>
      <c r="SZS6" s="370"/>
      <c r="SZT6" s="370"/>
      <c r="SZU6" s="370"/>
      <c r="SZV6" s="370"/>
      <c r="SZW6" s="370"/>
      <c r="SZX6" s="370"/>
      <c r="SZY6" s="370"/>
      <c r="SZZ6" s="370"/>
      <c r="TAA6" s="369"/>
      <c r="TAB6" s="370"/>
      <c r="TAC6" s="370"/>
      <c r="TAD6" s="372"/>
      <c r="TAE6" s="372"/>
      <c r="TAG6" s="370"/>
      <c r="TAH6" s="370"/>
      <c r="TAI6" s="370"/>
      <c r="TAJ6" s="370"/>
      <c r="TAK6" s="370"/>
      <c r="TAL6" s="370"/>
      <c r="TAM6" s="370"/>
      <c r="TAN6" s="370"/>
      <c r="TAO6" s="370"/>
      <c r="TAP6" s="370"/>
      <c r="TAQ6" s="369"/>
      <c r="TAR6" s="370"/>
      <c r="TAS6" s="370"/>
      <c r="TAT6" s="372"/>
      <c r="TAU6" s="372"/>
      <c r="TAW6" s="370"/>
      <c r="TAX6" s="370"/>
      <c r="TAY6" s="370"/>
      <c r="TAZ6" s="370"/>
      <c r="TBA6" s="370"/>
      <c r="TBB6" s="370"/>
      <c r="TBC6" s="370"/>
      <c r="TBD6" s="370"/>
      <c r="TBE6" s="370"/>
      <c r="TBF6" s="370"/>
      <c r="TBG6" s="369"/>
      <c r="TBH6" s="370"/>
      <c r="TBI6" s="370"/>
      <c r="TBJ6" s="372"/>
      <c r="TBK6" s="372"/>
      <c r="TBM6" s="370"/>
      <c r="TBN6" s="370"/>
      <c r="TBO6" s="370"/>
      <c r="TBP6" s="370"/>
      <c r="TBQ6" s="370"/>
      <c r="TBR6" s="370"/>
      <c r="TBS6" s="370"/>
      <c r="TBT6" s="370"/>
      <c r="TBU6" s="370"/>
      <c r="TBV6" s="370"/>
      <c r="TBW6" s="369"/>
      <c r="TBX6" s="370"/>
      <c r="TBY6" s="370"/>
      <c r="TBZ6" s="372"/>
      <c r="TCA6" s="372"/>
      <c r="TCC6" s="370"/>
      <c r="TCD6" s="370"/>
      <c r="TCE6" s="370"/>
      <c r="TCF6" s="370"/>
      <c r="TCG6" s="370"/>
      <c r="TCH6" s="370"/>
      <c r="TCI6" s="370"/>
      <c r="TCJ6" s="370"/>
      <c r="TCK6" s="370"/>
      <c r="TCL6" s="370"/>
      <c r="TCM6" s="369"/>
      <c r="TCN6" s="370"/>
      <c r="TCO6" s="370"/>
      <c r="TCP6" s="372"/>
      <c r="TCQ6" s="372"/>
      <c r="TCS6" s="370"/>
      <c r="TCT6" s="370"/>
      <c r="TCU6" s="370"/>
      <c r="TCV6" s="370"/>
      <c r="TCW6" s="370"/>
      <c r="TCX6" s="370"/>
      <c r="TCY6" s="370"/>
      <c r="TCZ6" s="370"/>
      <c r="TDA6" s="370"/>
      <c r="TDB6" s="370"/>
      <c r="TDC6" s="369"/>
      <c r="TDD6" s="370"/>
      <c r="TDE6" s="370"/>
      <c r="TDF6" s="372"/>
      <c r="TDG6" s="372"/>
      <c r="TDI6" s="370"/>
      <c r="TDJ6" s="370"/>
      <c r="TDK6" s="370"/>
      <c r="TDL6" s="370"/>
      <c r="TDM6" s="370"/>
      <c r="TDN6" s="370"/>
      <c r="TDO6" s="370"/>
      <c r="TDP6" s="370"/>
      <c r="TDQ6" s="370"/>
      <c r="TDR6" s="370"/>
      <c r="TDS6" s="369"/>
      <c r="TDT6" s="370"/>
      <c r="TDU6" s="370"/>
      <c r="TDV6" s="372"/>
      <c r="TDW6" s="372"/>
      <c r="TDY6" s="370"/>
      <c r="TDZ6" s="370"/>
      <c r="TEA6" s="370"/>
      <c r="TEB6" s="370"/>
      <c r="TEC6" s="370"/>
      <c r="TED6" s="370"/>
      <c r="TEE6" s="370"/>
      <c r="TEF6" s="370"/>
      <c r="TEG6" s="370"/>
      <c r="TEH6" s="370"/>
      <c r="TEI6" s="369"/>
      <c r="TEJ6" s="370"/>
      <c r="TEK6" s="370"/>
      <c r="TEL6" s="372"/>
      <c r="TEM6" s="372"/>
      <c r="TEO6" s="370"/>
      <c r="TEP6" s="370"/>
      <c r="TEQ6" s="370"/>
      <c r="TER6" s="370"/>
      <c r="TES6" s="370"/>
      <c r="TET6" s="370"/>
      <c r="TEU6" s="370"/>
      <c r="TEV6" s="370"/>
      <c r="TEW6" s="370"/>
      <c r="TEX6" s="370"/>
      <c r="TEY6" s="369"/>
      <c r="TEZ6" s="370"/>
      <c r="TFA6" s="370"/>
      <c r="TFB6" s="372"/>
      <c r="TFC6" s="372"/>
      <c r="TFE6" s="370"/>
      <c r="TFF6" s="370"/>
      <c r="TFG6" s="370"/>
      <c r="TFH6" s="370"/>
      <c r="TFI6" s="370"/>
      <c r="TFJ6" s="370"/>
      <c r="TFK6" s="370"/>
      <c r="TFL6" s="370"/>
      <c r="TFM6" s="370"/>
      <c r="TFN6" s="370"/>
      <c r="TFO6" s="369"/>
      <c r="TFP6" s="370"/>
      <c r="TFQ6" s="370"/>
      <c r="TFR6" s="372"/>
      <c r="TFS6" s="372"/>
      <c r="TFU6" s="370"/>
      <c r="TFV6" s="370"/>
      <c r="TFW6" s="370"/>
      <c r="TFX6" s="370"/>
      <c r="TFY6" s="370"/>
      <c r="TFZ6" s="370"/>
      <c r="TGA6" s="370"/>
      <c r="TGB6" s="370"/>
      <c r="TGC6" s="370"/>
      <c r="TGD6" s="370"/>
      <c r="TGE6" s="369"/>
      <c r="TGF6" s="370"/>
      <c r="TGG6" s="370"/>
      <c r="TGH6" s="372"/>
      <c r="TGI6" s="372"/>
      <c r="TGK6" s="370"/>
      <c r="TGL6" s="370"/>
      <c r="TGM6" s="370"/>
      <c r="TGN6" s="370"/>
      <c r="TGO6" s="370"/>
      <c r="TGP6" s="370"/>
      <c r="TGQ6" s="370"/>
      <c r="TGR6" s="370"/>
      <c r="TGS6" s="370"/>
      <c r="TGT6" s="370"/>
      <c r="TGU6" s="369"/>
      <c r="TGV6" s="370"/>
      <c r="TGW6" s="370"/>
      <c r="TGX6" s="372"/>
      <c r="TGY6" s="372"/>
      <c r="THA6" s="370"/>
      <c r="THB6" s="370"/>
      <c r="THC6" s="370"/>
      <c r="THD6" s="370"/>
      <c r="THE6" s="370"/>
      <c r="THF6" s="370"/>
      <c r="THG6" s="370"/>
      <c r="THH6" s="370"/>
      <c r="THI6" s="370"/>
      <c r="THJ6" s="370"/>
      <c r="THK6" s="369"/>
      <c r="THL6" s="370"/>
      <c r="THM6" s="370"/>
      <c r="THN6" s="372"/>
      <c r="THO6" s="372"/>
      <c r="THQ6" s="370"/>
      <c r="THR6" s="370"/>
      <c r="THS6" s="370"/>
      <c r="THT6" s="370"/>
      <c r="THU6" s="370"/>
      <c r="THV6" s="370"/>
      <c r="THW6" s="370"/>
      <c r="THX6" s="370"/>
      <c r="THY6" s="370"/>
      <c r="THZ6" s="370"/>
      <c r="TIA6" s="369"/>
      <c r="TIB6" s="370"/>
      <c r="TIC6" s="370"/>
      <c r="TID6" s="372"/>
      <c r="TIE6" s="372"/>
      <c r="TIG6" s="370"/>
      <c r="TIH6" s="370"/>
      <c r="TII6" s="370"/>
      <c r="TIJ6" s="370"/>
      <c r="TIK6" s="370"/>
      <c r="TIL6" s="370"/>
      <c r="TIM6" s="370"/>
      <c r="TIN6" s="370"/>
      <c r="TIO6" s="370"/>
      <c r="TIP6" s="370"/>
      <c r="TIQ6" s="369"/>
      <c r="TIR6" s="370"/>
      <c r="TIS6" s="370"/>
      <c r="TIT6" s="372"/>
      <c r="TIU6" s="372"/>
      <c r="TIW6" s="370"/>
      <c r="TIX6" s="370"/>
      <c r="TIY6" s="370"/>
      <c r="TIZ6" s="370"/>
      <c r="TJA6" s="370"/>
      <c r="TJB6" s="370"/>
      <c r="TJC6" s="370"/>
      <c r="TJD6" s="370"/>
      <c r="TJE6" s="370"/>
      <c r="TJF6" s="370"/>
      <c r="TJG6" s="369"/>
      <c r="TJH6" s="370"/>
      <c r="TJI6" s="370"/>
      <c r="TJJ6" s="372"/>
      <c r="TJK6" s="372"/>
      <c r="TJM6" s="370"/>
      <c r="TJN6" s="370"/>
      <c r="TJO6" s="370"/>
      <c r="TJP6" s="370"/>
      <c r="TJQ6" s="370"/>
      <c r="TJR6" s="370"/>
      <c r="TJS6" s="370"/>
      <c r="TJT6" s="370"/>
      <c r="TJU6" s="370"/>
      <c r="TJV6" s="370"/>
      <c r="TJW6" s="369"/>
      <c r="TJX6" s="370"/>
      <c r="TJY6" s="370"/>
      <c r="TJZ6" s="372"/>
      <c r="TKA6" s="372"/>
      <c r="TKC6" s="370"/>
      <c r="TKD6" s="370"/>
      <c r="TKE6" s="370"/>
      <c r="TKF6" s="370"/>
      <c r="TKG6" s="370"/>
      <c r="TKH6" s="370"/>
      <c r="TKI6" s="370"/>
      <c r="TKJ6" s="370"/>
      <c r="TKK6" s="370"/>
      <c r="TKL6" s="370"/>
      <c r="TKM6" s="369"/>
      <c r="TKN6" s="370"/>
      <c r="TKO6" s="370"/>
      <c r="TKP6" s="372"/>
      <c r="TKQ6" s="372"/>
      <c r="TKS6" s="370"/>
      <c r="TKT6" s="370"/>
      <c r="TKU6" s="370"/>
      <c r="TKV6" s="370"/>
      <c r="TKW6" s="370"/>
      <c r="TKX6" s="370"/>
      <c r="TKY6" s="370"/>
      <c r="TKZ6" s="370"/>
      <c r="TLA6" s="370"/>
      <c r="TLB6" s="370"/>
      <c r="TLC6" s="369"/>
      <c r="TLD6" s="370"/>
      <c r="TLE6" s="370"/>
      <c r="TLF6" s="372"/>
      <c r="TLG6" s="372"/>
      <c r="TLI6" s="370"/>
      <c r="TLJ6" s="370"/>
      <c r="TLK6" s="370"/>
      <c r="TLL6" s="370"/>
      <c r="TLM6" s="370"/>
      <c r="TLN6" s="370"/>
      <c r="TLO6" s="370"/>
      <c r="TLP6" s="370"/>
      <c r="TLQ6" s="370"/>
      <c r="TLR6" s="370"/>
      <c r="TLS6" s="369"/>
      <c r="TLT6" s="370"/>
      <c r="TLU6" s="370"/>
      <c r="TLV6" s="372"/>
      <c r="TLW6" s="372"/>
      <c r="TLY6" s="370"/>
      <c r="TLZ6" s="370"/>
      <c r="TMA6" s="370"/>
      <c r="TMB6" s="370"/>
      <c r="TMC6" s="370"/>
      <c r="TMD6" s="370"/>
      <c r="TME6" s="370"/>
      <c r="TMF6" s="370"/>
      <c r="TMG6" s="370"/>
      <c r="TMH6" s="370"/>
      <c r="TMI6" s="369"/>
      <c r="TMJ6" s="370"/>
      <c r="TMK6" s="370"/>
      <c r="TML6" s="372"/>
      <c r="TMM6" s="372"/>
      <c r="TMO6" s="370"/>
      <c r="TMP6" s="370"/>
      <c r="TMQ6" s="370"/>
      <c r="TMR6" s="370"/>
      <c r="TMS6" s="370"/>
      <c r="TMT6" s="370"/>
      <c r="TMU6" s="370"/>
      <c r="TMV6" s="370"/>
      <c r="TMW6" s="370"/>
      <c r="TMX6" s="370"/>
      <c r="TMY6" s="369"/>
      <c r="TMZ6" s="370"/>
      <c r="TNA6" s="370"/>
      <c r="TNB6" s="372"/>
      <c r="TNC6" s="372"/>
      <c r="TNE6" s="370"/>
      <c r="TNF6" s="370"/>
      <c r="TNG6" s="370"/>
      <c r="TNH6" s="370"/>
      <c r="TNI6" s="370"/>
      <c r="TNJ6" s="370"/>
      <c r="TNK6" s="370"/>
      <c r="TNL6" s="370"/>
      <c r="TNM6" s="370"/>
      <c r="TNN6" s="370"/>
      <c r="TNO6" s="369"/>
      <c r="TNP6" s="370"/>
      <c r="TNQ6" s="370"/>
      <c r="TNR6" s="372"/>
      <c r="TNS6" s="372"/>
      <c r="TNU6" s="370"/>
      <c r="TNV6" s="370"/>
      <c r="TNW6" s="370"/>
      <c r="TNX6" s="370"/>
      <c r="TNY6" s="370"/>
      <c r="TNZ6" s="370"/>
      <c r="TOA6" s="370"/>
      <c r="TOB6" s="370"/>
      <c r="TOC6" s="370"/>
      <c r="TOD6" s="370"/>
      <c r="TOE6" s="369"/>
      <c r="TOF6" s="370"/>
      <c r="TOG6" s="370"/>
      <c r="TOH6" s="372"/>
      <c r="TOI6" s="372"/>
      <c r="TOK6" s="370"/>
      <c r="TOL6" s="370"/>
      <c r="TOM6" s="370"/>
      <c r="TON6" s="370"/>
      <c r="TOO6" s="370"/>
      <c r="TOP6" s="370"/>
      <c r="TOQ6" s="370"/>
      <c r="TOR6" s="370"/>
      <c r="TOS6" s="370"/>
      <c r="TOT6" s="370"/>
      <c r="TOU6" s="369"/>
      <c r="TOV6" s="370"/>
      <c r="TOW6" s="370"/>
      <c r="TOX6" s="372"/>
      <c r="TOY6" s="372"/>
      <c r="TPA6" s="370"/>
      <c r="TPB6" s="370"/>
      <c r="TPC6" s="370"/>
      <c r="TPD6" s="370"/>
      <c r="TPE6" s="370"/>
      <c r="TPF6" s="370"/>
      <c r="TPG6" s="370"/>
      <c r="TPH6" s="370"/>
      <c r="TPI6" s="370"/>
      <c r="TPJ6" s="370"/>
      <c r="TPK6" s="369"/>
      <c r="TPL6" s="370"/>
      <c r="TPM6" s="370"/>
      <c r="TPN6" s="372"/>
      <c r="TPO6" s="372"/>
      <c r="TPQ6" s="370"/>
      <c r="TPR6" s="370"/>
      <c r="TPS6" s="370"/>
      <c r="TPT6" s="370"/>
      <c r="TPU6" s="370"/>
      <c r="TPV6" s="370"/>
      <c r="TPW6" s="370"/>
      <c r="TPX6" s="370"/>
      <c r="TPY6" s="370"/>
      <c r="TPZ6" s="370"/>
      <c r="TQA6" s="369"/>
      <c r="TQB6" s="370"/>
      <c r="TQC6" s="370"/>
      <c r="TQD6" s="372"/>
      <c r="TQE6" s="372"/>
      <c r="TQG6" s="370"/>
      <c r="TQH6" s="370"/>
      <c r="TQI6" s="370"/>
      <c r="TQJ6" s="370"/>
      <c r="TQK6" s="370"/>
      <c r="TQL6" s="370"/>
      <c r="TQM6" s="370"/>
      <c r="TQN6" s="370"/>
      <c r="TQO6" s="370"/>
      <c r="TQP6" s="370"/>
      <c r="TQQ6" s="369"/>
      <c r="TQR6" s="370"/>
      <c r="TQS6" s="370"/>
      <c r="TQT6" s="372"/>
      <c r="TQU6" s="372"/>
      <c r="TQW6" s="370"/>
      <c r="TQX6" s="370"/>
      <c r="TQY6" s="370"/>
      <c r="TQZ6" s="370"/>
      <c r="TRA6" s="370"/>
      <c r="TRB6" s="370"/>
      <c r="TRC6" s="370"/>
      <c r="TRD6" s="370"/>
      <c r="TRE6" s="370"/>
      <c r="TRF6" s="370"/>
      <c r="TRG6" s="369"/>
      <c r="TRH6" s="370"/>
      <c r="TRI6" s="370"/>
      <c r="TRJ6" s="372"/>
      <c r="TRK6" s="372"/>
      <c r="TRM6" s="370"/>
      <c r="TRN6" s="370"/>
      <c r="TRO6" s="370"/>
      <c r="TRP6" s="370"/>
      <c r="TRQ6" s="370"/>
      <c r="TRR6" s="370"/>
      <c r="TRS6" s="370"/>
      <c r="TRT6" s="370"/>
      <c r="TRU6" s="370"/>
      <c r="TRV6" s="370"/>
      <c r="TRW6" s="369"/>
      <c r="TRX6" s="370"/>
      <c r="TRY6" s="370"/>
      <c r="TRZ6" s="372"/>
      <c r="TSA6" s="372"/>
      <c r="TSC6" s="370"/>
      <c r="TSD6" s="370"/>
      <c r="TSE6" s="370"/>
      <c r="TSF6" s="370"/>
      <c r="TSG6" s="370"/>
      <c r="TSH6" s="370"/>
      <c r="TSI6" s="370"/>
      <c r="TSJ6" s="370"/>
      <c r="TSK6" s="370"/>
      <c r="TSL6" s="370"/>
      <c r="TSM6" s="369"/>
      <c r="TSN6" s="370"/>
      <c r="TSO6" s="370"/>
      <c r="TSP6" s="372"/>
      <c r="TSQ6" s="372"/>
      <c r="TSS6" s="370"/>
      <c r="TST6" s="370"/>
      <c r="TSU6" s="370"/>
      <c r="TSV6" s="370"/>
      <c r="TSW6" s="370"/>
      <c r="TSX6" s="370"/>
      <c r="TSY6" s="370"/>
      <c r="TSZ6" s="370"/>
      <c r="TTA6" s="370"/>
      <c r="TTB6" s="370"/>
      <c r="TTC6" s="369"/>
      <c r="TTD6" s="370"/>
      <c r="TTE6" s="370"/>
      <c r="TTF6" s="372"/>
      <c r="TTG6" s="372"/>
      <c r="TTI6" s="370"/>
      <c r="TTJ6" s="370"/>
      <c r="TTK6" s="370"/>
      <c r="TTL6" s="370"/>
      <c r="TTM6" s="370"/>
      <c r="TTN6" s="370"/>
      <c r="TTO6" s="370"/>
      <c r="TTP6" s="370"/>
      <c r="TTQ6" s="370"/>
      <c r="TTR6" s="370"/>
      <c r="TTS6" s="369"/>
      <c r="TTT6" s="370"/>
      <c r="TTU6" s="370"/>
      <c r="TTV6" s="372"/>
      <c r="TTW6" s="372"/>
      <c r="TTY6" s="370"/>
      <c r="TTZ6" s="370"/>
      <c r="TUA6" s="370"/>
      <c r="TUB6" s="370"/>
      <c r="TUC6" s="370"/>
      <c r="TUD6" s="370"/>
      <c r="TUE6" s="370"/>
      <c r="TUF6" s="370"/>
      <c r="TUG6" s="370"/>
      <c r="TUH6" s="370"/>
      <c r="TUI6" s="369"/>
      <c r="TUJ6" s="370"/>
      <c r="TUK6" s="370"/>
      <c r="TUL6" s="372"/>
      <c r="TUM6" s="372"/>
      <c r="TUO6" s="370"/>
      <c r="TUP6" s="370"/>
      <c r="TUQ6" s="370"/>
      <c r="TUR6" s="370"/>
      <c r="TUS6" s="370"/>
      <c r="TUT6" s="370"/>
      <c r="TUU6" s="370"/>
      <c r="TUV6" s="370"/>
      <c r="TUW6" s="370"/>
      <c r="TUX6" s="370"/>
      <c r="TUY6" s="369"/>
      <c r="TUZ6" s="370"/>
      <c r="TVA6" s="370"/>
      <c r="TVB6" s="372"/>
      <c r="TVC6" s="372"/>
      <c r="TVE6" s="370"/>
      <c r="TVF6" s="370"/>
      <c r="TVG6" s="370"/>
      <c r="TVH6" s="370"/>
      <c r="TVI6" s="370"/>
      <c r="TVJ6" s="370"/>
      <c r="TVK6" s="370"/>
      <c r="TVL6" s="370"/>
      <c r="TVM6" s="370"/>
      <c r="TVN6" s="370"/>
      <c r="TVO6" s="369"/>
      <c r="TVP6" s="370"/>
      <c r="TVQ6" s="370"/>
      <c r="TVR6" s="372"/>
      <c r="TVS6" s="372"/>
      <c r="TVU6" s="370"/>
      <c r="TVV6" s="370"/>
      <c r="TVW6" s="370"/>
      <c r="TVX6" s="370"/>
      <c r="TVY6" s="370"/>
      <c r="TVZ6" s="370"/>
      <c r="TWA6" s="370"/>
      <c r="TWB6" s="370"/>
      <c r="TWC6" s="370"/>
      <c r="TWD6" s="370"/>
      <c r="TWE6" s="369"/>
      <c r="TWF6" s="370"/>
      <c r="TWG6" s="370"/>
      <c r="TWH6" s="372"/>
      <c r="TWI6" s="372"/>
      <c r="TWK6" s="370"/>
      <c r="TWL6" s="370"/>
      <c r="TWM6" s="370"/>
      <c r="TWN6" s="370"/>
      <c r="TWO6" s="370"/>
      <c r="TWP6" s="370"/>
      <c r="TWQ6" s="370"/>
      <c r="TWR6" s="370"/>
      <c r="TWS6" s="370"/>
      <c r="TWT6" s="370"/>
      <c r="TWU6" s="369"/>
      <c r="TWV6" s="370"/>
      <c r="TWW6" s="370"/>
      <c r="TWX6" s="372"/>
      <c r="TWY6" s="372"/>
      <c r="TXA6" s="370"/>
      <c r="TXB6" s="370"/>
      <c r="TXC6" s="370"/>
      <c r="TXD6" s="370"/>
      <c r="TXE6" s="370"/>
      <c r="TXF6" s="370"/>
      <c r="TXG6" s="370"/>
      <c r="TXH6" s="370"/>
      <c r="TXI6" s="370"/>
      <c r="TXJ6" s="370"/>
      <c r="TXK6" s="369"/>
      <c r="TXL6" s="370"/>
      <c r="TXM6" s="370"/>
      <c r="TXN6" s="372"/>
      <c r="TXO6" s="372"/>
      <c r="TXQ6" s="370"/>
      <c r="TXR6" s="370"/>
      <c r="TXS6" s="370"/>
      <c r="TXT6" s="370"/>
      <c r="TXU6" s="370"/>
      <c r="TXV6" s="370"/>
      <c r="TXW6" s="370"/>
      <c r="TXX6" s="370"/>
      <c r="TXY6" s="370"/>
      <c r="TXZ6" s="370"/>
      <c r="TYA6" s="369"/>
      <c r="TYB6" s="370"/>
      <c r="TYC6" s="370"/>
      <c r="TYD6" s="372"/>
      <c r="TYE6" s="372"/>
      <c r="TYG6" s="370"/>
      <c r="TYH6" s="370"/>
      <c r="TYI6" s="370"/>
      <c r="TYJ6" s="370"/>
      <c r="TYK6" s="370"/>
      <c r="TYL6" s="370"/>
      <c r="TYM6" s="370"/>
      <c r="TYN6" s="370"/>
      <c r="TYO6" s="370"/>
      <c r="TYP6" s="370"/>
      <c r="TYQ6" s="369"/>
      <c r="TYR6" s="370"/>
      <c r="TYS6" s="370"/>
      <c r="TYT6" s="372"/>
      <c r="TYU6" s="372"/>
      <c r="TYW6" s="370"/>
      <c r="TYX6" s="370"/>
      <c r="TYY6" s="370"/>
      <c r="TYZ6" s="370"/>
      <c r="TZA6" s="370"/>
      <c r="TZB6" s="370"/>
      <c r="TZC6" s="370"/>
      <c r="TZD6" s="370"/>
      <c r="TZE6" s="370"/>
      <c r="TZF6" s="370"/>
      <c r="TZG6" s="369"/>
      <c r="TZH6" s="370"/>
      <c r="TZI6" s="370"/>
      <c r="TZJ6" s="372"/>
      <c r="TZK6" s="372"/>
      <c r="TZM6" s="370"/>
      <c r="TZN6" s="370"/>
      <c r="TZO6" s="370"/>
      <c r="TZP6" s="370"/>
      <c r="TZQ6" s="370"/>
      <c r="TZR6" s="370"/>
      <c r="TZS6" s="370"/>
      <c r="TZT6" s="370"/>
      <c r="TZU6" s="370"/>
      <c r="TZV6" s="370"/>
      <c r="TZW6" s="369"/>
      <c r="TZX6" s="370"/>
      <c r="TZY6" s="370"/>
      <c r="TZZ6" s="372"/>
      <c r="UAA6" s="372"/>
      <c r="UAC6" s="370"/>
      <c r="UAD6" s="370"/>
      <c r="UAE6" s="370"/>
      <c r="UAF6" s="370"/>
      <c r="UAG6" s="370"/>
      <c r="UAH6" s="370"/>
      <c r="UAI6" s="370"/>
      <c r="UAJ6" s="370"/>
      <c r="UAK6" s="370"/>
      <c r="UAL6" s="370"/>
      <c r="UAM6" s="369"/>
      <c r="UAN6" s="370"/>
      <c r="UAO6" s="370"/>
      <c r="UAP6" s="372"/>
      <c r="UAQ6" s="372"/>
      <c r="UAS6" s="370"/>
      <c r="UAT6" s="370"/>
      <c r="UAU6" s="370"/>
      <c r="UAV6" s="370"/>
      <c r="UAW6" s="370"/>
      <c r="UAX6" s="370"/>
      <c r="UAY6" s="370"/>
      <c r="UAZ6" s="370"/>
      <c r="UBA6" s="370"/>
      <c r="UBB6" s="370"/>
      <c r="UBC6" s="369"/>
      <c r="UBD6" s="370"/>
      <c r="UBE6" s="370"/>
      <c r="UBF6" s="372"/>
      <c r="UBG6" s="372"/>
      <c r="UBI6" s="370"/>
      <c r="UBJ6" s="370"/>
      <c r="UBK6" s="370"/>
      <c r="UBL6" s="370"/>
      <c r="UBM6" s="370"/>
      <c r="UBN6" s="370"/>
      <c r="UBO6" s="370"/>
      <c r="UBP6" s="370"/>
      <c r="UBQ6" s="370"/>
      <c r="UBR6" s="370"/>
      <c r="UBS6" s="369"/>
      <c r="UBT6" s="370"/>
      <c r="UBU6" s="370"/>
      <c r="UBV6" s="372"/>
      <c r="UBW6" s="372"/>
      <c r="UBY6" s="370"/>
      <c r="UBZ6" s="370"/>
      <c r="UCA6" s="370"/>
      <c r="UCB6" s="370"/>
      <c r="UCC6" s="370"/>
      <c r="UCD6" s="370"/>
      <c r="UCE6" s="370"/>
      <c r="UCF6" s="370"/>
      <c r="UCG6" s="370"/>
      <c r="UCH6" s="370"/>
      <c r="UCI6" s="369"/>
      <c r="UCJ6" s="370"/>
      <c r="UCK6" s="370"/>
      <c r="UCL6" s="372"/>
      <c r="UCM6" s="372"/>
      <c r="UCO6" s="370"/>
      <c r="UCP6" s="370"/>
      <c r="UCQ6" s="370"/>
      <c r="UCR6" s="370"/>
      <c r="UCS6" s="370"/>
      <c r="UCT6" s="370"/>
      <c r="UCU6" s="370"/>
      <c r="UCV6" s="370"/>
      <c r="UCW6" s="370"/>
      <c r="UCX6" s="370"/>
      <c r="UCY6" s="369"/>
      <c r="UCZ6" s="370"/>
      <c r="UDA6" s="370"/>
      <c r="UDB6" s="372"/>
      <c r="UDC6" s="372"/>
      <c r="UDE6" s="370"/>
      <c r="UDF6" s="370"/>
      <c r="UDG6" s="370"/>
      <c r="UDH6" s="370"/>
      <c r="UDI6" s="370"/>
      <c r="UDJ6" s="370"/>
      <c r="UDK6" s="370"/>
      <c r="UDL6" s="370"/>
      <c r="UDM6" s="370"/>
      <c r="UDN6" s="370"/>
      <c r="UDO6" s="369"/>
      <c r="UDP6" s="370"/>
      <c r="UDQ6" s="370"/>
      <c r="UDR6" s="372"/>
      <c r="UDS6" s="372"/>
      <c r="UDU6" s="370"/>
      <c r="UDV6" s="370"/>
      <c r="UDW6" s="370"/>
      <c r="UDX6" s="370"/>
      <c r="UDY6" s="370"/>
      <c r="UDZ6" s="370"/>
      <c r="UEA6" s="370"/>
      <c r="UEB6" s="370"/>
      <c r="UEC6" s="370"/>
      <c r="UED6" s="370"/>
      <c r="UEE6" s="369"/>
      <c r="UEF6" s="370"/>
      <c r="UEG6" s="370"/>
      <c r="UEH6" s="372"/>
      <c r="UEI6" s="372"/>
      <c r="UEK6" s="370"/>
      <c r="UEL6" s="370"/>
      <c r="UEM6" s="370"/>
      <c r="UEN6" s="370"/>
      <c r="UEO6" s="370"/>
      <c r="UEP6" s="370"/>
      <c r="UEQ6" s="370"/>
      <c r="UER6" s="370"/>
      <c r="UES6" s="370"/>
      <c r="UET6" s="370"/>
      <c r="UEU6" s="369"/>
      <c r="UEV6" s="370"/>
      <c r="UEW6" s="370"/>
      <c r="UEX6" s="372"/>
      <c r="UEY6" s="372"/>
      <c r="UFA6" s="370"/>
      <c r="UFB6" s="370"/>
      <c r="UFC6" s="370"/>
      <c r="UFD6" s="370"/>
      <c r="UFE6" s="370"/>
      <c r="UFF6" s="370"/>
      <c r="UFG6" s="370"/>
      <c r="UFH6" s="370"/>
      <c r="UFI6" s="370"/>
      <c r="UFJ6" s="370"/>
      <c r="UFK6" s="369"/>
      <c r="UFL6" s="370"/>
      <c r="UFM6" s="370"/>
      <c r="UFN6" s="372"/>
      <c r="UFO6" s="372"/>
      <c r="UFQ6" s="370"/>
      <c r="UFR6" s="370"/>
      <c r="UFS6" s="370"/>
      <c r="UFT6" s="370"/>
      <c r="UFU6" s="370"/>
      <c r="UFV6" s="370"/>
      <c r="UFW6" s="370"/>
      <c r="UFX6" s="370"/>
      <c r="UFY6" s="370"/>
      <c r="UFZ6" s="370"/>
      <c r="UGA6" s="369"/>
      <c r="UGB6" s="370"/>
      <c r="UGC6" s="370"/>
      <c r="UGD6" s="372"/>
      <c r="UGE6" s="372"/>
      <c r="UGG6" s="370"/>
      <c r="UGH6" s="370"/>
      <c r="UGI6" s="370"/>
      <c r="UGJ6" s="370"/>
      <c r="UGK6" s="370"/>
      <c r="UGL6" s="370"/>
      <c r="UGM6" s="370"/>
      <c r="UGN6" s="370"/>
      <c r="UGO6" s="370"/>
      <c r="UGP6" s="370"/>
      <c r="UGQ6" s="369"/>
      <c r="UGR6" s="370"/>
      <c r="UGS6" s="370"/>
      <c r="UGT6" s="372"/>
      <c r="UGU6" s="372"/>
      <c r="UGW6" s="370"/>
      <c r="UGX6" s="370"/>
      <c r="UGY6" s="370"/>
      <c r="UGZ6" s="370"/>
      <c r="UHA6" s="370"/>
      <c r="UHB6" s="370"/>
      <c r="UHC6" s="370"/>
      <c r="UHD6" s="370"/>
      <c r="UHE6" s="370"/>
      <c r="UHF6" s="370"/>
      <c r="UHG6" s="369"/>
      <c r="UHH6" s="370"/>
      <c r="UHI6" s="370"/>
      <c r="UHJ6" s="372"/>
      <c r="UHK6" s="372"/>
      <c r="UHM6" s="370"/>
      <c r="UHN6" s="370"/>
      <c r="UHO6" s="370"/>
      <c r="UHP6" s="370"/>
      <c r="UHQ6" s="370"/>
      <c r="UHR6" s="370"/>
      <c r="UHS6" s="370"/>
      <c r="UHT6" s="370"/>
      <c r="UHU6" s="370"/>
      <c r="UHV6" s="370"/>
      <c r="UHW6" s="369"/>
      <c r="UHX6" s="370"/>
      <c r="UHY6" s="370"/>
      <c r="UHZ6" s="372"/>
      <c r="UIA6" s="372"/>
      <c r="UIC6" s="370"/>
      <c r="UID6" s="370"/>
      <c r="UIE6" s="370"/>
      <c r="UIF6" s="370"/>
      <c r="UIG6" s="370"/>
      <c r="UIH6" s="370"/>
      <c r="UII6" s="370"/>
      <c r="UIJ6" s="370"/>
      <c r="UIK6" s="370"/>
      <c r="UIL6" s="370"/>
      <c r="UIM6" s="369"/>
      <c r="UIN6" s="370"/>
      <c r="UIO6" s="370"/>
      <c r="UIP6" s="372"/>
      <c r="UIQ6" s="372"/>
      <c r="UIS6" s="370"/>
      <c r="UIT6" s="370"/>
      <c r="UIU6" s="370"/>
      <c r="UIV6" s="370"/>
      <c r="UIW6" s="370"/>
      <c r="UIX6" s="370"/>
      <c r="UIY6" s="370"/>
      <c r="UIZ6" s="370"/>
      <c r="UJA6" s="370"/>
      <c r="UJB6" s="370"/>
      <c r="UJC6" s="369"/>
      <c r="UJD6" s="370"/>
      <c r="UJE6" s="370"/>
      <c r="UJF6" s="372"/>
      <c r="UJG6" s="372"/>
      <c r="UJI6" s="370"/>
      <c r="UJJ6" s="370"/>
      <c r="UJK6" s="370"/>
      <c r="UJL6" s="370"/>
      <c r="UJM6" s="370"/>
      <c r="UJN6" s="370"/>
      <c r="UJO6" s="370"/>
      <c r="UJP6" s="370"/>
      <c r="UJQ6" s="370"/>
      <c r="UJR6" s="370"/>
      <c r="UJS6" s="369"/>
      <c r="UJT6" s="370"/>
      <c r="UJU6" s="370"/>
      <c r="UJV6" s="372"/>
      <c r="UJW6" s="372"/>
      <c r="UJY6" s="370"/>
      <c r="UJZ6" s="370"/>
      <c r="UKA6" s="370"/>
      <c r="UKB6" s="370"/>
      <c r="UKC6" s="370"/>
      <c r="UKD6" s="370"/>
      <c r="UKE6" s="370"/>
      <c r="UKF6" s="370"/>
      <c r="UKG6" s="370"/>
      <c r="UKH6" s="370"/>
      <c r="UKI6" s="369"/>
      <c r="UKJ6" s="370"/>
      <c r="UKK6" s="370"/>
      <c r="UKL6" s="372"/>
      <c r="UKM6" s="372"/>
      <c r="UKO6" s="370"/>
      <c r="UKP6" s="370"/>
      <c r="UKQ6" s="370"/>
      <c r="UKR6" s="370"/>
      <c r="UKS6" s="370"/>
      <c r="UKT6" s="370"/>
      <c r="UKU6" s="370"/>
      <c r="UKV6" s="370"/>
      <c r="UKW6" s="370"/>
      <c r="UKX6" s="370"/>
      <c r="UKY6" s="369"/>
      <c r="UKZ6" s="370"/>
      <c r="ULA6" s="370"/>
      <c r="ULB6" s="372"/>
      <c r="ULC6" s="372"/>
      <c r="ULE6" s="370"/>
      <c r="ULF6" s="370"/>
      <c r="ULG6" s="370"/>
      <c r="ULH6" s="370"/>
      <c r="ULI6" s="370"/>
      <c r="ULJ6" s="370"/>
      <c r="ULK6" s="370"/>
      <c r="ULL6" s="370"/>
      <c r="ULM6" s="370"/>
      <c r="ULN6" s="370"/>
      <c r="ULO6" s="369"/>
      <c r="ULP6" s="370"/>
      <c r="ULQ6" s="370"/>
      <c r="ULR6" s="372"/>
      <c r="ULS6" s="372"/>
      <c r="ULU6" s="370"/>
      <c r="ULV6" s="370"/>
      <c r="ULW6" s="370"/>
      <c r="ULX6" s="370"/>
      <c r="ULY6" s="370"/>
      <c r="ULZ6" s="370"/>
      <c r="UMA6" s="370"/>
      <c r="UMB6" s="370"/>
      <c r="UMC6" s="370"/>
      <c r="UMD6" s="370"/>
      <c r="UME6" s="369"/>
      <c r="UMF6" s="370"/>
      <c r="UMG6" s="370"/>
      <c r="UMH6" s="372"/>
      <c r="UMI6" s="372"/>
      <c r="UMK6" s="370"/>
      <c r="UML6" s="370"/>
      <c r="UMM6" s="370"/>
      <c r="UMN6" s="370"/>
      <c r="UMO6" s="370"/>
      <c r="UMP6" s="370"/>
      <c r="UMQ6" s="370"/>
      <c r="UMR6" s="370"/>
      <c r="UMS6" s="370"/>
      <c r="UMT6" s="370"/>
      <c r="UMU6" s="369"/>
      <c r="UMV6" s="370"/>
      <c r="UMW6" s="370"/>
      <c r="UMX6" s="372"/>
      <c r="UMY6" s="372"/>
      <c r="UNA6" s="370"/>
      <c r="UNB6" s="370"/>
      <c r="UNC6" s="370"/>
      <c r="UND6" s="370"/>
      <c r="UNE6" s="370"/>
      <c r="UNF6" s="370"/>
      <c r="UNG6" s="370"/>
      <c r="UNH6" s="370"/>
      <c r="UNI6" s="370"/>
      <c r="UNJ6" s="370"/>
      <c r="UNK6" s="369"/>
      <c r="UNL6" s="370"/>
      <c r="UNM6" s="370"/>
      <c r="UNN6" s="372"/>
      <c r="UNO6" s="372"/>
      <c r="UNQ6" s="370"/>
      <c r="UNR6" s="370"/>
      <c r="UNS6" s="370"/>
      <c r="UNT6" s="370"/>
      <c r="UNU6" s="370"/>
      <c r="UNV6" s="370"/>
      <c r="UNW6" s="370"/>
      <c r="UNX6" s="370"/>
      <c r="UNY6" s="370"/>
      <c r="UNZ6" s="370"/>
      <c r="UOA6" s="369"/>
      <c r="UOB6" s="370"/>
      <c r="UOC6" s="370"/>
      <c r="UOD6" s="372"/>
      <c r="UOE6" s="372"/>
      <c r="UOG6" s="370"/>
      <c r="UOH6" s="370"/>
      <c r="UOI6" s="370"/>
      <c r="UOJ6" s="370"/>
      <c r="UOK6" s="370"/>
      <c r="UOL6" s="370"/>
      <c r="UOM6" s="370"/>
      <c r="UON6" s="370"/>
      <c r="UOO6" s="370"/>
      <c r="UOP6" s="370"/>
      <c r="UOQ6" s="369"/>
      <c r="UOR6" s="370"/>
      <c r="UOS6" s="370"/>
      <c r="UOT6" s="372"/>
      <c r="UOU6" s="372"/>
      <c r="UOW6" s="370"/>
      <c r="UOX6" s="370"/>
      <c r="UOY6" s="370"/>
      <c r="UOZ6" s="370"/>
      <c r="UPA6" s="370"/>
      <c r="UPB6" s="370"/>
      <c r="UPC6" s="370"/>
      <c r="UPD6" s="370"/>
      <c r="UPE6" s="370"/>
      <c r="UPF6" s="370"/>
      <c r="UPG6" s="369"/>
      <c r="UPH6" s="370"/>
      <c r="UPI6" s="370"/>
      <c r="UPJ6" s="372"/>
      <c r="UPK6" s="372"/>
      <c r="UPM6" s="370"/>
      <c r="UPN6" s="370"/>
      <c r="UPO6" s="370"/>
      <c r="UPP6" s="370"/>
      <c r="UPQ6" s="370"/>
      <c r="UPR6" s="370"/>
      <c r="UPS6" s="370"/>
      <c r="UPT6" s="370"/>
      <c r="UPU6" s="370"/>
      <c r="UPV6" s="370"/>
      <c r="UPW6" s="369"/>
      <c r="UPX6" s="370"/>
      <c r="UPY6" s="370"/>
      <c r="UPZ6" s="372"/>
      <c r="UQA6" s="372"/>
      <c r="UQC6" s="370"/>
      <c r="UQD6" s="370"/>
      <c r="UQE6" s="370"/>
      <c r="UQF6" s="370"/>
      <c r="UQG6" s="370"/>
      <c r="UQH6" s="370"/>
      <c r="UQI6" s="370"/>
      <c r="UQJ6" s="370"/>
      <c r="UQK6" s="370"/>
      <c r="UQL6" s="370"/>
      <c r="UQM6" s="369"/>
      <c r="UQN6" s="370"/>
      <c r="UQO6" s="370"/>
      <c r="UQP6" s="372"/>
      <c r="UQQ6" s="372"/>
      <c r="UQS6" s="370"/>
      <c r="UQT6" s="370"/>
      <c r="UQU6" s="370"/>
      <c r="UQV6" s="370"/>
      <c r="UQW6" s="370"/>
      <c r="UQX6" s="370"/>
      <c r="UQY6" s="370"/>
      <c r="UQZ6" s="370"/>
      <c r="URA6" s="370"/>
      <c r="URB6" s="370"/>
      <c r="URC6" s="369"/>
      <c r="URD6" s="370"/>
      <c r="URE6" s="370"/>
      <c r="URF6" s="372"/>
      <c r="URG6" s="372"/>
      <c r="URI6" s="370"/>
      <c r="URJ6" s="370"/>
      <c r="URK6" s="370"/>
      <c r="URL6" s="370"/>
      <c r="URM6" s="370"/>
      <c r="URN6" s="370"/>
      <c r="URO6" s="370"/>
      <c r="URP6" s="370"/>
      <c r="URQ6" s="370"/>
      <c r="URR6" s="370"/>
      <c r="URS6" s="369"/>
      <c r="URT6" s="370"/>
      <c r="URU6" s="370"/>
      <c r="URV6" s="372"/>
      <c r="URW6" s="372"/>
      <c r="URY6" s="370"/>
      <c r="URZ6" s="370"/>
      <c r="USA6" s="370"/>
      <c r="USB6" s="370"/>
      <c r="USC6" s="370"/>
      <c r="USD6" s="370"/>
      <c r="USE6" s="370"/>
      <c r="USF6" s="370"/>
      <c r="USG6" s="370"/>
      <c r="USH6" s="370"/>
      <c r="USI6" s="369"/>
      <c r="USJ6" s="370"/>
      <c r="USK6" s="370"/>
      <c r="USL6" s="372"/>
      <c r="USM6" s="372"/>
      <c r="USO6" s="370"/>
      <c r="USP6" s="370"/>
      <c r="USQ6" s="370"/>
      <c r="USR6" s="370"/>
      <c r="USS6" s="370"/>
      <c r="UST6" s="370"/>
      <c r="USU6" s="370"/>
      <c r="USV6" s="370"/>
      <c r="USW6" s="370"/>
      <c r="USX6" s="370"/>
      <c r="USY6" s="369"/>
      <c r="USZ6" s="370"/>
      <c r="UTA6" s="370"/>
      <c r="UTB6" s="372"/>
      <c r="UTC6" s="372"/>
      <c r="UTE6" s="370"/>
      <c r="UTF6" s="370"/>
      <c r="UTG6" s="370"/>
      <c r="UTH6" s="370"/>
      <c r="UTI6" s="370"/>
      <c r="UTJ6" s="370"/>
      <c r="UTK6" s="370"/>
      <c r="UTL6" s="370"/>
      <c r="UTM6" s="370"/>
      <c r="UTN6" s="370"/>
      <c r="UTO6" s="369"/>
      <c r="UTP6" s="370"/>
      <c r="UTQ6" s="370"/>
      <c r="UTR6" s="372"/>
      <c r="UTS6" s="372"/>
      <c r="UTU6" s="370"/>
      <c r="UTV6" s="370"/>
      <c r="UTW6" s="370"/>
      <c r="UTX6" s="370"/>
      <c r="UTY6" s="370"/>
      <c r="UTZ6" s="370"/>
      <c r="UUA6" s="370"/>
      <c r="UUB6" s="370"/>
      <c r="UUC6" s="370"/>
      <c r="UUD6" s="370"/>
      <c r="UUE6" s="369"/>
      <c r="UUF6" s="370"/>
      <c r="UUG6" s="370"/>
      <c r="UUH6" s="372"/>
      <c r="UUI6" s="372"/>
      <c r="UUK6" s="370"/>
      <c r="UUL6" s="370"/>
      <c r="UUM6" s="370"/>
      <c r="UUN6" s="370"/>
      <c r="UUO6" s="370"/>
      <c r="UUP6" s="370"/>
      <c r="UUQ6" s="370"/>
      <c r="UUR6" s="370"/>
      <c r="UUS6" s="370"/>
      <c r="UUT6" s="370"/>
      <c r="UUU6" s="369"/>
      <c r="UUV6" s="370"/>
      <c r="UUW6" s="370"/>
      <c r="UUX6" s="372"/>
      <c r="UUY6" s="372"/>
      <c r="UVA6" s="370"/>
      <c r="UVB6" s="370"/>
      <c r="UVC6" s="370"/>
      <c r="UVD6" s="370"/>
      <c r="UVE6" s="370"/>
      <c r="UVF6" s="370"/>
      <c r="UVG6" s="370"/>
      <c r="UVH6" s="370"/>
      <c r="UVI6" s="370"/>
      <c r="UVJ6" s="370"/>
      <c r="UVK6" s="369"/>
      <c r="UVL6" s="370"/>
      <c r="UVM6" s="370"/>
      <c r="UVN6" s="372"/>
      <c r="UVO6" s="372"/>
      <c r="UVQ6" s="370"/>
      <c r="UVR6" s="370"/>
      <c r="UVS6" s="370"/>
      <c r="UVT6" s="370"/>
      <c r="UVU6" s="370"/>
      <c r="UVV6" s="370"/>
      <c r="UVW6" s="370"/>
      <c r="UVX6" s="370"/>
      <c r="UVY6" s="370"/>
      <c r="UVZ6" s="370"/>
      <c r="UWA6" s="369"/>
      <c r="UWB6" s="370"/>
      <c r="UWC6" s="370"/>
      <c r="UWD6" s="372"/>
      <c r="UWE6" s="372"/>
      <c r="UWG6" s="370"/>
      <c r="UWH6" s="370"/>
      <c r="UWI6" s="370"/>
      <c r="UWJ6" s="370"/>
      <c r="UWK6" s="370"/>
      <c r="UWL6" s="370"/>
      <c r="UWM6" s="370"/>
      <c r="UWN6" s="370"/>
      <c r="UWO6" s="370"/>
      <c r="UWP6" s="370"/>
      <c r="UWQ6" s="369"/>
      <c r="UWR6" s="370"/>
      <c r="UWS6" s="370"/>
      <c r="UWT6" s="372"/>
      <c r="UWU6" s="372"/>
      <c r="UWW6" s="370"/>
      <c r="UWX6" s="370"/>
      <c r="UWY6" s="370"/>
      <c r="UWZ6" s="370"/>
      <c r="UXA6" s="370"/>
      <c r="UXB6" s="370"/>
      <c r="UXC6" s="370"/>
      <c r="UXD6" s="370"/>
      <c r="UXE6" s="370"/>
      <c r="UXF6" s="370"/>
      <c r="UXG6" s="369"/>
      <c r="UXH6" s="370"/>
      <c r="UXI6" s="370"/>
      <c r="UXJ6" s="372"/>
      <c r="UXK6" s="372"/>
      <c r="UXM6" s="370"/>
      <c r="UXN6" s="370"/>
      <c r="UXO6" s="370"/>
      <c r="UXP6" s="370"/>
      <c r="UXQ6" s="370"/>
      <c r="UXR6" s="370"/>
      <c r="UXS6" s="370"/>
      <c r="UXT6" s="370"/>
      <c r="UXU6" s="370"/>
      <c r="UXV6" s="370"/>
      <c r="UXW6" s="369"/>
      <c r="UXX6" s="370"/>
      <c r="UXY6" s="370"/>
      <c r="UXZ6" s="372"/>
      <c r="UYA6" s="372"/>
      <c r="UYC6" s="370"/>
      <c r="UYD6" s="370"/>
      <c r="UYE6" s="370"/>
      <c r="UYF6" s="370"/>
      <c r="UYG6" s="370"/>
      <c r="UYH6" s="370"/>
      <c r="UYI6" s="370"/>
      <c r="UYJ6" s="370"/>
      <c r="UYK6" s="370"/>
      <c r="UYL6" s="370"/>
      <c r="UYM6" s="369"/>
      <c r="UYN6" s="370"/>
      <c r="UYO6" s="370"/>
      <c r="UYP6" s="372"/>
      <c r="UYQ6" s="372"/>
      <c r="UYS6" s="370"/>
      <c r="UYT6" s="370"/>
      <c r="UYU6" s="370"/>
      <c r="UYV6" s="370"/>
      <c r="UYW6" s="370"/>
      <c r="UYX6" s="370"/>
      <c r="UYY6" s="370"/>
      <c r="UYZ6" s="370"/>
      <c r="UZA6" s="370"/>
      <c r="UZB6" s="370"/>
      <c r="UZC6" s="369"/>
      <c r="UZD6" s="370"/>
      <c r="UZE6" s="370"/>
      <c r="UZF6" s="372"/>
      <c r="UZG6" s="372"/>
      <c r="UZI6" s="370"/>
      <c r="UZJ6" s="370"/>
      <c r="UZK6" s="370"/>
      <c r="UZL6" s="370"/>
      <c r="UZM6" s="370"/>
      <c r="UZN6" s="370"/>
      <c r="UZO6" s="370"/>
      <c r="UZP6" s="370"/>
      <c r="UZQ6" s="370"/>
      <c r="UZR6" s="370"/>
      <c r="UZS6" s="369"/>
      <c r="UZT6" s="370"/>
      <c r="UZU6" s="370"/>
      <c r="UZV6" s="372"/>
      <c r="UZW6" s="372"/>
      <c r="UZY6" s="370"/>
      <c r="UZZ6" s="370"/>
      <c r="VAA6" s="370"/>
      <c r="VAB6" s="370"/>
      <c r="VAC6" s="370"/>
      <c r="VAD6" s="370"/>
      <c r="VAE6" s="370"/>
      <c r="VAF6" s="370"/>
      <c r="VAG6" s="370"/>
      <c r="VAH6" s="370"/>
      <c r="VAI6" s="369"/>
      <c r="VAJ6" s="370"/>
      <c r="VAK6" s="370"/>
      <c r="VAL6" s="372"/>
      <c r="VAM6" s="372"/>
      <c r="VAO6" s="370"/>
      <c r="VAP6" s="370"/>
      <c r="VAQ6" s="370"/>
      <c r="VAR6" s="370"/>
      <c r="VAS6" s="370"/>
      <c r="VAT6" s="370"/>
      <c r="VAU6" s="370"/>
      <c r="VAV6" s="370"/>
      <c r="VAW6" s="370"/>
      <c r="VAX6" s="370"/>
      <c r="VAY6" s="369"/>
      <c r="VAZ6" s="370"/>
      <c r="VBA6" s="370"/>
      <c r="VBB6" s="372"/>
      <c r="VBC6" s="372"/>
      <c r="VBE6" s="370"/>
      <c r="VBF6" s="370"/>
      <c r="VBG6" s="370"/>
      <c r="VBH6" s="370"/>
      <c r="VBI6" s="370"/>
      <c r="VBJ6" s="370"/>
      <c r="VBK6" s="370"/>
      <c r="VBL6" s="370"/>
      <c r="VBM6" s="370"/>
      <c r="VBN6" s="370"/>
      <c r="VBO6" s="369"/>
      <c r="VBP6" s="370"/>
      <c r="VBQ6" s="370"/>
      <c r="VBR6" s="372"/>
      <c r="VBS6" s="372"/>
      <c r="VBU6" s="370"/>
      <c r="VBV6" s="370"/>
      <c r="VBW6" s="370"/>
      <c r="VBX6" s="370"/>
      <c r="VBY6" s="370"/>
      <c r="VBZ6" s="370"/>
      <c r="VCA6" s="370"/>
      <c r="VCB6" s="370"/>
      <c r="VCC6" s="370"/>
      <c r="VCD6" s="370"/>
      <c r="VCE6" s="369"/>
      <c r="VCF6" s="370"/>
      <c r="VCG6" s="370"/>
      <c r="VCH6" s="372"/>
      <c r="VCI6" s="372"/>
      <c r="VCK6" s="370"/>
      <c r="VCL6" s="370"/>
      <c r="VCM6" s="370"/>
      <c r="VCN6" s="370"/>
      <c r="VCO6" s="370"/>
      <c r="VCP6" s="370"/>
      <c r="VCQ6" s="370"/>
      <c r="VCR6" s="370"/>
      <c r="VCS6" s="370"/>
      <c r="VCT6" s="370"/>
      <c r="VCU6" s="369"/>
      <c r="VCV6" s="370"/>
      <c r="VCW6" s="370"/>
      <c r="VCX6" s="372"/>
      <c r="VCY6" s="372"/>
      <c r="VDA6" s="370"/>
      <c r="VDB6" s="370"/>
      <c r="VDC6" s="370"/>
      <c r="VDD6" s="370"/>
      <c r="VDE6" s="370"/>
      <c r="VDF6" s="370"/>
      <c r="VDG6" s="370"/>
      <c r="VDH6" s="370"/>
      <c r="VDI6" s="370"/>
      <c r="VDJ6" s="370"/>
      <c r="VDK6" s="369"/>
      <c r="VDL6" s="370"/>
      <c r="VDM6" s="370"/>
      <c r="VDN6" s="372"/>
      <c r="VDO6" s="372"/>
      <c r="VDQ6" s="370"/>
      <c r="VDR6" s="370"/>
      <c r="VDS6" s="370"/>
      <c r="VDT6" s="370"/>
      <c r="VDU6" s="370"/>
      <c r="VDV6" s="370"/>
      <c r="VDW6" s="370"/>
      <c r="VDX6" s="370"/>
      <c r="VDY6" s="370"/>
      <c r="VDZ6" s="370"/>
      <c r="VEA6" s="369"/>
      <c r="VEB6" s="370"/>
      <c r="VEC6" s="370"/>
      <c r="VED6" s="372"/>
      <c r="VEE6" s="372"/>
      <c r="VEG6" s="370"/>
      <c r="VEH6" s="370"/>
      <c r="VEI6" s="370"/>
      <c r="VEJ6" s="370"/>
      <c r="VEK6" s="370"/>
      <c r="VEL6" s="370"/>
      <c r="VEM6" s="370"/>
      <c r="VEN6" s="370"/>
      <c r="VEO6" s="370"/>
      <c r="VEP6" s="370"/>
      <c r="VEQ6" s="369"/>
      <c r="VER6" s="370"/>
      <c r="VES6" s="370"/>
      <c r="VET6" s="372"/>
      <c r="VEU6" s="372"/>
      <c r="VEW6" s="370"/>
      <c r="VEX6" s="370"/>
      <c r="VEY6" s="370"/>
      <c r="VEZ6" s="370"/>
      <c r="VFA6" s="370"/>
      <c r="VFB6" s="370"/>
      <c r="VFC6" s="370"/>
      <c r="VFD6" s="370"/>
      <c r="VFE6" s="370"/>
      <c r="VFF6" s="370"/>
      <c r="VFG6" s="369"/>
      <c r="VFH6" s="370"/>
      <c r="VFI6" s="370"/>
      <c r="VFJ6" s="372"/>
      <c r="VFK6" s="372"/>
      <c r="VFM6" s="370"/>
      <c r="VFN6" s="370"/>
      <c r="VFO6" s="370"/>
      <c r="VFP6" s="370"/>
      <c r="VFQ6" s="370"/>
      <c r="VFR6" s="370"/>
      <c r="VFS6" s="370"/>
      <c r="VFT6" s="370"/>
      <c r="VFU6" s="370"/>
      <c r="VFV6" s="370"/>
      <c r="VFW6" s="369"/>
      <c r="VFX6" s="370"/>
      <c r="VFY6" s="370"/>
      <c r="VFZ6" s="372"/>
      <c r="VGA6" s="372"/>
      <c r="VGC6" s="370"/>
      <c r="VGD6" s="370"/>
      <c r="VGE6" s="370"/>
      <c r="VGF6" s="370"/>
      <c r="VGG6" s="370"/>
      <c r="VGH6" s="370"/>
      <c r="VGI6" s="370"/>
      <c r="VGJ6" s="370"/>
      <c r="VGK6" s="370"/>
      <c r="VGL6" s="370"/>
      <c r="VGM6" s="369"/>
      <c r="VGN6" s="370"/>
      <c r="VGO6" s="370"/>
      <c r="VGP6" s="372"/>
      <c r="VGQ6" s="372"/>
      <c r="VGS6" s="370"/>
      <c r="VGT6" s="370"/>
      <c r="VGU6" s="370"/>
      <c r="VGV6" s="370"/>
      <c r="VGW6" s="370"/>
      <c r="VGX6" s="370"/>
      <c r="VGY6" s="370"/>
      <c r="VGZ6" s="370"/>
      <c r="VHA6" s="370"/>
      <c r="VHB6" s="370"/>
      <c r="VHC6" s="369"/>
      <c r="VHD6" s="370"/>
      <c r="VHE6" s="370"/>
      <c r="VHF6" s="372"/>
      <c r="VHG6" s="372"/>
      <c r="VHI6" s="370"/>
      <c r="VHJ6" s="370"/>
      <c r="VHK6" s="370"/>
      <c r="VHL6" s="370"/>
      <c r="VHM6" s="370"/>
      <c r="VHN6" s="370"/>
      <c r="VHO6" s="370"/>
      <c r="VHP6" s="370"/>
      <c r="VHQ6" s="370"/>
      <c r="VHR6" s="370"/>
      <c r="VHS6" s="369"/>
      <c r="VHT6" s="370"/>
      <c r="VHU6" s="370"/>
      <c r="VHV6" s="372"/>
      <c r="VHW6" s="372"/>
      <c r="VHY6" s="370"/>
      <c r="VHZ6" s="370"/>
      <c r="VIA6" s="370"/>
      <c r="VIB6" s="370"/>
      <c r="VIC6" s="370"/>
      <c r="VID6" s="370"/>
      <c r="VIE6" s="370"/>
      <c r="VIF6" s="370"/>
      <c r="VIG6" s="370"/>
      <c r="VIH6" s="370"/>
      <c r="VII6" s="369"/>
      <c r="VIJ6" s="370"/>
      <c r="VIK6" s="370"/>
      <c r="VIL6" s="372"/>
      <c r="VIM6" s="372"/>
      <c r="VIO6" s="370"/>
      <c r="VIP6" s="370"/>
      <c r="VIQ6" s="370"/>
      <c r="VIR6" s="370"/>
      <c r="VIS6" s="370"/>
      <c r="VIT6" s="370"/>
      <c r="VIU6" s="370"/>
      <c r="VIV6" s="370"/>
      <c r="VIW6" s="370"/>
      <c r="VIX6" s="370"/>
      <c r="VIY6" s="369"/>
      <c r="VIZ6" s="370"/>
      <c r="VJA6" s="370"/>
      <c r="VJB6" s="372"/>
      <c r="VJC6" s="372"/>
      <c r="VJE6" s="370"/>
      <c r="VJF6" s="370"/>
      <c r="VJG6" s="370"/>
      <c r="VJH6" s="370"/>
      <c r="VJI6" s="370"/>
      <c r="VJJ6" s="370"/>
      <c r="VJK6" s="370"/>
      <c r="VJL6" s="370"/>
      <c r="VJM6" s="370"/>
      <c r="VJN6" s="370"/>
      <c r="VJO6" s="369"/>
      <c r="VJP6" s="370"/>
      <c r="VJQ6" s="370"/>
      <c r="VJR6" s="372"/>
      <c r="VJS6" s="372"/>
      <c r="VJU6" s="370"/>
      <c r="VJV6" s="370"/>
      <c r="VJW6" s="370"/>
      <c r="VJX6" s="370"/>
      <c r="VJY6" s="370"/>
      <c r="VJZ6" s="370"/>
      <c r="VKA6" s="370"/>
      <c r="VKB6" s="370"/>
      <c r="VKC6" s="370"/>
      <c r="VKD6" s="370"/>
      <c r="VKE6" s="369"/>
      <c r="VKF6" s="370"/>
      <c r="VKG6" s="370"/>
      <c r="VKH6" s="372"/>
      <c r="VKI6" s="372"/>
      <c r="VKK6" s="370"/>
      <c r="VKL6" s="370"/>
      <c r="VKM6" s="370"/>
      <c r="VKN6" s="370"/>
      <c r="VKO6" s="370"/>
      <c r="VKP6" s="370"/>
      <c r="VKQ6" s="370"/>
      <c r="VKR6" s="370"/>
      <c r="VKS6" s="370"/>
      <c r="VKT6" s="370"/>
      <c r="VKU6" s="369"/>
      <c r="VKV6" s="370"/>
      <c r="VKW6" s="370"/>
      <c r="VKX6" s="372"/>
      <c r="VKY6" s="372"/>
      <c r="VLA6" s="370"/>
      <c r="VLB6" s="370"/>
      <c r="VLC6" s="370"/>
      <c r="VLD6" s="370"/>
      <c r="VLE6" s="370"/>
      <c r="VLF6" s="370"/>
      <c r="VLG6" s="370"/>
      <c r="VLH6" s="370"/>
      <c r="VLI6" s="370"/>
      <c r="VLJ6" s="370"/>
      <c r="VLK6" s="369"/>
      <c r="VLL6" s="370"/>
      <c r="VLM6" s="370"/>
      <c r="VLN6" s="372"/>
      <c r="VLO6" s="372"/>
      <c r="VLQ6" s="370"/>
      <c r="VLR6" s="370"/>
      <c r="VLS6" s="370"/>
      <c r="VLT6" s="370"/>
      <c r="VLU6" s="370"/>
      <c r="VLV6" s="370"/>
      <c r="VLW6" s="370"/>
      <c r="VLX6" s="370"/>
      <c r="VLY6" s="370"/>
      <c r="VLZ6" s="370"/>
      <c r="VMA6" s="369"/>
      <c r="VMB6" s="370"/>
      <c r="VMC6" s="370"/>
      <c r="VMD6" s="372"/>
      <c r="VME6" s="372"/>
      <c r="VMG6" s="370"/>
      <c r="VMH6" s="370"/>
      <c r="VMI6" s="370"/>
      <c r="VMJ6" s="370"/>
      <c r="VMK6" s="370"/>
      <c r="VML6" s="370"/>
      <c r="VMM6" s="370"/>
      <c r="VMN6" s="370"/>
      <c r="VMO6" s="370"/>
      <c r="VMP6" s="370"/>
      <c r="VMQ6" s="369"/>
      <c r="VMR6" s="370"/>
      <c r="VMS6" s="370"/>
      <c r="VMT6" s="372"/>
      <c r="VMU6" s="372"/>
      <c r="VMW6" s="370"/>
      <c r="VMX6" s="370"/>
      <c r="VMY6" s="370"/>
      <c r="VMZ6" s="370"/>
      <c r="VNA6" s="370"/>
      <c r="VNB6" s="370"/>
      <c r="VNC6" s="370"/>
      <c r="VND6" s="370"/>
      <c r="VNE6" s="370"/>
      <c r="VNF6" s="370"/>
      <c r="VNG6" s="369"/>
      <c r="VNH6" s="370"/>
      <c r="VNI6" s="370"/>
      <c r="VNJ6" s="372"/>
      <c r="VNK6" s="372"/>
      <c r="VNM6" s="370"/>
      <c r="VNN6" s="370"/>
      <c r="VNO6" s="370"/>
      <c r="VNP6" s="370"/>
      <c r="VNQ6" s="370"/>
      <c r="VNR6" s="370"/>
      <c r="VNS6" s="370"/>
      <c r="VNT6" s="370"/>
      <c r="VNU6" s="370"/>
      <c r="VNV6" s="370"/>
      <c r="VNW6" s="369"/>
      <c r="VNX6" s="370"/>
      <c r="VNY6" s="370"/>
      <c r="VNZ6" s="372"/>
      <c r="VOA6" s="372"/>
      <c r="VOC6" s="370"/>
      <c r="VOD6" s="370"/>
      <c r="VOE6" s="370"/>
      <c r="VOF6" s="370"/>
      <c r="VOG6" s="370"/>
      <c r="VOH6" s="370"/>
      <c r="VOI6" s="370"/>
      <c r="VOJ6" s="370"/>
      <c r="VOK6" s="370"/>
      <c r="VOL6" s="370"/>
      <c r="VOM6" s="369"/>
      <c r="VON6" s="370"/>
      <c r="VOO6" s="370"/>
      <c r="VOP6" s="372"/>
      <c r="VOQ6" s="372"/>
      <c r="VOS6" s="370"/>
      <c r="VOT6" s="370"/>
      <c r="VOU6" s="370"/>
      <c r="VOV6" s="370"/>
      <c r="VOW6" s="370"/>
      <c r="VOX6" s="370"/>
      <c r="VOY6" s="370"/>
      <c r="VOZ6" s="370"/>
      <c r="VPA6" s="370"/>
      <c r="VPB6" s="370"/>
      <c r="VPC6" s="369"/>
      <c r="VPD6" s="370"/>
      <c r="VPE6" s="370"/>
      <c r="VPF6" s="372"/>
      <c r="VPG6" s="372"/>
      <c r="VPI6" s="370"/>
      <c r="VPJ6" s="370"/>
      <c r="VPK6" s="370"/>
      <c r="VPL6" s="370"/>
      <c r="VPM6" s="370"/>
      <c r="VPN6" s="370"/>
      <c r="VPO6" s="370"/>
      <c r="VPP6" s="370"/>
      <c r="VPQ6" s="370"/>
      <c r="VPR6" s="370"/>
      <c r="VPS6" s="369"/>
      <c r="VPT6" s="370"/>
      <c r="VPU6" s="370"/>
      <c r="VPV6" s="372"/>
      <c r="VPW6" s="372"/>
      <c r="VPY6" s="370"/>
      <c r="VPZ6" s="370"/>
      <c r="VQA6" s="370"/>
      <c r="VQB6" s="370"/>
      <c r="VQC6" s="370"/>
      <c r="VQD6" s="370"/>
      <c r="VQE6" s="370"/>
      <c r="VQF6" s="370"/>
      <c r="VQG6" s="370"/>
      <c r="VQH6" s="370"/>
      <c r="VQI6" s="369"/>
      <c r="VQJ6" s="370"/>
      <c r="VQK6" s="370"/>
      <c r="VQL6" s="372"/>
      <c r="VQM6" s="372"/>
      <c r="VQO6" s="370"/>
      <c r="VQP6" s="370"/>
      <c r="VQQ6" s="370"/>
      <c r="VQR6" s="370"/>
      <c r="VQS6" s="370"/>
      <c r="VQT6" s="370"/>
      <c r="VQU6" s="370"/>
      <c r="VQV6" s="370"/>
      <c r="VQW6" s="370"/>
      <c r="VQX6" s="370"/>
      <c r="VQY6" s="369"/>
      <c r="VQZ6" s="370"/>
      <c r="VRA6" s="370"/>
      <c r="VRB6" s="372"/>
      <c r="VRC6" s="372"/>
      <c r="VRE6" s="370"/>
      <c r="VRF6" s="370"/>
      <c r="VRG6" s="370"/>
      <c r="VRH6" s="370"/>
      <c r="VRI6" s="370"/>
      <c r="VRJ6" s="370"/>
      <c r="VRK6" s="370"/>
      <c r="VRL6" s="370"/>
      <c r="VRM6" s="370"/>
      <c r="VRN6" s="370"/>
      <c r="VRO6" s="369"/>
      <c r="VRP6" s="370"/>
      <c r="VRQ6" s="370"/>
      <c r="VRR6" s="372"/>
      <c r="VRS6" s="372"/>
      <c r="VRU6" s="370"/>
      <c r="VRV6" s="370"/>
      <c r="VRW6" s="370"/>
      <c r="VRX6" s="370"/>
      <c r="VRY6" s="370"/>
      <c r="VRZ6" s="370"/>
      <c r="VSA6" s="370"/>
      <c r="VSB6" s="370"/>
      <c r="VSC6" s="370"/>
      <c r="VSD6" s="370"/>
      <c r="VSE6" s="369"/>
      <c r="VSF6" s="370"/>
      <c r="VSG6" s="370"/>
      <c r="VSH6" s="372"/>
      <c r="VSI6" s="372"/>
      <c r="VSK6" s="370"/>
      <c r="VSL6" s="370"/>
      <c r="VSM6" s="370"/>
      <c r="VSN6" s="370"/>
      <c r="VSO6" s="370"/>
      <c r="VSP6" s="370"/>
      <c r="VSQ6" s="370"/>
      <c r="VSR6" s="370"/>
      <c r="VSS6" s="370"/>
      <c r="VST6" s="370"/>
      <c r="VSU6" s="369"/>
      <c r="VSV6" s="370"/>
      <c r="VSW6" s="370"/>
      <c r="VSX6" s="372"/>
      <c r="VSY6" s="372"/>
      <c r="VTA6" s="370"/>
      <c r="VTB6" s="370"/>
      <c r="VTC6" s="370"/>
      <c r="VTD6" s="370"/>
      <c r="VTE6" s="370"/>
      <c r="VTF6" s="370"/>
      <c r="VTG6" s="370"/>
      <c r="VTH6" s="370"/>
      <c r="VTI6" s="370"/>
      <c r="VTJ6" s="370"/>
      <c r="VTK6" s="369"/>
      <c r="VTL6" s="370"/>
      <c r="VTM6" s="370"/>
      <c r="VTN6" s="372"/>
      <c r="VTO6" s="372"/>
      <c r="VTQ6" s="370"/>
      <c r="VTR6" s="370"/>
      <c r="VTS6" s="370"/>
      <c r="VTT6" s="370"/>
      <c r="VTU6" s="370"/>
      <c r="VTV6" s="370"/>
      <c r="VTW6" s="370"/>
      <c r="VTX6" s="370"/>
      <c r="VTY6" s="370"/>
      <c r="VTZ6" s="370"/>
      <c r="VUA6" s="369"/>
      <c r="VUB6" s="370"/>
      <c r="VUC6" s="370"/>
      <c r="VUD6" s="372"/>
      <c r="VUE6" s="372"/>
      <c r="VUG6" s="370"/>
      <c r="VUH6" s="370"/>
      <c r="VUI6" s="370"/>
      <c r="VUJ6" s="370"/>
      <c r="VUK6" s="370"/>
      <c r="VUL6" s="370"/>
      <c r="VUM6" s="370"/>
      <c r="VUN6" s="370"/>
      <c r="VUO6" s="370"/>
      <c r="VUP6" s="370"/>
      <c r="VUQ6" s="369"/>
      <c r="VUR6" s="370"/>
      <c r="VUS6" s="370"/>
      <c r="VUT6" s="372"/>
      <c r="VUU6" s="372"/>
      <c r="VUW6" s="370"/>
      <c r="VUX6" s="370"/>
      <c r="VUY6" s="370"/>
      <c r="VUZ6" s="370"/>
      <c r="VVA6" s="370"/>
      <c r="VVB6" s="370"/>
      <c r="VVC6" s="370"/>
      <c r="VVD6" s="370"/>
      <c r="VVE6" s="370"/>
      <c r="VVF6" s="370"/>
      <c r="VVG6" s="369"/>
      <c r="VVH6" s="370"/>
      <c r="VVI6" s="370"/>
      <c r="VVJ6" s="372"/>
      <c r="VVK6" s="372"/>
      <c r="VVM6" s="370"/>
      <c r="VVN6" s="370"/>
      <c r="VVO6" s="370"/>
      <c r="VVP6" s="370"/>
      <c r="VVQ6" s="370"/>
      <c r="VVR6" s="370"/>
      <c r="VVS6" s="370"/>
      <c r="VVT6" s="370"/>
      <c r="VVU6" s="370"/>
      <c r="VVV6" s="370"/>
      <c r="VVW6" s="369"/>
      <c r="VVX6" s="370"/>
      <c r="VVY6" s="370"/>
      <c r="VVZ6" s="372"/>
      <c r="VWA6" s="372"/>
      <c r="VWC6" s="370"/>
      <c r="VWD6" s="370"/>
      <c r="VWE6" s="370"/>
      <c r="VWF6" s="370"/>
      <c r="VWG6" s="370"/>
      <c r="VWH6" s="370"/>
      <c r="VWI6" s="370"/>
      <c r="VWJ6" s="370"/>
      <c r="VWK6" s="370"/>
      <c r="VWL6" s="370"/>
      <c r="VWM6" s="369"/>
      <c r="VWN6" s="370"/>
      <c r="VWO6" s="370"/>
      <c r="VWP6" s="372"/>
      <c r="VWQ6" s="372"/>
      <c r="VWS6" s="370"/>
      <c r="VWT6" s="370"/>
      <c r="VWU6" s="370"/>
      <c r="VWV6" s="370"/>
      <c r="VWW6" s="370"/>
      <c r="VWX6" s="370"/>
      <c r="VWY6" s="370"/>
      <c r="VWZ6" s="370"/>
      <c r="VXA6" s="370"/>
      <c r="VXB6" s="370"/>
      <c r="VXC6" s="369"/>
      <c r="VXD6" s="370"/>
      <c r="VXE6" s="370"/>
      <c r="VXF6" s="372"/>
      <c r="VXG6" s="372"/>
      <c r="VXI6" s="370"/>
      <c r="VXJ6" s="370"/>
      <c r="VXK6" s="370"/>
      <c r="VXL6" s="370"/>
      <c r="VXM6" s="370"/>
      <c r="VXN6" s="370"/>
      <c r="VXO6" s="370"/>
      <c r="VXP6" s="370"/>
      <c r="VXQ6" s="370"/>
      <c r="VXR6" s="370"/>
      <c r="VXS6" s="369"/>
      <c r="VXT6" s="370"/>
      <c r="VXU6" s="370"/>
      <c r="VXV6" s="372"/>
      <c r="VXW6" s="372"/>
      <c r="VXY6" s="370"/>
      <c r="VXZ6" s="370"/>
      <c r="VYA6" s="370"/>
      <c r="VYB6" s="370"/>
      <c r="VYC6" s="370"/>
      <c r="VYD6" s="370"/>
      <c r="VYE6" s="370"/>
      <c r="VYF6" s="370"/>
      <c r="VYG6" s="370"/>
      <c r="VYH6" s="370"/>
      <c r="VYI6" s="369"/>
      <c r="VYJ6" s="370"/>
      <c r="VYK6" s="370"/>
      <c r="VYL6" s="372"/>
      <c r="VYM6" s="372"/>
      <c r="VYO6" s="370"/>
      <c r="VYP6" s="370"/>
      <c r="VYQ6" s="370"/>
      <c r="VYR6" s="370"/>
      <c r="VYS6" s="370"/>
      <c r="VYT6" s="370"/>
      <c r="VYU6" s="370"/>
      <c r="VYV6" s="370"/>
      <c r="VYW6" s="370"/>
      <c r="VYX6" s="370"/>
      <c r="VYY6" s="369"/>
      <c r="VYZ6" s="370"/>
      <c r="VZA6" s="370"/>
      <c r="VZB6" s="372"/>
      <c r="VZC6" s="372"/>
      <c r="VZE6" s="370"/>
      <c r="VZF6" s="370"/>
      <c r="VZG6" s="370"/>
      <c r="VZH6" s="370"/>
      <c r="VZI6" s="370"/>
      <c r="VZJ6" s="370"/>
      <c r="VZK6" s="370"/>
      <c r="VZL6" s="370"/>
      <c r="VZM6" s="370"/>
      <c r="VZN6" s="370"/>
      <c r="VZO6" s="369"/>
      <c r="VZP6" s="370"/>
      <c r="VZQ6" s="370"/>
      <c r="VZR6" s="372"/>
      <c r="VZS6" s="372"/>
      <c r="VZU6" s="370"/>
      <c r="VZV6" s="370"/>
      <c r="VZW6" s="370"/>
      <c r="VZX6" s="370"/>
      <c r="VZY6" s="370"/>
      <c r="VZZ6" s="370"/>
      <c r="WAA6" s="370"/>
      <c r="WAB6" s="370"/>
      <c r="WAC6" s="370"/>
      <c r="WAD6" s="370"/>
      <c r="WAE6" s="369"/>
      <c r="WAF6" s="370"/>
      <c r="WAG6" s="370"/>
      <c r="WAH6" s="372"/>
      <c r="WAI6" s="372"/>
      <c r="WAK6" s="370"/>
      <c r="WAL6" s="370"/>
      <c r="WAM6" s="370"/>
      <c r="WAN6" s="370"/>
      <c r="WAO6" s="370"/>
      <c r="WAP6" s="370"/>
      <c r="WAQ6" s="370"/>
      <c r="WAR6" s="370"/>
      <c r="WAS6" s="370"/>
      <c r="WAT6" s="370"/>
      <c r="WAU6" s="369"/>
      <c r="WAV6" s="370"/>
      <c r="WAW6" s="370"/>
      <c r="WAX6" s="372"/>
      <c r="WAY6" s="372"/>
      <c r="WBA6" s="370"/>
      <c r="WBB6" s="370"/>
      <c r="WBC6" s="370"/>
      <c r="WBD6" s="370"/>
      <c r="WBE6" s="370"/>
      <c r="WBF6" s="370"/>
      <c r="WBG6" s="370"/>
      <c r="WBH6" s="370"/>
      <c r="WBI6" s="370"/>
      <c r="WBJ6" s="370"/>
      <c r="WBK6" s="369"/>
      <c r="WBL6" s="370"/>
      <c r="WBM6" s="370"/>
      <c r="WBN6" s="372"/>
      <c r="WBO6" s="372"/>
      <c r="WBQ6" s="370"/>
      <c r="WBR6" s="370"/>
      <c r="WBS6" s="370"/>
      <c r="WBT6" s="370"/>
      <c r="WBU6" s="370"/>
      <c r="WBV6" s="370"/>
      <c r="WBW6" s="370"/>
      <c r="WBX6" s="370"/>
      <c r="WBY6" s="370"/>
      <c r="WBZ6" s="370"/>
      <c r="WCA6" s="369"/>
      <c r="WCB6" s="370"/>
      <c r="WCC6" s="370"/>
      <c r="WCD6" s="372"/>
      <c r="WCE6" s="372"/>
      <c r="WCG6" s="370"/>
      <c r="WCH6" s="370"/>
      <c r="WCI6" s="370"/>
      <c r="WCJ6" s="370"/>
      <c r="WCK6" s="370"/>
      <c r="WCL6" s="370"/>
      <c r="WCM6" s="370"/>
      <c r="WCN6" s="370"/>
      <c r="WCO6" s="370"/>
      <c r="WCP6" s="370"/>
      <c r="WCQ6" s="369"/>
      <c r="WCR6" s="370"/>
      <c r="WCS6" s="370"/>
      <c r="WCT6" s="372"/>
      <c r="WCU6" s="372"/>
      <c r="WCW6" s="370"/>
      <c r="WCX6" s="370"/>
      <c r="WCY6" s="370"/>
      <c r="WCZ6" s="370"/>
      <c r="WDA6" s="370"/>
      <c r="WDB6" s="370"/>
      <c r="WDC6" s="370"/>
      <c r="WDD6" s="370"/>
      <c r="WDE6" s="370"/>
      <c r="WDF6" s="370"/>
      <c r="WDG6" s="369"/>
      <c r="WDH6" s="370"/>
      <c r="WDI6" s="370"/>
      <c r="WDJ6" s="372"/>
      <c r="WDK6" s="372"/>
      <c r="WDM6" s="370"/>
      <c r="WDN6" s="370"/>
      <c r="WDO6" s="370"/>
      <c r="WDP6" s="370"/>
      <c r="WDQ6" s="370"/>
      <c r="WDR6" s="370"/>
      <c r="WDS6" s="370"/>
      <c r="WDT6" s="370"/>
      <c r="WDU6" s="370"/>
      <c r="WDV6" s="370"/>
      <c r="WDW6" s="369"/>
      <c r="WDX6" s="370"/>
      <c r="WDY6" s="370"/>
      <c r="WDZ6" s="372"/>
      <c r="WEA6" s="372"/>
      <c r="WEC6" s="370"/>
      <c r="WED6" s="370"/>
      <c r="WEE6" s="370"/>
      <c r="WEF6" s="370"/>
      <c r="WEG6" s="370"/>
      <c r="WEH6" s="370"/>
      <c r="WEI6" s="370"/>
      <c r="WEJ6" s="370"/>
      <c r="WEK6" s="370"/>
      <c r="WEL6" s="370"/>
      <c r="WEM6" s="369"/>
      <c r="WEN6" s="370"/>
      <c r="WEO6" s="370"/>
      <c r="WEP6" s="372"/>
      <c r="WEQ6" s="372"/>
      <c r="WES6" s="370"/>
      <c r="WET6" s="370"/>
      <c r="WEU6" s="370"/>
      <c r="WEV6" s="370"/>
      <c r="WEW6" s="370"/>
      <c r="WEX6" s="370"/>
      <c r="WEY6" s="370"/>
      <c r="WEZ6" s="370"/>
      <c r="WFA6" s="370"/>
      <c r="WFB6" s="370"/>
      <c r="WFC6" s="369"/>
      <c r="WFD6" s="370"/>
      <c r="WFE6" s="370"/>
      <c r="WFF6" s="372"/>
      <c r="WFG6" s="372"/>
      <c r="WFI6" s="370"/>
      <c r="WFJ6" s="370"/>
      <c r="WFK6" s="370"/>
      <c r="WFL6" s="370"/>
      <c r="WFM6" s="370"/>
      <c r="WFN6" s="370"/>
      <c r="WFO6" s="370"/>
      <c r="WFP6" s="370"/>
      <c r="WFQ6" s="370"/>
      <c r="WFR6" s="370"/>
      <c r="WFS6" s="369"/>
      <c r="WFT6" s="370"/>
      <c r="WFU6" s="370"/>
      <c r="WFV6" s="372"/>
      <c r="WFW6" s="372"/>
      <c r="WFY6" s="370"/>
      <c r="WFZ6" s="370"/>
      <c r="WGA6" s="370"/>
      <c r="WGB6" s="370"/>
      <c r="WGC6" s="370"/>
      <c r="WGD6" s="370"/>
      <c r="WGE6" s="370"/>
      <c r="WGF6" s="370"/>
      <c r="WGG6" s="370"/>
      <c r="WGH6" s="370"/>
      <c r="WGI6" s="369"/>
      <c r="WGJ6" s="370"/>
      <c r="WGK6" s="370"/>
      <c r="WGL6" s="372"/>
      <c r="WGM6" s="372"/>
      <c r="WGO6" s="370"/>
      <c r="WGP6" s="370"/>
      <c r="WGQ6" s="370"/>
      <c r="WGR6" s="370"/>
      <c r="WGS6" s="370"/>
      <c r="WGT6" s="370"/>
      <c r="WGU6" s="370"/>
      <c r="WGV6" s="370"/>
      <c r="WGW6" s="370"/>
      <c r="WGX6" s="370"/>
      <c r="WGY6" s="369"/>
      <c r="WGZ6" s="370"/>
      <c r="WHA6" s="370"/>
      <c r="WHB6" s="372"/>
      <c r="WHC6" s="372"/>
      <c r="WHE6" s="370"/>
      <c r="WHF6" s="370"/>
      <c r="WHG6" s="370"/>
      <c r="WHH6" s="370"/>
      <c r="WHI6" s="370"/>
      <c r="WHJ6" s="370"/>
      <c r="WHK6" s="370"/>
      <c r="WHL6" s="370"/>
      <c r="WHM6" s="370"/>
      <c r="WHN6" s="370"/>
      <c r="WHO6" s="369"/>
      <c r="WHP6" s="370"/>
      <c r="WHQ6" s="370"/>
      <c r="WHR6" s="372"/>
      <c r="WHS6" s="372"/>
      <c r="WHU6" s="370"/>
      <c r="WHV6" s="370"/>
      <c r="WHW6" s="370"/>
      <c r="WHX6" s="370"/>
      <c r="WHY6" s="370"/>
      <c r="WHZ6" s="370"/>
      <c r="WIA6" s="370"/>
      <c r="WIB6" s="370"/>
      <c r="WIC6" s="370"/>
      <c r="WID6" s="370"/>
      <c r="WIE6" s="369"/>
      <c r="WIF6" s="370"/>
      <c r="WIG6" s="370"/>
      <c r="WIH6" s="372"/>
      <c r="WII6" s="372"/>
      <c r="WIK6" s="370"/>
      <c r="WIL6" s="370"/>
      <c r="WIM6" s="370"/>
      <c r="WIN6" s="370"/>
      <c r="WIO6" s="370"/>
      <c r="WIP6" s="370"/>
      <c r="WIQ6" s="370"/>
      <c r="WIR6" s="370"/>
      <c r="WIS6" s="370"/>
      <c r="WIT6" s="370"/>
      <c r="WIU6" s="369"/>
      <c r="WIV6" s="370"/>
      <c r="WIW6" s="370"/>
      <c r="WIX6" s="372"/>
      <c r="WIY6" s="372"/>
      <c r="WJA6" s="370"/>
      <c r="WJB6" s="370"/>
      <c r="WJC6" s="370"/>
      <c r="WJD6" s="370"/>
      <c r="WJE6" s="370"/>
      <c r="WJF6" s="370"/>
      <c r="WJG6" s="370"/>
      <c r="WJH6" s="370"/>
      <c r="WJI6" s="370"/>
      <c r="WJJ6" s="370"/>
      <c r="WJK6" s="369"/>
      <c r="WJL6" s="370"/>
      <c r="WJM6" s="370"/>
      <c r="WJN6" s="372"/>
      <c r="WJO6" s="372"/>
      <c r="WJQ6" s="370"/>
      <c r="WJR6" s="370"/>
      <c r="WJS6" s="370"/>
      <c r="WJT6" s="370"/>
      <c r="WJU6" s="370"/>
      <c r="WJV6" s="370"/>
      <c r="WJW6" s="370"/>
      <c r="WJX6" s="370"/>
      <c r="WJY6" s="370"/>
      <c r="WJZ6" s="370"/>
      <c r="WKA6" s="369"/>
      <c r="WKB6" s="370"/>
      <c r="WKC6" s="370"/>
      <c r="WKD6" s="372"/>
      <c r="WKE6" s="372"/>
      <c r="WKG6" s="370"/>
      <c r="WKH6" s="370"/>
      <c r="WKI6" s="370"/>
      <c r="WKJ6" s="370"/>
      <c r="WKK6" s="370"/>
      <c r="WKL6" s="370"/>
      <c r="WKM6" s="370"/>
      <c r="WKN6" s="370"/>
      <c r="WKO6" s="370"/>
      <c r="WKP6" s="370"/>
      <c r="WKQ6" s="369"/>
      <c r="WKR6" s="370"/>
      <c r="WKS6" s="370"/>
      <c r="WKT6" s="372"/>
      <c r="WKU6" s="372"/>
      <c r="WKW6" s="370"/>
      <c r="WKX6" s="370"/>
      <c r="WKY6" s="370"/>
      <c r="WKZ6" s="370"/>
      <c r="WLA6" s="370"/>
      <c r="WLB6" s="370"/>
      <c r="WLC6" s="370"/>
      <c r="WLD6" s="370"/>
      <c r="WLE6" s="370"/>
      <c r="WLF6" s="370"/>
      <c r="WLG6" s="369"/>
      <c r="WLH6" s="370"/>
      <c r="WLI6" s="370"/>
      <c r="WLJ6" s="372"/>
      <c r="WLK6" s="372"/>
      <c r="WLM6" s="370"/>
      <c r="WLN6" s="370"/>
      <c r="WLO6" s="370"/>
      <c r="WLP6" s="370"/>
      <c r="WLQ6" s="370"/>
      <c r="WLR6" s="370"/>
      <c r="WLS6" s="370"/>
      <c r="WLT6" s="370"/>
      <c r="WLU6" s="370"/>
      <c r="WLV6" s="370"/>
      <c r="WLW6" s="369"/>
      <c r="WLX6" s="370"/>
      <c r="WLY6" s="370"/>
      <c r="WLZ6" s="372"/>
      <c r="WMA6" s="372"/>
      <c r="WMC6" s="370"/>
      <c r="WMD6" s="370"/>
      <c r="WME6" s="370"/>
      <c r="WMF6" s="370"/>
      <c r="WMG6" s="370"/>
      <c r="WMH6" s="370"/>
      <c r="WMI6" s="370"/>
      <c r="WMJ6" s="370"/>
      <c r="WMK6" s="370"/>
      <c r="WML6" s="370"/>
      <c r="WMM6" s="369"/>
      <c r="WMN6" s="370"/>
      <c r="WMO6" s="370"/>
      <c r="WMP6" s="372"/>
      <c r="WMQ6" s="372"/>
      <c r="WMS6" s="370"/>
      <c r="WMT6" s="370"/>
      <c r="WMU6" s="370"/>
      <c r="WMV6" s="370"/>
      <c r="WMW6" s="370"/>
      <c r="WMX6" s="370"/>
      <c r="WMY6" s="370"/>
      <c r="WMZ6" s="370"/>
      <c r="WNA6" s="370"/>
      <c r="WNB6" s="370"/>
      <c r="WNC6" s="369"/>
      <c r="WND6" s="370"/>
      <c r="WNE6" s="370"/>
      <c r="WNF6" s="372"/>
      <c r="WNG6" s="372"/>
      <c r="WNI6" s="370"/>
      <c r="WNJ6" s="370"/>
      <c r="WNK6" s="370"/>
      <c r="WNL6" s="370"/>
      <c r="WNM6" s="370"/>
      <c r="WNN6" s="370"/>
      <c r="WNO6" s="370"/>
      <c r="WNP6" s="370"/>
      <c r="WNQ6" s="370"/>
      <c r="WNR6" s="370"/>
      <c r="WNS6" s="369"/>
      <c r="WNT6" s="370"/>
      <c r="WNU6" s="370"/>
      <c r="WNV6" s="372"/>
      <c r="WNW6" s="372"/>
      <c r="WNY6" s="370"/>
      <c r="WNZ6" s="370"/>
      <c r="WOA6" s="370"/>
      <c r="WOB6" s="370"/>
      <c r="WOC6" s="370"/>
      <c r="WOD6" s="370"/>
      <c r="WOE6" s="370"/>
      <c r="WOF6" s="370"/>
      <c r="WOG6" s="370"/>
      <c r="WOH6" s="370"/>
      <c r="WOI6" s="369"/>
      <c r="WOJ6" s="370"/>
      <c r="WOK6" s="370"/>
      <c r="WOL6" s="372"/>
      <c r="WOM6" s="372"/>
      <c r="WOO6" s="370"/>
      <c r="WOP6" s="370"/>
      <c r="WOQ6" s="370"/>
      <c r="WOR6" s="370"/>
      <c r="WOS6" s="370"/>
      <c r="WOT6" s="370"/>
      <c r="WOU6" s="370"/>
      <c r="WOV6" s="370"/>
      <c r="WOW6" s="370"/>
      <c r="WOX6" s="370"/>
      <c r="WOY6" s="369"/>
      <c r="WOZ6" s="370"/>
      <c r="WPA6" s="370"/>
      <c r="WPB6" s="372"/>
      <c r="WPC6" s="372"/>
      <c r="WPE6" s="370"/>
      <c r="WPF6" s="370"/>
      <c r="WPG6" s="370"/>
      <c r="WPH6" s="370"/>
      <c r="WPI6" s="370"/>
      <c r="WPJ6" s="370"/>
      <c r="WPK6" s="370"/>
      <c r="WPL6" s="370"/>
      <c r="WPM6" s="370"/>
      <c r="WPN6" s="370"/>
      <c r="WPO6" s="369"/>
      <c r="WPP6" s="370"/>
      <c r="WPQ6" s="370"/>
      <c r="WPR6" s="372"/>
      <c r="WPS6" s="372"/>
      <c r="WPU6" s="370"/>
      <c r="WPV6" s="370"/>
      <c r="WPW6" s="370"/>
      <c r="WPX6" s="370"/>
      <c r="WPY6" s="370"/>
      <c r="WPZ6" s="370"/>
      <c r="WQA6" s="370"/>
      <c r="WQB6" s="370"/>
      <c r="WQC6" s="370"/>
      <c r="WQD6" s="370"/>
      <c r="WQE6" s="369"/>
      <c r="WQF6" s="370"/>
      <c r="WQG6" s="370"/>
      <c r="WQH6" s="372"/>
      <c r="WQI6" s="372"/>
      <c r="WQK6" s="370"/>
      <c r="WQL6" s="370"/>
      <c r="WQM6" s="370"/>
      <c r="WQN6" s="370"/>
      <c r="WQO6" s="370"/>
      <c r="WQP6" s="370"/>
      <c r="WQQ6" s="370"/>
      <c r="WQR6" s="370"/>
      <c r="WQS6" s="370"/>
      <c r="WQT6" s="370"/>
      <c r="WQU6" s="369"/>
      <c r="WQV6" s="370"/>
      <c r="WQW6" s="370"/>
      <c r="WQX6" s="372"/>
      <c r="WQY6" s="372"/>
      <c r="WRA6" s="370"/>
      <c r="WRB6" s="370"/>
      <c r="WRC6" s="370"/>
      <c r="WRD6" s="370"/>
      <c r="WRE6" s="370"/>
      <c r="WRF6" s="370"/>
      <c r="WRG6" s="370"/>
      <c r="WRH6" s="370"/>
      <c r="WRI6" s="370"/>
      <c r="WRJ6" s="370"/>
      <c r="WRK6" s="369"/>
      <c r="WRL6" s="370"/>
      <c r="WRM6" s="370"/>
      <c r="WRN6" s="372"/>
      <c r="WRO6" s="372"/>
      <c r="WRQ6" s="370"/>
      <c r="WRR6" s="370"/>
      <c r="WRS6" s="370"/>
      <c r="WRT6" s="370"/>
      <c r="WRU6" s="370"/>
      <c r="WRV6" s="370"/>
      <c r="WRW6" s="370"/>
      <c r="WRX6" s="370"/>
      <c r="WRY6" s="370"/>
      <c r="WRZ6" s="370"/>
      <c r="WSA6" s="369"/>
      <c r="WSB6" s="370"/>
      <c r="WSC6" s="370"/>
      <c r="WSD6" s="372"/>
      <c r="WSE6" s="372"/>
      <c r="WSG6" s="370"/>
      <c r="WSH6" s="370"/>
      <c r="WSI6" s="370"/>
      <c r="WSJ6" s="370"/>
      <c r="WSK6" s="370"/>
      <c r="WSL6" s="370"/>
      <c r="WSM6" s="370"/>
      <c r="WSN6" s="370"/>
      <c r="WSO6" s="370"/>
      <c r="WSP6" s="370"/>
      <c r="WSQ6" s="369"/>
      <c r="WSR6" s="370"/>
      <c r="WSS6" s="370"/>
      <c r="WST6" s="372"/>
      <c r="WSU6" s="372"/>
      <c r="WSW6" s="370"/>
      <c r="WSX6" s="370"/>
      <c r="WSY6" s="370"/>
      <c r="WSZ6" s="370"/>
      <c r="WTA6" s="370"/>
      <c r="WTB6" s="370"/>
      <c r="WTC6" s="370"/>
      <c r="WTD6" s="370"/>
      <c r="WTE6" s="370"/>
      <c r="WTF6" s="370"/>
      <c r="WTG6" s="369"/>
      <c r="WTH6" s="370"/>
      <c r="WTI6" s="370"/>
      <c r="WTJ6" s="372"/>
      <c r="WTK6" s="372"/>
      <c r="WTM6" s="370"/>
      <c r="WTN6" s="370"/>
      <c r="WTO6" s="370"/>
      <c r="WTP6" s="370"/>
      <c r="WTQ6" s="370"/>
      <c r="WTR6" s="370"/>
      <c r="WTS6" s="370"/>
      <c r="WTT6" s="370"/>
      <c r="WTU6" s="370"/>
      <c r="WTV6" s="370"/>
      <c r="WTW6" s="369"/>
      <c r="WTX6" s="370"/>
      <c r="WTY6" s="370"/>
      <c r="WTZ6" s="372"/>
      <c r="WUA6" s="372"/>
      <c r="WUC6" s="370"/>
      <c r="WUD6" s="370"/>
      <c r="WUE6" s="370"/>
      <c r="WUF6" s="370"/>
      <c r="WUG6" s="370"/>
      <c r="WUH6" s="370"/>
      <c r="WUI6" s="370"/>
      <c r="WUJ6" s="370"/>
      <c r="WUK6" s="370"/>
      <c r="WUL6" s="370"/>
      <c r="WUM6" s="369"/>
      <c r="WUN6" s="370"/>
      <c r="WUO6" s="370"/>
      <c r="WUP6" s="372"/>
      <c r="WUQ6" s="372"/>
      <c r="WUS6" s="370"/>
      <c r="WUT6" s="370"/>
      <c r="WUU6" s="370"/>
      <c r="WUV6" s="370"/>
      <c r="WUW6" s="370"/>
      <c r="WUX6" s="370"/>
      <c r="WUY6" s="370"/>
      <c r="WUZ6" s="370"/>
      <c r="WVA6" s="370"/>
      <c r="WVB6" s="370"/>
      <c r="WVC6" s="369"/>
      <c r="WVD6" s="370"/>
      <c r="WVE6" s="370"/>
      <c r="WVF6" s="372"/>
      <c r="WVG6" s="372"/>
      <c r="WVI6" s="370"/>
      <c r="WVJ6" s="370"/>
      <c r="WVK6" s="370"/>
      <c r="WVL6" s="370"/>
      <c r="WVM6" s="370"/>
      <c r="WVN6" s="370"/>
      <c r="WVO6" s="370"/>
      <c r="WVP6" s="370"/>
      <c r="WVQ6" s="370"/>
      <c r="WVR6" s="370"/>
      <c r="WVS6" s="369"/>
      <c r="WVT6" s="370"/>
      <c r="WVU6" s="370"/>
      <c r="WVV6" s="372"/>
      <c r="WVW6" s="372"/>
      <c r="WVY6" s="370"/>
      <c r="WVZ6" s="370"/>
      <c r="WWA6" s="370"/>
      <c r="WWB6" s="370"/>
      <c r="WWC6" s="370"/>
      <c r="WWD6" s="370"/>
      <c r="WWE6" s="370"/>
      <c r="WWF6" s="370"/>
      <c r="WWG6" s="370"/>
      <c r="WWH6" s="370"/>
      <c r="WWI6" s="369"/>
      <c r="WWJ6" s="370"/>
      <c r="WWK6" s="370"/>
      <c r="WWL6" s="372"/>
      <c r="WWM6" s="372"/>
      <c r="WWO6" s="370"/>
      <c r="WWP6" s="370"/>
      <c r="WWQ6" s="370"/>
      <c r="WWR6" s="370"/>
      <c r="WWS6" s="370"/>
      <c r="WWT6" s="370"/>
      <c r="WWU6" s="370"/>
      <c r="WWV6" s="370"/>
      <c r="WWW6" s="370"/>
      <c r="WWX6" s="370"/>
      <c r="WWY6" s="369"/>
      <c r="WWZ6" s="370"/>
      <c r="WXA6" s="370"/>
      <c r="WXB6" s="372"/>
      <c r="WXC6" s="372"/>
      <c r="WXE6" s="370"/>
      <c r="WXF6" s="370"/>
      <c r="WXG6" s="370"/>
      <c r="WXH6" s="370"/>
      <c r="WXI6" s="370"/>
      <c r="WXJ6" s="370"/>
      <c r="WXK6" s="370"/>
      <c r="WXL6" s="370"/>
      <c r="WXM6" s="370"/>
      <c r="WXN6" s="370"/>
      <c r="WXO6" s="369"/>
      <c r="WXP6" s="370"/>
      <c r="WXQ6" s="370"/>
      <c r="WXR6" s="372"/>
      <c r="WXS6" s="372"/>
      <c r="WXU6" s="370"/>
      <c r="WXV6" s="370"/>
      <c r="WXW6" s="370"/>
      <c r="WXX6" s="370"/>
      <c r="WXY6" s="370"/>
      <c r="WXZ6" s="370"/>
      <c r="WYA6" s="370"/>
      <c r="WYB6" s="370"/>
      <c r="WYC6" s="370"/>
      <c r="WYD6" s="370"/>
      <c r="WYE6" s="369"/>
      <c r="WYF6" s="370"/>
      <c r="WYG6" s="370"/>
      <c r="WYH6" s="372"/>
      <c r="WYI6" s="372"/>
      <c r="WYK6" s="370"/>
      <c r="WYL6" s="370"/>
      <c r="WYM6" s="370"/>
      <c r="WYN6" s="370"/>
      <c r="WYO6" s="370"/>
      <c r="WYP6" s="370"/>
      <c r="WYQ6" s="370"/>
      <c r="WYR6" s="370"/>
      <c r="WYS6" s="370"/>
      <c r="WYT6" s="370"/>
      <c r="WYU6" s="369"/>
      <c r="WYV6" s="370"/>
      <c r="WYW6" s="370"/>
      <c r="WYX6" s="372"/>
      <c r="WYY6" s="372"/>
      <c r="WZA6" s="370"/>
      <c r="WZB6" s="370"/>
      <c r="WZC6" s="370"/>
      <c r="WZD6" s="370"/>
      <c r="WZE6" s="370"/>
      <c r="WZF6" s="370"/>
      <c r="WZG6" s="370"/>
      <c r="WZH6" s="370"/>
      <c r="WZI6" s="370"/>
      <c r="WZJ6" s="370"/>
      <c r="WZK6" s="369"/>
      <c r="WZL6" s="370"/>
      <c r="WZM6" s="370"/>
      <c r="WZN6" s="372"/>
      <c r="WZO6" s="372"/>
      <c r="WZQ6" s="370"/>
      <c r="WZR6" s="370"/>
      <c r="WZS6" s="370"/>
      <c r="WZT6" s="370"/>
      <c r="WZU6" s="370"/>
      <c r="WZV6" s="370"/>
      <c r="WZW6" s="370"/>
      <c r="WZX6" s="370"/>
      <c r="WZY6" s="370"/>
      <c r="WZZ6" s="370"/>
      <c r="XAA6" s="369"/>
      <c r="XAB6" s="370"/>
      <c r="XAC6" s="370"/>
      <c r="XAD6" s="372"/>
      <c r="XAE6" s="372"/>
      <c r="XAG6" s="370"/>
      <c r="XAH6" s="370"/>
      <c r="XAI6" s="370"/>
      <c r="XAJ6" s="370"/>
      <c r="XAK6" s="370"/>
      <c r="XAL6" s="370"/>
      <c r="XAM6" s="370"/>
      <c r="XAN6" s="370"/>
      <c r="XAO6" s="370"/>
      <c r="XAP6" s="370"/>
      <c r="XAQ6" s="369"/>
      <c r="XAR6" s="370"/>
      <c r="XAS6" s="370"/>
      <c r="XAT6" s="372"/>
      <c r="XAU6" s="372"/>
      <c r="XAW6" s="370"/>
      <c r="XAX6" s="370"/>
      <c r="XAY6" s="370"/>
      <c r="XAZ6" s="370"/>
      <c r="XBA6" s="370"/>
      <c r="XBB6" s="370"/>
      <c r="XBC6" s="370"/>
      <c r="XBD6" s="370"/>
      <c r="XBE6" s="370"/>
      <c r="XBF6" s="370"/>
      <c r="XBG6" s="369"/>
      <c r="XBH6" s="370"/>
      <c r="XBI6" s="370"/>
      <c r="XBJ6" s="372"/>
      <c r="XBK6" s="372"/>
      <c r="XBM6" s="370"/>
      <c r="XBN6" s="370"/>
      <c r="XBO6" s="370"/>
      <c r="XBP6" s="370"/>
      <c r="XBQ6" s="370"/>
      <c r="XBR6" s="370"/>
      <c r="XBS6" s="370"/>
      <c r="XBT6" s="370"/>
      <c r="XBU6" s="370"/>
      <c r="XBV6" s="370"/>
      <c r="XBW6" s="369"/>
      <c r="XBX6" s="370"/>
      <c r="XBY6" s="370"/>
      <c r="XBZ6" s="372"/>
      <c r="XCA6" s="372"/>
      <c r="XCC6" s="370"/>
      <c r="XCD6" s="370"/>
      <c r="XCE6" s="370"/>
      <c r="XCF6" s="370"/>
      <c r="XCG6" s="370"/>
      <c r="XCH6" s="370"/>
      <c r="XCI6" s="370"/>
      <c r="XCJ6" s="370"/>
      <c r="XCK6" s="370"/>
      <c r="XCL6" s="370"/>
      <c r="XCM6" s="369"/>
      <c r="XCN6" s="370"/>
      <c r="XCO6" s="370"/>
      <c r="XCP6" s="372"/>
      <c r="XCQ6" s="372"/>
      <c r="XCS6" s="370"/>
      <c r="XCT6" s="370"/>
      <c r="XCU6" s="370"/>
      <c r="XCV6" s="370"/>
      <c r="XCW6" s="370"/>
      <c r="XCX6" s="370"/>
      <c r="XCY6" s="370"/>
      <c r="XCZ6" s="370"/>
      <c r="XDA6" s="370"/>
      <c r="XDB6" s="370"/>
      <c r="XDC6" s="369"/>
      <c r="XDD6" s="370"/>
      <c r="XDE6" s="370"/>
      <c r="XDF6" s="372"/>
      <c r="XDG6" s="372"/>
      <c r="XDI6" s="370"/>
      <c r="XDJ6" s="370"/>
      <c r="XDK6" s="370"/>
      <c r="XDL6" s="370"/>
      <c r="XDM6" s="370"/>
      <c r="XDN6" s="370"/>
      <c r="XDO6" s="370"/>
      <c r="XDP6" s="370"/>
      <c r="XDQ6" s="370"/>
      <c r="XDR6" s="370"/>
      <c r="XDS6" s="369"/>
      <c r="XDT6" s="370"/>
      <c r="XDU6" s="370"/>
      <c r="XDV6" s="372"/>
      <c r="XDW6" s="372"/>
      <c r="XDY6" s="370"/>
      <c r="XDZ6" s="370"/>
      <c r="XEA6" s="370"/>
      <c r="XEB6" s="370"/>
      <c r="XEC6" s="370"/>
      <c r="XED6" s="370"/>
      <c r="XEE6" s="370"/>
      <c r="XEF6" s="370"/>
      <c r="XEG6" s="370"/>
      <c r="XEH6" s="370"/>
      <c r="XEI6" s="369"/>
      <c r="XEJ6" s="370"/>
      <c r="XEK6" s="370"/>
      <c r="XEL6" s="372"/>
      <c r="XEM6" s="372"/>
      <c r="XEO6" s="370"/>
      <c r="XEP6" s="370"/>
      <c r="XEQ6" s="370"/>
      <c r="XER6" s="370"/>
      <c r="XES6" s="370"/>
      <c r="XET6" s="370"/>
      <c r="XEU6" s="370"/>
      <c r="XEV6" s="370"/>
      <c r="XEW6" s="370"/>
      <c r="XEX6" s="370"/>
      <c r="XEY6" s="369"/>
      <c r="XEZ6" s="370"/>
      <c r="XFA6" s="370"/>
      <c r="XFB6" s="372"/>
      <c r="XFC6" s="372"/>
    </row>
    <row r="7" spans="1:16384" s="137" customFormat="1" ht="30.75" customHeight="1" x14ac:dyDescent="0.3">
      <c r="A7" s="858" t="s">
        <v>255</v>
      </c>
      <c r="B7" s="858"/>
      <c r="C7" s="858"/>
      <c r="D7" s="858"/>
      <c r="E7" s="858"/>
      <c r="F7" s="858"/>
      <c r="G7" s="858"/>
      <c r="H7" s="858"/>
      <c r="I7" s="858"/>
      <c r="J7" s="858"/>
      <c r="K7" s="858"/>
      <c r="L7" s="858"/>
      <c r="M7" s="858"/>
      <c r="N7" s="858"/>
      <c r="O7" s="858"/>
      <c r="P7" s="858"/>
    </row>
    <row r="8" spans="1:16384" ht="22.35" customHeight="1" x14ac:dyDescent="0.3">
      <c r="A8" s="859" t="s">
        <v>43</v>
      </c>
      <c r="B8" s="859" t="s">
        <v>106</v>
      </c>
      <c r="C8" s="859" t="s">
        <v>109</v>
      </c>
      <c r="D8" s="144" t="s">
        <v>110</v>
      </c>
      <c r="E8" s="144" t="s">
        <v>111</v>
      </c>
      <c r="F8" s="144" t="s">
        <v>112</v>
      </c>
      <c r="G8" s="144" t="s">
        <v>117</v>
      </c>
      <c r="H8" s="144" t="s">
        <v>124</v>
      </c>
      <c r="I8" s="144" t="s">
        <v>125</v>
      </c>
      <c r="J8" s="144" t="s">
        <v>162</v>
      </c>
      <c r="K8" s="144" t="s">
        <v>163</v>
      </c>
      <c r="L8" s="144" t="s">
        <v>164</v>
      </c>
      <c r="M8" s="144" t="s">
        <v>165</v>
      </c>
      <c r="N8" s="144" t="s">
        <v>166</v>
      </c>
      <c r="O8" s="144" t="s">
        <v>167</v>
      </c>
      <c r="P8" s="859" t="s">
        <v>7</v>
      </c>
    </row>
    <row r="9" spans="1:16384" ht="22.35" customHeight="1" x14ac:dyDescent="0.3">
      <c r="A9" s="860"/>
      <c r="B9" s="860"/>
      <c r="C9" s="860"/>
      <c r="D9" s="138" t="s">
        <v>168</v>
      </c>
      <c r="E9" s="138" t="s">
        <v>168</v>
      </c>
      <c r="F9" s="138" t="s">
        <v>168</v>
      </c>
      <c r="G9" s="138"/>
      <c r="H9" s="138"/>
      <c r="I9" s="138"/>
      <c r="J9" s="138"/>
      <c r="K9" s="138"/>
      <c r="L9" s="138"/>
      <c r="M9" s="138"/>
      <c r="N9" s="138"/>
      <c r="O9" s="138"/>
      <c r="P9" s="860"/>
    </row>
    <row r="10" spans="1:16384" ht="36.9" customHeight="1" x14ac:dyDescent="0.3">
      <c r="A10" s="839">
        <v>1</v>
      </c>
      <c r="B10" s="855" t="str">
        <f>ORÇAMENTO!D16</f>
        <v>ADMINISTRAÇÃO LOCAL</v>
      </c>
      <c r="C10" s="845">
        <f>P10/$P$31</f>
        <v>2.65071554832755E-2</v>
      </c>
      <c r="D10" s="121">
        <v>0.35</v>
      </c>
      <c r="E10" s="121">
        <v>0.35</v>
      </c>
      <c r="F10" s="121">
        <v>0.3</v>
      </c>
      <c r="G10" s="121"/>
      <c r="H10" s="121"/>
      <c r="I10" s="121"/>
      <c r="J10" s="121"/>
      <c r="K10" s="121"/>
      <c r="L10" s="121"/>
      <c r="M10" s="121"/>
      <c r="N10" s="121"/>
      <c r="O10" s="121"/>
      <c r="P10" s="836">
        <f>ORÇAMENTO!I16</f>
        <v>124039.96</v>
      </c>
    </row>
    <row r="11" spans="1:16384" ht="15" customHeight="1" x14ac:dyDescent="0.3">
      <c r="A11" s="840"/>
      <c r="B11" s="856"/>
      <c r="C11" s="846"/>
      <c r="D11" s="138"/>
      <c r="E11" s="138"/>
      <c r="F11" s="138"/>
      <c r="G11" s="145"/>
      <c r="H11" s="145"/>
      <c r="I11" s="145"/>
      <c r="J11" s="145"/>
      <c r="K11" s="145"/>
      <c r="L11" s="145"/>
      <c r="M11" s="145"/>
      <c r="N11" s="145"/>
      <c r="O11" s="145"/>
      <c r="P11" s="837"/>
      <c r="R11" s="124"/>
    </row>
    <row r="12" spans="1:16384" ht="36.9" customHeight="1" x14ac:dyDescent="0.3">
      <c r="A12" s="841"/>
      <c r="B12" s="857"/>
      <c r="C12" s="847"/>
      <c r="D12" s="141">
        <f>P10*D10</f>
        <v>43413.985999999997</v>
      </c>
      <c r="E12" s="141">
        <f>P10*E10</f>
        <v>43413.985999999997</v>
      </c>
      <c r="F12" s="141">
        <f>P10*F10</f>
        <v>37211.987999999998</v>
      </c>
      <c r="G12" s="141"/>
      <c r="H12" s="141"/>
      <c r="I12" s="141"/>
      <c r="J12" s="141"/>
      <c r="K12" s="141"/>
      <c r="L12" s="141"/>
      <c r="M12" s="141"/>
      <c r="N12" s="141"/>
      <c r="O12" s="141"/>
      <c r="P12" s="838"/>
      <c r="R12" s="124"/>
    </row>
    <row r="13" spans="1:16384" ht="36.9" customHeight="1" x14ac:dyDescent="0.3">
      <c r="A13" s="839">
        <v>2</v>
      </c>
      <c r="B13" s="855" t="str">
        <f>ORÇAMENTO!D18</f>
        <v>SERVIÇOS PRELIMINARES</v>
      </c>
      <c r="C13" s="845">
        <f>P13/$P$31</f>
        <v>6.8745060545769001E-3</v>
      </c>
      <c r="D13" s="130">
        <v>0.45</v>
      </c>
      <c r="E13" s="130">
        <v>0.45</v>
      </c>
      <c r="F13" s="130">
        <v>0.1</v>
      </c>
      <c r="G13" s="130"/>
      <c r="H13" s="130"/>
      <c r="I13" s="130"/>
      <c r="J13" s="130"/>
      <c r="K13" s="130"/>
      <c r="L13" s="134"/>
      <c r="M13" s="134"/>
      <c r="N13" s="134"/>
      <c r="O13" s="134"/>
      <c r="P13" s="836">
        <f>ORÇAMENTO!I18</f>
        <v>32169.18</v>
      </c>
      <c r="R13" s="124"/>
    </row>
    <row r="14" spans="1:16384" ht="15" customHeight="1" x14ac:dyDescent="0.3">
      <c r="A14" s="840"/>
      <c r="B14" s="856"/>
      <c r="C14" s="846"/>
      <c r="D14" s="138"/>
      <c r="E14" s="138"/>
      <c r="F14" s="138"/>
      <c r="G14" s="145"/>
      <c r="H14" s="145"/>
      <c r="I14" s="136"/>
      <c r="J14" s="136"/>
      <c r="K14" s="136"/>
      <c r="L14" s="145"/>
      <c r="M14" s="145"/>
      <c r="N14" s="145"/>
      <c r="O14" s="145"/>
      <c r="P14" s="837"/>
      <c r="R14" s="124"/>
    </row>
    <row r="15" spans="1:16384" ht="36.9" customHeight="1" x14ac:dyDescent="0.3">
      <c r="A15" s="841"/>
      <c r="B15" s="857"/>
      <c r="C15" s="847"/>
      <c r="D15" s="141">
        <f>P13*D13</f>
        <v>14476.131000000001</v>
      </c>
      <c r="E15" s="141">
        <f>P13*E13</f>
        <v>14476.131000000001</v>
      </c>
      <c r="F15" s="141">
        <f>P13*F13</f>
        <v>3216.9180000000001</v>
      </c>
      <c r="G15" s="141"/>
      <c r="H15" s="141"/>
      <c r="I15" s="141"/>
      <c r="J15" s="141"/>
      <c r="K15" s="141"/>
      <c r="L15" s="133"/>
      <c r="M15" s="133"/>
      <c r="N15" s="133"/>
      <c r="O15" s="133"/>
      <c r="P15" s="838"/>
      <c r="R15" s="124"/>
    </row>
    <row r="16" spans="1:16384" ht="36.9" customHeight="1" x14ac:dyDescent="0.3">
      <c r="A16" s="839">
        <v>3</v>
      </c>
      <c r="B16" s="848" t="str">
        <f>ORÇAMENTO!D22</f>
        <v>MOBILIZAÇÃO E DESMOBILIZAÇÃO</v>
      </c>
      <c r="C16" s="845">
        <f>P16/$P$31</f>
        <v>1.5205038405833341E-2</v>
      </c>
      <c r="D16" s="130">
        <v>0.75</v>
      </c>
      <c r="E16" s="130"/>
      <c r="F16" s="130">
        <v>0.25</v>
      </c>
      <c r="G16" s="130"/>
      <c r="H16" s="130"/>
      <c r="I16" s="130"/>
      <c r="J16" s="130"/>
      <c r="K16" s="130"/>
      <c r="L16" s="134"/>
      <c r="M16" s="134"/>
      <c r="N16" s="134"/>
      <c r="O16" s="134"/>
      <c r="P16" s="836">
        <f>ORÇAMENTO!I22</f>
        <v>71151.820000000007</v>
      </c>
      <c r="R16" s="124"/>
    </row>
    <row r="17" spans="1:23" ht="15" customHeight="1" x14ac:dyDescent="0.3">
      <c r="A17" s="840"/>
      <c r="B17" s="849"/>
      <c r="C17" s="846"/>
      <c r="D17" s="138"/>
      <c r="E17" s="136"/>
      <c r="F17" s="138"/>
      <c r="G17" s="136"/>
      <c r="H17" s="136"/>
      <c r="I17" s="136"/>
      <c r="J17" s="136"/>
      <c r="K17" s="136"/>
      <c r="L17" s="145"/>
      <c r="M17" s="145"/>
      <c r="N17" s="145"/>
      <c r="O17" s="145"/>
      <c r="P17" s="837"/>
      <c r="R17" s="124"/>
    </row>
    <row r="18" spans="1:23" ht="36.9" customHeight="1" x14ac:dyDescent="0.3">
      <c r="A18" s="841"/>
      <c r="B18" s="850"/>
      <c r="C18" s="847"/>
      <c r="D18" s="141">
        <f>P16*D16</f>
        <v>53363.865000000005</v>
      </c>
      <c r="E18" s="141"/>
      <c r="F18" s="141">
        <f>P16*F16</f>
        <v>17787.955000000002</v>
      </c>
      <c r="G18" s="141"/>
      <c r="H18" s="141"/>
      <c r="I18" s="141"/>
      <c r="J18" s="141"/>
      <c r="K18" s="141"/>
      <c r="L18" s="133"/>
      <c r="M18" s="133"/>
      <c r="N18" s="133"/>
      <c r="O18" s="133"/>
      <c r="P18" s="838"/>
      <c r="R18" s="124"/>
    </row>
    <row r="19" spans="1:23" ht="36.9" customHeight="1" x14ac:dyDescent="0.3">
      <c r="A19" s="839">
        <v>4</v>
      </c>
      <c r="B19" s="842" t="str">
        <f>ORÇAMENTO!D24</f>
        <v>TERRAPLENAGEM (PREPARAÇÃO DA PLATAFORMA)</v>
      </c>
      <c r="C19" s="845">
        <f>P19/$P$31</f>
        <v>9.952110888946808E-2</v>
      </c>
      <c r="D19" s="130">
        <v>0.7</v>
      </c>
      <c r="E19" s="130">
        <v>0.3</v>
      </c>
      <c r="F19" s="121"/>
      <c r="G19" s="121"/>
      <c r="H19" s="121"/>
      <c r="I19" s="121"/>
      <c r="J19" s="121"/>
      <c r="K19" s="121"/>
      <c r="L19" s="121"/>
      <c r="M19" s="121"/>
      <c r="N19" s="134"/>
      <c r="O19" s="134"/>
      <c r="P19" s="836">
        <f>ORÇAMENTO!I24</f>
        <v>465708</v>
      </c>
      <c r="R19" s="124"/>
    </row>
    <row r="20" spans="1:23" ht="15" customHeight="1" x14ac:dyDescent="0.3">
      <c r="A20" s="840"/>
      <c r="B20" s="843"/>
      <c r="C20" s="846"/>
      <c r="D20" s="138"/>
      <c r="E20" s="138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837"/>
      <c r="R20" s="124"/>
    </row>
    <row r="21" spans="1:23" ht="36.9" customHeight="1" x14ac:dyDescent="0.3">
      <c r="A21" s="841"/>
      <c r="B21" s="844"/>
      <c r="C21" s="847"/>
      <c r="D21" s="141">
        <f>P19*D19</f>
        <v>325995.59999999998</v>
      </c>
      <c r="E21" s="141">
        <f>P19*E19</f>
        <v>139712.4</v>
      </c>
      <c r="F21" s="141"/>
      <c r="G21" s="141"/>
      <c r="H21" s="141"/>
      <c r="I21" s="141"/>
      <c r="J21" s="141"/>
      <c r="K21" s="141"/>
      <c r="L21" s="141"/>
      <c r="M21" s="141"/>
      <c r="N21" s="133"/>
      <c r="O21" s="133"/>
      <c r="P21" s="838"/>
      <c r="R21" s="124"/>
    </row>
    <row r="22" spans="1:23" ht="36.9" customHeight="1" x14ac:dyDescent="0.3">
      <c r="A22" s="839">
        <v>5</v>
      </c>
      <c r="B22" s="848" t="str">
        <f>ORÇAMENTO!D31</f>
        <v>PAVIMENTAÇÃO</v>
      </c>
      <c r="C22" s="845">
        <f>P22/$P$31</f>
        <v>0.72956154368337678</v>
      </c>
      <c r="D22" s="130">
        <v>0.2</v>
      </c>
      <c r="E22" s="130">
        <v>0.5</v>
      </c>
      <c r="F22" s="134">
        <v>0.3</v>
      </c>
      <c r="G22" s="134"/>
      <c r="H22" s="130"/>
      <c r="I22" s="121"/>
      <c r="J22" s="121"/>
      <c r="K22" s="121"/>
      <c r="L22" s="121"/>
      <c r="M22" s="121"/>
      <c r="N22" s="121"/>
      <c r="O22" s="134"/>
      <c r="P22" s="836">
        <f>ORÇAMENTO!I31</f>
        <v>3413975.7</v>
      </c>
      <c r="R22" s="124"/>
    </row>
    <row r="23" spans="1:23" ht="15" customHeight="1" x14ac:dyDescent="0.3">
      <c r="A23" s="840"/>
      <c r="B23" s="849"/>
      <c r="C23" s="846"/>
      <c r="D23" s="138"/>
      <c r="E23" s="138"/>
      <c r="F23" s="138"/>
      <c r="G23" s="145"/>
      <c r="H23" s="145"/>
      <c r="I23" s="145"/>
      <c r="J23" s="145"/>
      <c r="K23" s="145"/>
      <c r="L23" s="145"/>
      <c r="M23" s="145"/>
      <c r="N23" s="145"/>
      <c r="O23" s="145"/>
      <c r="P23" s="837"/>
      <c r="R23" s="124"/>
    </row>
    <row r="24" spans="1:23" ht="36.9" customHeight="1" x14ac:dyDescent="0.3">
      <c r="A24" s="841"/>
      <c r="B24" s="850"/>
      <c r="C24" s="847"/>
      <c r="D24" s="141">
        <f>P22*D22</f>
        <v>682795.14000000013</v>
      </c>
      <c r="E24" s="141">
        <f>P22*E22</f>
        <v>1706987.85</v>
      </c>
      <c r="F24" s="141">
        <f>P22*F22</f>
        <v>1024192.71</v>
      </c>
      <c r="G24" s="133"/>
      <c r="H24" s="141"/>
      <c r="I24" s="141"/>
      <c r="J24" s="141"/>
      <c r="K24" s="141"/>
      <c r="L24" s="141"/>
      <c r="M24" s="141"/>
      <c r="N24" s="141"/>
      <c r="O24" s="133"/>
      <c r="P24" s="838"/>
      <c r="R24" s="124"/>
    </row>
    <row r="25" spans="1:23" ht="36.9" customHeight="1" x14ac:dyDescent="0.3">
      <c r="A25" s="839">
        <v>6</v>
      </c>
      <c r="B25" s="848" t="str">
        <f>ORÇAMENTO!D45</f>
        <v>SINALIZAÇÃO HORIZONTAL</v>
      </c>
      <c r="C25" s="845">
        <f>P25/$P$31</f>
        <v>5.7281887444110731E-3</v>
      </c>
      <c r="D25" s="136"/>
      <c r="E25" s="136"/>
      <c r="F25" s="134">
        <v>1</v>
      </c>
      <c r="G25" s="134"/>
      <c r="H25" s="134"/>
      <c r="I25" s="134"/>
      <c r="J25" s="134"/>
      <c r="K25" s="134"/>
      <c r="L25" s="121"/>
      <c r="M25" s="121"/>
      <c r="N25" s="121"/>
      <c r="O25" s="121"/>
      <c r="P25" s="836">
        <f>ORÇAMENTO!I45</f>
        <v>26805</v>
      </c>
      <c r="R25" s="124"/>
      <c r="W25" s="122"/>
    </row>
    <row r="26" spans="1:23" ht="15" customHeight="1" x14ac:dyDescent="0.3">
      <c r="A26" s="840"/>
      <c r="B26" s="849"/>
      <c r="C26" s="846"/>
      <c r="D26" s="136"/>
      <c r="E26" s="136"/>
      <c r="F26" s="138"/>
      <c r="G26" s="145"/>
      <c r="H26" s="145"/>
      <c r="I26" s="145"/>
      <c r="J26" s="145"/>
      <c r="K26" s="145"/>
      <c r="L26" s="145"/>
      <c r="M26" s="145"/>
      <c r="N26" s="145"/>
      <c r="O26" s="145"/>
      <c r="P26" s="837"/>
      <c r="R26" s="124"/>
    </row>
    <row r="27" spans="1:23" ht="36.9" customHeight="1" x14ac:dyDescent="0.3">
      <c r="A27" s="841"/>
      <c r="B27" s="850"/>
      <c r="C27" s="847"/>
      <c r="D27" s="136"/>
      <c r="E27" s="136"/>
      <c r="F27" s="141">
        <f>P25*F25</f>
        <v>26805</v>
      </c>
      <c r="G27" s="133"/>
      <c r="H27" s="133"/>
      <c r="I27" s="133"/>
      <c r="J27" s="133"/>
      <c r="K27" s="133"/>
      <c r="L27" s="133"/>
      <c r="M27" s="133"/>
      <c r="N27" s="133"/>
      <c r="O27" s="133"/>
      <c r="P27" s="838"/>
      <c r="R27" s="124"/>
    </row>
    <row r="28" spans="1:23" ht="36.9" customHeight="1" x14ac:dyDescent="0.3">
      <c r="A28" s="839">
        <v>7</v>
      </c>
      <c r="B28" s="848" t="str">
        <f>ORÇAMENTO!D47</f>
        <v>MEIO FIO E SARJETA</v>
      </c>
      <c r="C28" s="845">
        <f>P28/$P$31</f>
        <v>0.11660245873905831</v>
      </c>
      <c r="D28" s="136"/>
      <c r="E28" s="130">
        <v>0.5</v>
      </c>
      <c r="F28" s="134">
        <v>0.5</v>
      </c>
      <c r="G28" s="121"/>
      <c r="H28" s="121"/>
      <c r="I28" s="552"/>
      <c r="J28" s="552"/>
      <c r="K28" s="552"/>
      <c r="L28" s="552"/>
      <c r="M28" s="552"/>
      <c r="N28" s="552"/>
      <c r="O28" s="552"/>
      <c r="P28" s="836">
        <f>ORÇAMENTO!I47</f>
        <v>545640</v>
      </c>
      <c r="R28" s="124"/>
      <c r="W28" s="122"/>
    </row>
    <row r="29" spans="1:23" ht="15" customHeight="1" x14ac:dyDescent="0.3">
      <c r="A29" s="840"/>
      <c r="B29" s="849"/>
      <c r="C29" s="846"/>
      <c r="D29" s="136"/>
      <c r="E29" s="138"/>
      <c r="F29" s="138"/>
      <c r="G29" s="121"/>
      <c r="H29" s="121"/>
      <c r="I29" s="145"/>
      <c r="J29" s="145"/>
      <c r="K29" s="145"/>
      <c r="L29" s="145"/>
      <c r="M29" s="145"/>
      <c r="N29" s="145"/>
      <c r="O29" s="145"/>
      <c r="P29" s="837"/>
      <c r="R29" s="124"/>
    </row>
    <row r="30" spans="1:23" ht="36.9" customHeight="1" x14ac:dyDescent="0.3">
      <c r="A30" s="841"/>
      <c r="B30" s="850"/>
      <c r="C30" s="847"/>
      <c r="D30" s="136"/>
      <c r="E30" s="141">
        <f>P28*E28</f>
        <v>272820</v>
      </c>
      <c r="F30" s="141">
        <f>P28*F28</f>
        <v>272820</v>
      </c>
      <c r="G30" s="121"/>
      <c r="H30" s="121"/>
      <c r="I30" s="141"/>
      <c r="J30" s="141"/>
      <c r="K30" s="141"/>
      <c r="L30" s="141"/>
      <c r="M30" s="141"/>
      <c r="N30" s="141"/>
      <c r="O30" s="141"/>
      <c r="P30" s="838"/>
      <c r="R30" s="124"/>
    </row>
    <row r="31" spans="1:23" ht="27" customHeight="1" x14ac:dyDescent="0.3">
      <c r="A31" s="144"/>
      <c r="B31" s="144" t="s">
        <v>113</v>
      </c>
      <c r="C31" s="144"/>
      <c r="D31" s="123">
        <f>D12+D15+D18+D21+D24+D27+D30</f>
        <v>1120044.7220000001</v>
      </c>
      <c r="E31" s="123">
        <f t="shared" ref="E31:F31" si="0">E12+E15+E18+E21+E24+E27+E30</f>
        <v>2177410.3670000001</v>
      </c>
      <c r="F31" s="123">
        <f t="shared" si="0"/>
        <v>1382034.571</v>
      </c>
      <c r="G31" s="123"/>
      <c r="H31" s="123"/>
      <c r="I31" s="123"/>
      <c r="J31" s="123"/>
      <c r="K31" s="123"/>
      <c r="L31" s="123"/>
      <c r="M31" s="123"/>
      <c r="N31" s="123"/>
      <c r="O31" s="123"/>
      <c r="P31" s="139">
        <f>SUM(P10:P30)</f>
        <v>4679489.66</v>
      </c>
      <c r="Q31" s="188"/>
    </row>
    <row r="32" spans="1:23" ht="27" customHeight="1" x14ac:dyDescent="0.3">
      <c r="A32" s="560"/>
      <c r="B32" s="146" t="s">
        <v>114</v>
      </c>
      <c r="C32" s="146"/>
      <c r="D32" s="132">
        <f>D31/$P$31</f>
        <v>0.23935189590738407</v>
      </c>
      <c r="E32" s="132">
        <f t="shared" ref="E32:F32" si="1">E31/$P$31</f>
        <v>0.46530936602176398</v>
      </c>
      <c r="F32" s="132">
        <f t="shared" si="1"/>
        <v>0.29533873807085192</v>
      </c>
      <c r="G32" s="132"/>
      <c r="H32" s="132"/>
      <c r="I32" s="132"/>
      <c r="J32" s="132"/>
      <c r="K32" s="132"/>
      <c r="L32" s="132"/>
      <c r="M32" s="132"/>
      <c r="N32" s="132"/>
      <c r="O32" s="132"/>
      <c r="P32" s="140">
        <f>SUM(D32:O32)</f>
        <v>1</v>
      </c>
    </row>
    <row r="33" spans="1:16" ht="27" customHeight="1" x14ac:dyDescent="0.3">
      <c r="A33" s="143"/>
      <c r="B33" s="144" t="s">
        <v>115</v>
      </c>
      <c r="C33" s="144"/>
      <c r="D33" s="123">
        <f>D31</f>
        <v>1120044.7220000001</v>
      </c>
      <c r="E33" s="125">
        <f>ROUND(D33+E31,2)</f>
        <v>3297455.09</v>
      </c>
      <c r="F33" s="125">
        <f>ROUND(E33+F31,2)</f>
        <v>4679489.66</v>
      </c>
      <c r="G33" s="125"/>
      <c r="H33" s="125"/>
      <c r="I33" s="125"/>
      <c r="J33" s="125"/>
      <c r="K33" s="125"/>
      <c r="L33" s="125"/>
      <c r="M33" s="125"/>
      <c r="N33" s="125"/>
      <c r="O33" s="125"/>
      <c r="P33" s="135"/>
    </row>
    <row r="34" spans="1:16" ht="27" customHeight="1" x14ac:dyDescent="0.3">
      <c r="A34" s="560"/>
      <c r="B34" s="146" t="s">
        <v>116</v>
      </c>
      <c r="C34" s="146"/>
      <c r="D34" s="132">
        <f>D32</f>
        <v>0.23935189590738407</v>
      </c>
      <c r="E34" s="132">
        <f>E32+D34</f>
        <v>0.70466126192914802</v>
      </c>
      <c r="F34" s="132">
        <f t="shared" ref="F34" si="2">F32+E34</f>
        <v>1</v>
      </c>
      <c r="G34" s="132"/>
      <c r="H34" s="132"/>
      <c r="I34" s="132"/>
      <c r="J34" s="132"/>
      <c r="K34" s="132"/>
      <c r="L34" s="132"/>
      <c r="M34" s="132"/>
      <c r="N34" s="132"/>
      <c r="O34" s="132"/>
      <c r="P34" s="131"/>
    </row>
    <row r="35" spans="1:16" ht="27" customHeight="1" x14ac:dyDescent="0.3">
      <c r="A35" s="957"/>
      <c r="B35" s="958"/>
      <c r="C35" s="958"/>
      <c r="D35" s="959"/>
      <c r="E35" s="959"/>
      <c r="F35" s="959"/>
      <c r="G35" s="959"/>
      <c r="H35" s="959"/>
      <c r="I35" s="959"/>
      <c r="J35" s="959"/>
      <c r="K35" s="959"/>
      <c r="L35" s="959"/>
      <c r="M35" s="959"/>
      <c r="N35" s="959"/>
      <c r="O35" s="959"/>
      <c r="P35" s="960"/>
    </row>
    <row r="36" spans="1:16" ht="27" customHeight="1" x14ac:dyDescent="0.3">
      <c r="A36" s="957"/>
      <c r="B36" s="958"/>
      <c r="C36" s="958"/>
      <c r="D36" s="959"/>
      <c r="E36" s="959"/>
      <c r="F36" s="959"/>
      <c r="G36" s="959"/>
      <c r="H36" s="959"/>
      <c r="I36" s="959"/>
      <c r="J36" s="959"/>
      <c r="K36" s="959"/>
      <c r="L36" s="959"/>
      <c r="M36" s="959"/>
      <c r="N36" s="959"/>
      <c r="O36" s="959"/>
      <c r="P36" s="960"/>
    </row>
    <row r="37" spans="1:16" ht="74.400000000000006" customHeight="1" x14ac:dyDescent="0.3">
      <c r="A37" s="961" t="s">
        <v>1242</v>
      </c>
      <c r="B37" s="961"/>
      <c r="C37" s="961"/>
      <c r="D37" s="961"/>
      <c r="E37" s="961"/>
      <c r="F37" s="961"/>
      <c r="G37" s="961"/>
      <c r="H37" s="961"/>
      <c r="I37" s="961"/>
      <c r="J37" s="961"/>
      <c r="K37" s="961"/>
      <c r="L37" s="961"/>
      <c r="M37" s="961"/>
      <c r="N37" s="961"/>
      <c r="O37" s="961"/>
      <c r="P37" s="961"/>
    </row>
    <row r="38" spans="1:16" ht="27" customHeight="1" x14ac:dyDescent="0.3">
      <c r="A38" s="957"/>
      <c r="B38" s="958"/>
      <c r="C38" s="958"/>
      <c r="D38" s="959"/>
      <c r="E38" s="959"/>
      <c r="F38" s="959"/>
      <c r="G38" s="959"/>
      <c r="H38" s="959"/>
      <c r="I38" s="959"/>
      <c r="J38" s="959"/>
      <c r="K38" s="959"/>
      <c r="L38" s="959"/>
      <c r="M38" s="959"/>
      <c r="N38" s="959"/>
      <c r="O38" s="959"/>
      <c r="P38" s="960"/>
    </row>
    <row r="39" spans="1:16" ht="27" customHeight="1" x14ac:dyDescent="0.3">
      <c r="A39" s="957"/>
      <c r="B39" s="958"/>
      <c r="C39" s="958"/>
      <c r="D39" s="959"/>
      <c r="E39" s="959"/>
      <c r="F39" s="959"/>
      <c r="G39" s="959"/>
      <c r="H39" s="959"/>
      <c r="I39" s="959"/>
      <c r="J39" s="959"/>
      <c r="K39" s="959"/>
      <c r="L39" s="959"/>
      <c r="M39" s="959"/>
      <c r="N39" s="959"/>
      <c r="O39" s="959"/>
      <c r="P39" s="960"/>
    </row>
    <row r="40" spans="1:16" ht="27" customHeight="1" x14ac:dyDescent="0.3">
      <c r="A40" s="957"/>
      <c r="B40" s="958"/>
      <c r="C40" s="958"/>
      <c r="D40" s="959"/>
      <c r="E40" s="959"/>
      <c r="F40" s="959"/>
      <c r="G40" s="959"/>
      <c r="H40" s="959"/>
      <c r="I40" s="959"/>
      <c r="J40" s="959"/>
      <c r="K40" s="959"/>
      <c r="L40" s="959"/>
      <c r="M40" s="959"/>
      <c r="N40" s="959"/>
      <c r="O40" s="959"/>
      <c r="P40" s="960"/>
    </row>
    <row r="43" spans="1:16" ht="15.9" customHeight="1" x14ac:dyDescent="0.3">
      <c r="D43" s="556">
        <f>D12</f>
        <v>43413.985999999997</v>
      </c>
      <c r="E43" s="556">
        <f t="shared" ref="E43:F43" si="3">E12</f>
        <v>43413.985999999997</v>
      </c>
      <c r="F43" s="556">
        <f t="shared" si="3"/>
        <v>37211.987999999998</v>
      </c>
    </row>
    <row r="44" spans="1:16" ht="15.9" customHeight="1" x14ac:dyDescent="0.3">
      <c r="B44" s="835" t="s">
        <v>1169</v>
      </c>
      <c r="C44" s="835"/>
      <c r="D44" s="558">
        <f>D43*0.96</f>
        <v>41677.426559999993</v>
      </c>
      <c r="E44" s="558">
        <f t="shared" ref="E44:F44" si="4">E43*0.96</f>
        <v>41677.426559999993</v>
      </c>
      <c r="F44" s="558">
        <f t="shared" si="4"/>
        <v>35723.508479999997</v>
      </c>
      <c r="G44" s="555">
        <f>SUM(D44:F44)</f>
        <v>119078.36159999997</v>
      </c>
    </row>
    <row r="45" spans="1:16" ht="15.9" customHeight="1" x14ac:dyDescent="0.3">
      <c r="B45" s="557"/>
      <c r="C45" s="557" t="s">
        <v>1170</v>
      </c>
      <c r="D45" s="559">
        <f>D43*0.04</f>
        <v>1736.55944</v>
      </c>
      <c r="E45" s="559">
        <f t="shared" ref="E45:F45" si="5">E43*0.04</f>
        <v>1736.55944</v>
      </c>
      <c r="F45" s="559">
        <f t="shared" si="5"/>
        <v>1488.4795199999999</v>
      </c>
      <c r="G45" s="556">
        <f>SUM(D45:F45)</f>
        <v>4961.5983999999999</v>
      </c>
    </row>
    <row r="46" spans="1:16" ht="15.9" customHeight="1" x14ac:dyDescent="0.3">
      <c r="B46" s="557"/>
      <c r="C46" s="557"/>
      <c r="D46" s="556">
        <f>D24+D21+D18+D15</f>
        <v>1076630.7360000003</v>
      </c>
      <c r="E46" s="556">
        <f>E30+E24+E21+E18+E15</f>
        <v>2133996.3810000001</v>
      </c>
      <c r="F46" s="556">
        <f>F30+F27+F24+F21+F18+F15</f>
        <v>1344822.5830000001</v>
      </c>
    </row>
    <row r="47" spans="1:16" x14ac:dyDescent="0.3">
      <c r="B47" s="835" t="s">
        <v>1169</v>
      </c>
      <c r="C47" s="835"/>
      <c r="D47" s="558">
        <f>D46*0.96</f>
        <v>1033565.5065600002</v>
      </c>
      <c r="E47" s="558">
        <f t="shared" ref="E47:F47" si="6">E46*0.96</f>
        <v>2048636.5257599999</v>
      </c>
      <c r="F47" s="558">
        <f t="shared" si="6"/>
        <v>1291029.6796800001</v>
      </c>
      <c r="G47" s="555">
        <f>SUM(D47:F47)</f>
        <v>4373231.7120000003</v>
      </c>
    </row>
    <row r="48" spans="1:16" x14ac:dyDescent="0.3">
      <c r="B48" s="557"/>
      <c r="C48" s="557" t="s">
        <v>1170</v>
      </c>
      <c r="D48" s="559">
        <f>D46*0.04</f>
        <v>43065.22944000001</v>
      </c>
      <c r="E48" s="559">
        <f t="shared" ref="E48:F48" si="7">E46*0.04</f>
        <v>85359.855240000004</v>
      </c>
      <c r="F48" s="559">
        <f t="shared" si="7"/>
        <v>53792.903320000005</v>
      </c>
      <c r="G48" s="556">
        <f>SUM(D48:F48)</f>
        <v>182217.98800000001</v>
      </c>
    </row>
    <row r="50" spans="4:9" x14ac:dyDescent="0.3">
      <c r="D50" s="556">
        <f>D46+D43</f>
        <v>1120044.7220000003</v>
      </c>
      <c r="E50" s="556">
        <f t="shared" ref="E50:F50" si="8">E46+E43</f>
        <v>2177410.3670000001</v>
      </c>
      <c r="F50" s="556">
        <f t="shared" si="8"/>
        <v>1382034.571</v>
      </c>
      <c r="G50" s="558">
        <f>SUM(G44:G49)</f>
        <v>4679489.66</v>
      </c>
    </row>
    <row r="51" spans="4:9" x14ac:dyDescent="0.3">
      <c r="F51" s="562"/>
      <c r="G51" s="556">
        <f>G50*0.96</f>
        <v>4492310.0735999998</v>
      </c>
      <c r="H51" s="561">
        <v>0.96</v>
      </c>
      <c r="I51" s="562"/>
    </row>
    <row r="52" spans="4:9" x14ac:dyDescent="0.3">
      <c r="D52" s="556"/>
      <c r="F52" s="562"/>
      <c r="G52" s="556">
        <f>G50*0.04</f>
        <v>187179.5864</v>
      </c>
      <c r="H52" s="561">
        <v>0.04</v>
      </c>
    </row>
    <row r="53" spans="4:9" x14ac:dyDescent="0.3">
      <c r="D53" s="556">
        <f>D44+D47</f>
        <v>1075242.9331200002</v>
      </c>
      <c r="E53" s="556">
        <f t="shared" ref="E53:F53" si="9">E44+E47</f>
        <v>2090313.9523199999</v>
      </c>
      <c r="F53" s="556">
        <f t="shared" si="9"/>
        <v>1326753.1881600001</v>
      </c>
    </row>
    <row r="54" spans="4:9" x14ac:dyDescent="0.3">
      <c r="D54" s="556">
        <f>D45+D48</f>
        <v>44801.788880000007</v>
      </c>
      <c r="E54" s="556">
        <f t="shared" ref="E54:F54" si="10">E45+E48</f>
        <v>87096.414680000002</v>
      </c>
      <c r="F54" s="556">
        <f t="shared" si="10"/>
        <v>55281.382840000006</v>
      </c>
    </row>
    <row r="71" spans="12:12" x14ac:dyDescent="0.3">
      <c r="L71" s="147" t="s">
        <v>129</v>
      </c>
    </row>
  </sheetData>
  <mergeCells count="4134">
    <mergeCell ref="XCS5:XDH5"/>
    <mergeCell ref="XDI5:XDX5"/>
    <mergeCell ref="XDY5:XEN5"/>
    <mergeCell ref="XEO5:XFD5"/>
    <mergeCell ref="WZQ5:XAF5"/>
    <mergeCell ref="XAG5:XAV5"/>
    <mergeCell ref="XAW5:XBL5"/>
    <mergeCell ref="XBM5:XCB5"/>
    <mergeCell ref="XCC5:XCR5"/>
    <mergeCell ref="WWO5:WXD5"/>
    <mergeCell ref="WXE5:WXT5"/>
    <mergeCell ref="WXU5:WYJ5"/>
    <mergeCell ref="WYK5:WYZ5"/>
    <mergeCell ref="WZA5:WZP5"/>
    <mergeCell ref="WTM5:WUB5"/>
    <mergeCell ref="WUC5:WUR5"/>
    <mergeCell ref="WUS5:WVH5"/>
    <mergeCell ref="WVI5:WVX5"/>
    <mergeCell ref="WVY5:WWN5"/>
    <mergeCell ref="WQK5:WQZ5"/>
    <mergeCell ref="WRA5:WRP5"/>
    <mergeCell ref="WRQ5:WSF5"/>
    <mergeCell ref="WSG5:WSV5"/>
    <mergeCell ref="WSW5:WTL5"/>
    <mergeCell ref="WNI5:WNX5"/>
    <mergeCell ref="WNY5:WON5"/>
    <mergeCell ref="WOO5:WPD5"/>
    <mergeCell ref="WPE5:WPT5"/>
    <mergeCell ref="WPU5:WQJ5"/>
    <mergeCell ref="WKG5:WKV5"/>
    <mergeCell ref="WKW5:WLL5"/>
    <mergeCell ref="WLM5:WMB5"/>
    <mergeCell ref="WMC5:WMR5"/>
    <mergeCell ref="WMS5:WNH5"/>
    <mergeCell ref="WHE5:WHT5"/>
    <mergeCell ref="WHU5:WIJ5"/>
    <mergeCell ref="WIK5:WIZ5"/>
    <mergeCell ref="WJA5:WJP5"/>
    <mergeCell ref="WJQ5:WKF5"/>
    <mergeCell ref="WEC5:WER5"/>
    <mergeCell ref="WES5:WFH5"/>
    <mergeCell ref="WFI5:WFX5"/>
    <mergeCell ref="WFY5:WGN5"/>
    <mergeCell ref="WGO5:WHD5"/>
    <mergeCell ref="WBA5:WBP5"/>
    <mergeCell ref="WBQ5:WCF5"/>
    <mergeCell ref="WCG5:WCV5"/>
    <mergeCell ref="WCW5:WDL5"/>
    <mergeCell ref="WDM5:WEB5"/>
    <mergeCell ref="VXY5:VYN5"/>
    <mergeCell ref="VYO5:VZD5"/>
    <mergeCell ref="VZE5:VZT5"/>
    <mergeCell ref="VZU5:WAJ5"/>
    <mergeCell ref="WAK5:WAZ5"/>
    <mergeCell ref="VUW5:VVL5"/>
    <mergeCell ref="VVM5:VWB5"/>
    <mergeCell ref="VWC5:VWR5"/>
    <mergeCell ref="VWS5:VXH5"/>
    <mergeCell ref="VXI5:VXX5"/>
    <mergeCell ref="VRU5:VSJ5"/>
    <mergeCell ref="VSK5:VSZ5"/>
    <mergeCell ref="VTA5:VTP5"/>
    <mergeCell ref="VTQ5:VUF5"/>
    <mergeCell ref="VUG5:VUV5"/>
    <mergeCell ref="VOS5:VPH5"/>
    <mergeCell ref="VPI5:VPX5"/>
    <mergeCell ref="VPY5:VQN5"/>
    <mergeCell ref="VQO5:VRD5"/>
    <mergeCell ref="VRE5:VRT5"/>
    <mergeCell ref="VLQ5:VMF5"/>
    <mergeCell ref="VMG5:VMV5"/>
    <mergeCell ref="VMW5:VNL5"/>
    <mergeCell ref="VNM5:VOB5"/>
    <mergeCell ref="VOC5:VOR5"/>
    <mergeCell ref="VIO5:VJD5"/>
    <mergeCell ref="VJE5:VJT5"/>
    <mergeCell ref="VJU5:VKJ5"/>
    <mergeCell ref="VKK5:VKZ5"/>
    <mergeCell ref="VLA5:VLP5"/>
    <mergeCell ref="VFM5:VGB5"/>
    <mergeCell ref="VGC5:VGR5"/>
    <mergeCell ref="VGS5:VHH5"/>
    <mergeCell ref="VHI5:VHX5"/>
    <mergeCell ref="VHY5:VIN5"/>
    <mergeCell ref="VCK5:VCZ5"/>
    <mergeCell ref="VDA5:VDP5"/>
    <mergeCell ref="VDQ5:VEF5"/>
    <mergeCell ref="VEG5:VEV5"/>
    <mergeCell ref="VEW5:VFL5"/>
    <mergeCell ref="UZI5:UZX5"/>
    <mergeCell ref="UZY5:VAN5"/>
    <mergeCell ref="VAO5:VBD5"/>
    <mergeCell ref="VBE5:VBT5"/>
    <mergeCell ref="VBU5:VCJ5"/>
    <mergeCell ref="UWG5:UWV5"/>
    <mergeCell ref="UWW5:UXL5"/>
    <mergeCell ref="UXM5:UYB5"/>
    <mergeCell ref="UYC5:UYR5"/>
    <mergeCell ref="UYS5:UZH5"/>
    <mergeCell ref="UTE5:UTT5"/>
    <mergeCell ref="UTU5:UUJ5"/>
    <mergeCell ref="UUK5:UUZ5"/>
    <mergeCell ref="UVA5:UVP5"/>
    <mergeCell ref="UVQ5:UWF5"/>
    <mergeCell ref="UQC5:UQR5"/>
    <mergeCell ref="UQS5:URH5"/>
    <mergeCell ref="URI5:URX5"/>
    <mergeCell ref="URY5:USN5"/>
    <mergeCell ref="USO5:UTD5"/>
    <mergeCell ref="UNA5:UNP5"/>
    <mergeCell ref="UNQ5:UOF5"/>
    <mergeCell ref="UOG5:UOV5"/>
    <mergeCell ref="UOW5:UPL5"/>
    <mergeCell ref="UPM5:UQB5"/>
    <mergeCell ref="UJY5:UKN5"/>
    <mergeCell ref="UKO5:ULD5"/>
    <mergeCell ref="ULE5:ULT5"/>
    <mergeCell ref="ULU5:UMJ5"/>
    <mergeCell ref="UMK5:UMZ5"/>
    <mergeCell ref="UGW5:UHL5"/>
    <mergeCell ref="UHM5:UIB5"/>
    <mergeCell ref="UIC5:UIR5"/>
    <mergeCell ref="UIS5:UJH5"/>
    <mergeCell ref="UJI5:UJX5"/>
    <mergeCell ref="UDU5:UEJ5"/>
    <mergeCell ref="UEK5:UEZ5"/>
    <mergeCell ref="UFA5:UFP5"/>
    <mergeCell ref="UFQ5:UGF5"/>
    <mergeCell ref="UGG5:UGV5"/>
    <mergeCell ref="UAS5:UBH5"/>
    <mergeCell ref="UBI5:UBX5"/>
    <mergeCell ref="UBY5:UCN5"/>
    <mergeCell ref="UCO5:UDD5"/>
    <mergeCell ref="UDE5:UDT5"/>
    <mergeCell ref="TXQ5:TYF5"/>
    <mergeCell ref="TYG5:TYV5"/>
    <mergeCell ref="TYW5:TZL5"/>
    <mergeCell ref="TZM5:UAB5"/>
    <mergeCell ref="UAC5:UAR5"/>
    <mergeCell ref="TUO5:TVD5"/>
    <mergeCell ref="TVE5:TVT5"/>
    <mergeCell ref="TVU5:TWJ5"/>
    <mergeCell ref="TWK5:TWZ5"/>
    <mergeCell ref="TXA5:TXP5"/>
    <mergeCell ref="TRM5:TSB5"/>
    <mergeCell ref="TSC5:TSR5"/>
    <mergeCell ref="TSS5:TTH5"/>
    <mergeCell ref="TTI5:TTX5"/>
    <mergeCell ref="TTY5:TUN5"/>
    <mergeCell ref="TOK5:TOZ5"/>
    <mergeCell ref="TPA5:TPP5"/>
    <mergeCell ref="TPQ5:TQF5"/>
    <mergeCell ref="TQG5:TQV5"/>
    <mergeCell ref="TQW5:TRL5"/>
    <mergeCell ref="TLI5:TLX5"/>
    <mergeCell ref="TLY5:TMN5"/>
    <mergeCell ref="TMO5:TND5"/>
    <mergeCell ref="TNE5:TNT5"/>
    <mergeCell ref="TNU5:TOJ5"/>
    <mergeCell ref="TIG5:TIV5"/>
    <mergeCell ref="TIW5:TJL5"/>
    <mergeCell ref="TJM5:TKB5"/>
    <mergeCell ref="TKC5:TKR5"/>
    <mergeCell ref="TKS5:TLH5"/>
    <mergeCell ref="TFE5:TFT5"/>
    <mergeCell ref="TFU5:TGJ5"/>
    <mergeCell ref="TGK5:TGZ5"/>
    <mergeCell ref="THA5:THP5"/>
    <mergeCell ref="THQ5:TIF5"/>
    <mergeCell ref="TCC5:TCR5"/>
    <mergeCell ref="TCS5:TDH5"/>
    <mergeCell ref="TDI5:TDX5"/>
    <mergeCell ref="TDY5:TEN5"/>
    <mergeCell ref="TEO5:TFD5"/>
    <mergeCell ref="SZA5:SZP5"/>
    <mergeCell ref="SZQ5:TAF5"/>
    <mergeCell ref="TAG5:TAV5"/>
    <mergeCell ref="TAW5:TBL5"/>
    <mergeCell ref="TBM5:TCB5"/>
    <mergeCell ref="SVY5:SWN5"/>
    <mergeCell ref="SWO5:SXD5"/>
    <mergeCell ref="SXE5:SXT5"/>
    <mergeCell ref="SXU5:SYJ5"/>
    <mergeCell ref="SYK5:SYZ5"/>
    <mergeCell ref="SSW5:STL5"/>
    <mergeCell ref="STM5:SUB5"/>
    <mergeCell ref="SUC5:SUR5"/>
    <mergeCell ref="SUS5:SVH5"/>
    <mergeCell ref="SVI5:SVX5"/>
    <mergeCell ref="SPU5:SQJ5"/>
    <mergeCell ref="SQK5:SQZ5"/>
    <mergeCell ref="SRA5:SRP5"/>
    <mergeCell ref="SRQ5:SSF5"/>
    <mergeCell ref="SSG5:SSV5"/>
    <mergeCell ref="SMS5:SNH5"/>
    <mergeCell ref="SNI5:SNX5"/>
    <mergeCell ref="SNY5:SON5"/>
    <mergeCell ref="SOO5:SPD5"/>
    <mergeCell ref="SPE5:SPT5"/>
    <mergeCell ref="SJQ5:SKF5"/>
    <mergeCell ref="SKG5:SKV5"/>
    <mergeCell ref="SKW5:SLL5"/>
    <mergeCell ref="SLM5:SMB5"/>
    <mergeCell ref="SMC5:SMR5"/>
    <mergeCell ref="SGO5:SHD5"/>
    <mergeCell ref="SHE5:SHT5"/>
    <mergeCell ref="SHU5:SIJ5"/>
    <mergeCell ref="SIK5:SIZ5"/>
    <mergeCell ref="SJA5:SJP5"/>
    <mergeCell ref="SDM5:SEB5"/>
    <mergeCell ref="SEC5:SER5"/>
    <mergeCell ref="SES5:SFH5"/>
    <mergeCell ref="SFI5:SFX5"/>
    <mergeCell ref="SFY5:SGN5"/>
    <mergeCell ref="SAK5:SAZ5"/>
    <mergeCell ref="SBA5:SBP5"/>
    <mergeCell ref="SBQ5:SCF5"/>
    <mergeCell ref="SCG5:SCV5"/>
    <mergeCell ref="SCW5:SDL5"/>
    <mergeCell ref="RXI5:RXX5"/>
    <mergeCell ref="RXY5:RYN5"/>
    <mergeCell ref="RYO5:RZD5"/>
    <mergeCell ref="RZE5:RZT5"/>
    <mergeCell ref="RZU5:SAJ5"/>
    <mergeCell ref="RUG5:RUV5"/>
    <mergeCell ref="RUW5:RVL5"/>
    <mergeCell ref="RVM5:RWB5"/>
    <mergeCell ref="RWC5:RWR5"/>
    <mergeCell ref="RWS5:RXH5"/>
    <mergeCell ref="RRE5:RRT5"/>
    <mergeCell ref="RRU5:RSJ5"/>
    <mergeCell ref="RSK5:RSZ5"/>
    <mergeCell ref="RTA5:RTP5"/>
    <mergeCell ref="RTQ5:RUF5"/>
    <mergeCell ref="ROC5:ROR5"/>
    <mergeCell ref="ROS5:RPH5"/>
    <mergeCell ref="RPI5:RPX5"/>
    <mergeCell ref="RPY5:RQN5"/>
    <mergeCell ref="RQO5:RRD5"/>
    <mergeCell ref="RLA5:RLP5"/>
    <mergeCell ref="RLQ5:RMF5"/>
    <mergeCell ref="RMG5:RMV5"/>
    <mergeCell ref="RMW5:RNL5"/>
    <mergeCell ref="RNM5:ROB5"/>
    <mergeCell ref="RHY5:RIN5"/>
    <mergeCell ref="RIO5:RJD5"/>
    <mergeCell ref="RJE5:RJT5"/>
    <mergeCell ref="RJU5:RKJ5"/>
    <mergeCell ref="RKK5:RKZ5"/>
    <mergeCell ref="REW5:RFL5"/>
    <mergeCell ref="RFM5:RGB5"/>
    <mergeCell ref="RGC5:RGR5"/>
    <mergeCell ref="RGS5:RHH5"/>
    <mergeCell ref="RHI5:RHX5"/>
    <mergeCell ref="RBU5:RCJ5"/>
    <mergeCell ref="RCK5:RCZ5"/>
    <mergeCell ref="RDA5:RDP5"/>
    <mergeCell ref="RDQ5:REF5"/>
    <mergeCell ref="REG5:REV5"/>
    <mergeCell ref="QYS5:QZH5"/>
    <mergeCell ref="QZI5:QZX5"/>
    <mergeCell ref="QZY5:RAN5"/>
    <mergeCell ref="RAO5:RBD5"/>
    <mergeCell ref="RBE5:RBT5"/>
    <mergeCell ref="QVQ5:QWF5"/>
    <mergeCell ref="QWG5:QWV5"/>
    <mergeCell ref="QWW5:QXL5"/>
    <mergeCell ref="QXM5:QYB5"/>
    <mergeCell ref="QYC5:QYR5"/>
    <mergeCell ref="QSO5:QTD5"/>
    <mergeCell ref="QTE5:QTT5"/>
    <mergeCell ref="QTU5:QUJ5"/>
    <mergeCell ref="QUK5:QUZ5"/>
    <mergeCell ref="QVA5:QVP5"/>
    <mergeCell ref="QPM5:QQB5"/>
    <mergeCell ref="QQC5:QQR5"/>
    <mergeCell ref="QQS5:QRH5"/>
    <mergeCell ref="QRI5:QRX5"/>
    <mergeCell ref="QRY5:QSN5"/>
    <mergeCell ref="QMK5:QMZ5"/>
    <mergeCell ref="QNA5:QNP5"/>
    <mergeCell ref="QNQ5:QOF5"/>
    <mergeCell ref="QOG5:QOV5"/>
    <mergeCell ref="QOW5:QPL5"/>
    <mergeCell ref="QJI5:QJX5"/>
    <mergeCell ref="QJY5:QKN5"/>
    <mergeCell ref="QKO5:QLD5"/>
    <mergeCell ref="QLE5:QLT5"/>
    <mergeCell ref="QLU5:QMJ5"/>
    <mergeCell ref="QGG5:QGV5"/>
    <mergeCell ref="QGW5:QHL5"/>
    <mergeCell ref="QHM5:QIB5"/>
    <mergeCell ref="QIC5:QIR5"/>
    <mergeCell ref="QIS5:QJH5"/>
    <mergeCell ref="QDE5:QDT5"/>
    <mergeCell ref="QDU5:QEJ5"/>
    <mergeCell ref="QEK5:QEZ5"/>
    <mergeCell ref="QFA5:QFP5"/>
    <mergeCell ref="QFQ5:QGF5"/>
    <mergeCell ref="QAC5:QAR5"/>
    <mergeCell ref="QAS5:QBH5"/>
    <mergeCell ref="QBI5:QBX5"/>
    <mergeCell ref="QBY5:QCN5"/>
    <mergeCell ref="QCO5:QDD5"/>
    <mergeCell ref="PXA5:PXP5"/>
    <mergeCell ref="PXQ5:PYF5"/>
    <mergeCell ref="PYG5:PYV5"/>
    <mergeCell ref="PYW5:PZL5"/>
    <mergeCell ref="PZM5:QAB5"/>
    <mergeCell ref="PTY5:PUN5"/>
    <mergeCell ref="PUO5:PVD5"/>
    <mergeCell ref="PVE5:PVT5"/>
    <mergeCell ref="PVU5:PWJ5"/>
    <mergeCell ref="PWK5:PWZ5"/>
    <mergeCell ref="PQW5:PRL5"/>
    <mergeCell ref="PRM5:PSB5"/>
    <mergeCell ref="PSC5:PSR5"/>
    <mergeCell ref="PSS5:PTH5"/>
    <mergeCell ref="PTI5:PTX5"/>
    <mergeCell ref="PNU5:POJ5"/>
    <mergeCell ref="POK5:POZ5"/>
    <mergeCell ref="PPA5:PPP5"/>
    <mergeCell ref="PPQ5:PQF5"/>
    <mergeCell ref="PQG5:PQV5"/>
    <mergeCell ref="PKS5:PLH5"/>
    <mergeCell ref="PLI5:PLX5"/>
    <mergeCell ref="PLY5:PMN5"/>
    <mergeCell ref="PMO5:PND5"/>
    <mergeCell ref="PNE5:PNT5"/>
    <mergeCell ref="PHQ5:PIF5"/>
    <mergeCell ref="PIG5:PIV5"/>
    <mergeCell ref="PIW5:PJL5"/>
    <mergeCell ref="PJM5:PKB5"/>
    <mergeCell ref="PKC5:PKR5"/>
    <mergeCell ref="PEO5:PFD5"/>
    <mergeCell ref="PFE5:PFT5"/>
    <mergeCell ref="PFU5:PGJ5"/>
    <mergeCell ref="PGK5:PGZ5"/>
    <mergeCell ref="PHA5:PHP5"/>
    <mergeCell ref="PBM5:PCB5"/>
    <mergeCell ref="PCC5:PCR5"/>
    <mergeCell ref="PCS5:PDH5"/>
    <mergeCell ref="PDI5:PDX5"/>
    <mergeCell ref="PDY5:PEN5"/>
    <mergeCell ref="OYK5:OYZ5"/>
    <mergeCell ref="OZA5:OZP5"/>
    <mergeCell ref="OZQ5:PAF5"/>
    <mergeCell ref="PAG5:PAV5"/>
    <mergeCell ref="PAW5:PBL5"/>
    <mergeCell ref="OVI5:OVX5"/>
    <mergeCell ref="OVY5:OWN5"/>
    <mergeCell ref="OWO5:OXD5"/>
    <mergeCell ref="OXE5:OXT5"/>
    <mergeCell ref="OXU5:OYJ5"/>
    <mergeCell ref="OSG5:OSV5"/>
    <mergeCell ref="OSW5:OTL5"/>
    <mergeCell ref="OTM5:OUB5"/>
    <mergeCell ref="OUC5:OUR5"/>
    <mergeCell ref="OUS5:OVH5"/>
    <mergeCell ref="OPE5:OPT5"/>
    <mergeCell ref="OPU5:OQJ5"/>
    <mergeCell ref="OQK5:OQZ5"/>
    <mergeCell ref="ORA5:ORP5"/>
    <mergeCell ref="ORQ5:OSF5"/>
    <mergeCell ref="OMC5:OMR5"/>
    <mergeCell ref="OMS5:ONH5"/>
    <mergeCell ref="ONI5:ONX5"/>
    <mergeCell ref="ONY5:OON5"/>
    <mergeCell ref="OOO5:OPD5"/>
    <mergeCell ref="OJA5:OJP5"/>
    <mergeCell ref="OJQ5:OKF5"/>
    <mergeCell ref="OKG5:OKV5"/>
    <mergeCell ref="OKW5:OLL5"/>
    <mergeCell ref="OLM5:OMB5"/>
    <mergeCell ref="OFY5:OGN5"/>
    <mergeCell ref="OGO5:OHD5"/>
    <mergeCell ref="OHE5:OHT5"/>
    <mergeCell ref="OHU5:OIJ5"/>
    <mergeCell ref="OIK5:OIZ5"/>
    <mergeCell ref="OCW5:ODL5"/>
    <mergeCell ref="ODM5:OEB5"/>
    <mergeCell ref="OEC5:OER5"/>
    <mergeCell ref="OES5:OFH5"/>
    <mergeCell ref="OFI5:OFX5"/>
    <mergeCell ref="NZU5:OAJ5"/>
    <mergeCell ref="OAK5:OAZ5"/>
    <mergeCell ref="OBA5:OBP5"/>
    <mergeCell ref="OBQ5:OCF5"/>
    <mergeCell ref="OCG5:OCV5"/>
    <mergeCell ref="NWS5:NXH5"/>
    <mergeCell ref="NXI5:NXX5"/>
    <mergeCell ref="NXY5:NYN5"/>
    <mergeCell ref="NYO5:NZD5"/>
    <mergeCell ref="NZE5:NZT5"/>
    <mergeCell ref="NTQ5:NUF5"/>
    <mergeCell ref="NUG5:NUV5"/>
    <mergeCell ref="NUW5:NVL5"/>
    <mergeCell ref="NVM5:NWB5"/>
    <mergeCell ref="NWC5:NWR5"/>
    <mergeCell ref="NQO5:NRD5"/>
    <mergeCell ref="NRE5:NRT5"/>
    <mergeCell ref="NRU5:NSJ5"/>
    <mergeCell ref="NSK5:NSZ5"/>
    <mergeCell ref="NTA5:NTP5"/>
    <mergeCell ref="NNM5:NOB5"/>
    <mergeCell ref="NOC5:NOR5"/>
    <mergeCell ref="NOS5:NPH5"/>
    <mergeCell ref="NPI5:NPX5"/>
    <mergeCell ref="NPY5:NQN5"/>
    <mergeCell ref="NKK5:NKZ5"/>
    <mergeCell ref="NLA5:NLP5"/>
    <mergeCell ref="NLQ5:NMF5"/>
    <mergeCell ref="NMG5:NMV5"/>
    <mergeCell ref="NMW5:NNL5"/>
    <mergeCell ref="NHI5:NHX5"/>
    <mergeCell ref="NHY5:NIN5"/>
    <mergeCell ref="NIO5:NJD5"/>
    <mergeCell ref="NJE5:NJT5"/>
    <mergeCell ref="NJU5:NKJ5"/>
    <mergeCell ref="NEG5:NEV5"/>
    <mergeCell ref="NEW5:NFL5"/>
    <mergeCell ref="NFM5:NGB5"/>
    <mergeCell ref="NGC5:NGR5"/>
    <mergeCell ref="NGS5:NHH5"/>
    <mergeCell ref="NBE5:NBT5"/>
    <mergeCell ref="NBU5:NCJ5"/>
    <mergeCell ref="NCK5:NCZ5"/>
    <mergeCell ref="NDA5:NDP5"/>
    <mergeCell ref="NDQ5:NEF5"/>
    <mergeCell ref="MYC5:MYR5"/>
    <mergeCell ref="MYS5:MZH5"/>
    <mergeCell ref="MZI5:MZX5"/>
    <mergeCell ref="MZY5:NAN5"/>
    <mergeCell ref="NAO5:NBD5"/>
    <mergeCell ref="MVA5:MVP5"/>
    <mergeCell ref="MVQ5:MWF5"/>
    <mergeCell ref="MWG5:MWV5"/>
    <mergeCell ref="MWW5:MXL5"/>
    <mergeCell ref="MXM5:MYB5"/>
    <mergeCell ref="MRY5:MSN5"/>
    <mergeCell ref="MSO5:MTD5"/>
    <mergeCell ref="MTE5:MTT5"/>
    <mergeCell ref="MTU5:MUJ5"/>
    <mergeCell ref="MUK5:MUZ5"/>
    <mergeCell ref="MOW5:MPL5"/>
    <mergeCell ref="MPM5:MQB5"/>
    <mergeCell ref="MQC5:MQR5"/>
    <mergeCell ref="MQS5:MRH5"/>
    <mergeCell ref="MRI5:MRX5"/>
    <mergeCell ref="MLU5:MMJ5"/>
    <mergeCell ref="MMK5:MMZ5"/>
    <mergeCell ref="MNA5:MNP5"/>
    <mergeCell ref="MNQ5:MOF5"/>
    <mergeCell ref="MOG5:MOV5"/>
    <mergeCell ref="MIS5:MJH5"/>
    <mergeCell ref="MJI5:MJX5"/>
    <mergeCell ref="MJY5:MKN5"/>
    <mergeCell ref="MKO5:MLD5"/>
    <mergeCell ref="MLE5:MLT5"/>
    <mergeCell ref="MFQ5:MGF5"/>
    <mergeCell ref="MGG5:MGV5"/>
    <mergeCell ref="MGW5:MHL5"/>
    <mergeCell ref="MHM5:MIB5"/>
    <mergeCell ref="MIC5:MIR5"/>
    <mergeCell ref="MCO5:MDD5"/>
    <mergeCell ref="MDE5:MDT5"/>
    <mergeCell ref="MDU5:MEJ5"/>
    <mergeCell ref="MEK5:MEZ5"/>
    <mergeCell ref="MFA5:MFP5"/>
    <mergeCell ref="LZM5:MAB5"/>
    <mergeCell ref="MAC5:MAR5"/>
    <mergeCell ref="MAS5:MBH5"/>
    <mergeCell ref="MBI5:MBX5"/>
    <mergeCell ref="MBY5:MCN5"/>
    <mergeCell ref="LWK5:LWZ5"/>
    <mergeCell ref="LXA5:LXP5"/>
    <mergeCell ref="LXQ5:LYF5"/>
    <mergeCell ref="LYG5:LYV5"/>
    <mergeCell ref="LYW5:LZL5"/>
    <mergeCell ref="LTI5:LTX5"/>
    <mergeCell ref="LTY5:LUN5"/>
    <mergeCell ref="LUO5:LVD5"/>
    <mergeCell ref="LVE5:LVT5"/>
    <mergeCell ref="LVU5:LWJ5"/>
    <mergeCell ref="LQG5:LQV5"/>
    <mergeCell ref="LQW5:LRL5"/>
    <mergeCell ref="LRM5:LSB5"/>
    <mergeCell ref="LSC5:LSR5"/>
    <mergeCell ref="LSS5:LTH5"/>
    <mergeCell ref="LNE5:LNT5"/>
    <mergeCell ref="LNU5:LOJ5"/>
    <mergeCell ref="LOK5:LOZ5"/>
    <mergeCell ref="LPA5:LPP5"/>
    <mergeCell ref="LPQ5:LQF5"/>
    <mergeCell ref="LKC5:LKR5"/>
    <mergeCell ref="LKS5:LLH5"/>
    <mergeCell ref="LLI5:LLX5"/>
    <mergeCell ref="LLY5:LMN5"/>
    <mergeCell ref="LMO5:LND5"/>
    <mergeCell ref="LHA5:LHP5"/>
    <mergeCell ref="LHQ5:LIF5"/>
    <mergeCell ref="LIG5:LIV5"/>
    <mergeCell ref="LIW5:LJL5"/>
    <mergeCell ref="LJM5:LKB5"/>
    <mergeCell ref="LDY5:LEN5"/>
    <mergeCell ref="LEO5:LFD5"/>
    <mergeCell ref="LFE5:LFT5"/>
    <mergeCell ref="LFU5:LGJ5"/>
    <mergeCell ref="LGK5:LGZ5"/>
    <mergeCell ref="LAW5:LBL5"/>
    <mergeCell ref="LBM5:LCB5"/>
    <mergeCell ref="LCC5:LCR5"/>
    <mergeCell ref="LCS5:LDH5"/>
    <mergeCell ref="LDI5:LDX5"/>
    <mergeCell ref="KXU5:KYJ5"/>
    <mergeCell ref="KYK5:KYZ5"/>
    <mergeCell ref="KZA5:KZP5"/>
    <mergeCell ref="KZQ5:LAF5"/>
    <mergeCell ref="LAG5:LAV5"/>
    <mergeCell ref="KUS5:KVH5"/>
    <mergeCell ref="KVI5:KVX5"/>
    <mergeCell ref="KVY5:KWN5"/>
    <mergeCell ref="KWO5:KXD5"/>
    <mergeCell ref="KXE5:KXT5"/>
    <mergeCell ref="KRQ5:KSF5"/>
    <mergeCell ref="KSG5:KSV5"/>
    <mergeCell ref="KSW5:KTL5"/>
    <mergeCell ref="KTM5:KUB5"/>
    <mergeCell ref="KUC5:KUR5"/>
    <mergeCell ref="KOO5:KPD5"/>
    <mergeCell ref="KPE5:KPT5"/>
    <mergeCell ref="KPU5:KQJ5"/>
    <mergeCell ref="KQK5:KQZ5"/>
    <mergeCell ref="KRA5:KRP5"/>
    <mergeCell ref="KLM5:KMB5"/>
    <mergeCell ref="KMC5:KMR5"/>
    <mergeCell ref="KMS5:KNH5"/>
    <mergeCell ref="KNI5:KNX5"/>
    <mergeCell ref="KNY5:KON5"/>
    <mergeCell ref="KIK5:KIZ5"/>
    <mergeCell ref="KJA5:KJP5"/>
    <mergeCell ref="KJQ5:KKF5"/>
    <mergeCell ref="KKG5:KKV5"/>
    <mergeCell ref="KKW5:KLL5"/>
    <mergeCell ref="KFI5:KFX5"/>
    <mergeCell ref="KFY5:KGN5"/>
    <mergeCell ref="KGO5:KHD5"/>
    <mergeCell ref="KHE5:KHT5"/>
    <mergeCell ref="KHU5:KIJ5"/>
    <mergeCell ref="KCG5:KCV5"/>
    <mergeCell ref="KCW5:KDL5"/>
    <mergeCell ref="KDM5:KEB5"/>
    <mergeCell ref="KEC5:KER5"/>
    <mergeCell ref="KES5:KFH5"/>
    <mergeCell ref="JZE5:JZT5"/>
    <mergeCell ref="JZU5:KAJ5"/>
    <mergeCell ref="KAK5:KAZ5"/>
    <mergeCell ref="KBA5:KBP5"/>
    <mergeCell ref="KBQ5:KCF5"/>
    <mergeCell ref="JWC5:JWR5"/>
    <mergeCell ref="JWS5:JXH5"/>
    <mergeCell ref="JXI5:JXX5"/>
    <mergeCell ref="JXY5:JYN5"/>
    <mergeCell ref="JYO5:JZD5"/>
    <mergeCell ref="JTA5:JTP5"/>
    <mergeCell ref="JTQ5:JUF5"/>
    <mergeCell ref="JUG5:JUV5"/>
    <mergeCell ref="JUW5:JVL5"/>
    <mergeCell ref="JVM5:JWB5"/>
    <mergeCell ref="JPY5:JQN5"/>
    <mergeCell ref="JQO5:JRD5"/>
    <mergeCell ref="JRE5:JRT5"/>
    <mergeCell ref="JRU5:JSJ5"/>
    <mergeCell ref="JSK5:JSZ5"/>
    <mergeCell ref="JMW5:JNL5"/>
    <mergeCell ref="JNM5:JOB5"/>
    <mergeCell ref="JOC5:JOR5"/>
    <mergeCell ref="JOS5:JPH5"/>
    <mergeCell ref="JPI5:JPX5"/>
    <mergeCell ref="JJU5:JKJ5"/>
    <mergeCell ref="JKK5:JKZ5"/>
    <mergeCell ref="JLA5:JLP5"/>
    <mergeCell ref="JLQ5:JMF5"/>
    <mergeCell ref="JMG5:JMV5"/>
    <mergeCell ref="JGS5:JHH5"/>
    <mergeCell ref="JHI5:JHX5"/>
    <mergeCell ref="JHY5:JIN5"/>
    <mergeCell ref="JIO5:JJD5"/>
    <mergeCell ref="JJE5:JJT5"/>
    <mergeCell ref="JDQ5:JEF5"/>
    <mergeCell ref="JEG5:JEV5"/>
    <mergeCell ref="JEW5:JFL5"/>
    <mergeCell ref="JFM5:JGB5"/>
    <mergeCell ref="JGC5:JGR5"/>
    <mergeCell ref="JAO5:JBD5"/>
    <mergeCell ref="JBE5:JBT5"/>
    <mergeCell ref="JBU5:JCJ5"/>
    <mergeCell ref="JCK5:JCZ5"/>
    <mergeCell ref="JDA5:JDP5"/>
    <mergeCell ref="IXM5:IYB5"/>
    <mergeCell ref="IYC5:IYR5"/>
    <mergeCell ref="IYS5:IZH5"/>
    <mergeCell ref="IZI5:IZX5"/>
    <mergeCell ref="IZY5:JAN5"/>
    <mergeCell ref="IUK5:IUZ5"/>
    <mergeCell ref="IVA5:IVP5"/>
    <mergeCell ref="IVQ5:IWF5"/>
    <mergeCell ref="IWG5:IWV5"/>
    <mergeCell ref="IWW5:IXL5"/>
    <mergeCell ref="IRI5:IRX5"/>
    <mergeCell ref="IRY5:ISN5"/>
    <mergeCell ref="ISO5:ITD5"/>
    <mergeCell ref="ITE5:ITT5"/>
    <mergeCell ref="ITU5:IUJ5"/>
    <mergeCell ref="IOG5:IOV5"/>
    <mergeCell ref="IOW5:IPL5"/>
    <mergeCell ref="IPM5:IQB5"/>
    <mergeCell ref="IQC5:IQR5"/>
    <mergeCell ref="IQS5:IRH5"/>
    <mergeCell ref="ILE5:ILT5"/>
    <mergeCell ref="ILU5:IMJ5"/>
    <mergeCell ref="IMK5:IMZ5"/>
    <mergeCell ref="INA5:INP5"/>
    <mergeCell ref="INQ5:IOF5"/>
    <mergeCell ref="IIC5:IIR5"/>
    <mergeCell ref="IIS5:IJH5"/>
    <mergeCell ref="IJI5:IJX5"/>
    <mergeCell ref="IJY5:IKN5"/>
    <mergeCell ref="IKO5:ILD5"/>
    <mergeCell ref="IFA5:IFP5"/>
    <mergeCell ref="IFQ5:IGF5"/>
    <mergeCell ref="IGG5:IGV5"/>
    <mergeCell ref="IGW5:IHL5"/>
    <mergeCell ref="IHM5:IIB5"/>
    <mergeCell ref="IBY5:ICN5"/>
    <mergeCell ref="ICO5:IDD5"/>
    <mergeCell ref="IDE5:IDT5"/>
    <mergeCell ref="IDU5:IEJ5"/>
    <mergeCell ref="IEK5:IEZ5"/>
    <mergeCell ref="HYW5:HZL5"/>
    <mergeCell ref="HZM5:IAB5"/>
    <mergeCell ref="IAC5:IAR5"/>
    <mergeCell ref="IAS5:IBH5"/>
    <mergeCell ref="IBI5:IBX5"/>
    <mergeCell ref="HVU5:HWJ5"/>
    <mergeCell ref="HWK5:HWZ5"/>
    <mergeCell ref="HXA5:HXP5"/>
    <mergeCell ref="HXQ5:HYF5"/>
    <mergeCell ref="HYG5:HYV5"/>
    <mergeCell ref="HSS5:HTH5"/>
    <mergeCell ref="HTI5:HTX5"/>
    <mergeCell ref="HTY5:HUN5"/>
    <mergeCell ref="HUO5:HVD5"/>
    <mergeCell ref="HVE5:HVT5"/>
    <mergeCell ref="HPQ5:HQF5"/>
    <mergeCell ref="HQG5:HQV5"/>
    <mergeCell ref="HQW5:HRL5"/>
    <mergeCell ref="HRM5:HSB5"/>
    <mergeCell ref="HSC5:HSR5"/>
    <mergeCell ref="HMO5:HND5"/>
    <mergeCell ref="HNE5:HNT5"/>
    <mergeCell ref="HNU5:HOJ5"/>
    <mergeCell ref="HOK5:HOZ5"/>
    <mergeCell ref="HPA5:HPP5"/>
    <mergeCell ref="HJM5:HKB5"/>
    <mergeCell ref="HKC5:HKR5"/>
    <mergeCell ref="HKS5:HLH5"/>
    <mergeCell ref="HLI5:HLX5"/>
    <mergeCell ref="HLY5:HMN5"/>
    <mergeCell ref="HGK5:HGZ5"/>
    <mergeCell ref="HHA5:HHP5"/>
    <mergeCell ref="HHQ5:HIF5"/>
    <mergeCell ref="HIG5:HIV5"/>
    <mergeCell ref="HIW5:HJL5"/>
    <mergeCell ref="HDI5:HDX5"/>
    <mergeCell ref="HDY5:HEN5"/>
    <mergeCell ref="HEO5:HFD5"/>
    <mergeCell ref="HFE5:HFT5"/>
    <mergeCell ref="HFU5:HGJ5"/>
    <mergeCell ref="HAG5:HAV5"/>
    <mergeCell ref="HAW5:HBL5"/>
    <mergeCell ref="HBM5:HCB5"/>
    <mergeCell ref="HCC5:HCR5"/>
    <mergeCell ref="HCS5:HDH5"/>
    <mergeCell ref="GXE5:GXT5"/>
    <mergeCell ref="GXU5:GYJ5"/>
    <mergeCell ref="GYK5:GYZ5"/>
    <mergeCell ref="GZA5:GZP5"/>
    <mergeCell ref="GZQ5:HAF5"/>
    <mergeCell ref="GUC5:GUR5"/>
    <mergeCell ref="GUS5:GVH5"/>
    <mergeCell ref="GVI5:GVX5"/>
    <mergeCell ref="GVY5:GWN5"/>
    <mergeCell ref="GWO5:GXD5"/>
    <mergeCell ref="GRA5:GRP5"/>
    <mergeCell ref="GRQ5:GSF5"/>
    <mergeCell ref="GSG5:GSV5"/>
    <mergeCell ref="GSW5:GTL5"/>
    <mergeCell ref="GTM5:GUB5"/>
    <mergeCell ref="GNY5:GON5"/>
    <mergeCell ref="GOO5:GPD5"/>
    <mergeCell ref="GPE5:GPT5"/>
    <mergeCell ref="GPU5:GQJ5"/>
    <mergeCell ref="GQK5:GQZ5"/>
    <mergeCell ref="GKW5:GLL5"/>
    <mergeCell ref="GLM5:GMB5"/>
    <mergeCell ref="GMC5:GMR5"/>
    <mergeCell ref="GMS5:GNH5"/>
    <mergeCell ref="GNI5:GNX5"/>
    <mergeCell ref="GHU5:GIJ5"/>
    <mergeCell ref="GIK5:GIZ5"/>
    <mergeCell ref="GJA5:GJP5"/>
    <mergeCell ref="GJQ5:GKF5"/>
    <mergeCell ref="GKG5:GKV5"/>
    <mergeCell ref="GES5:GFH5"/>
    <mergeCell ref="GFI5:GFX5"/>
    <mergeCell ref="GFY5:GGN5"/>
    <mergeCell ref="GGO5:GHD5"/>
    <mergeCell ref="GHE5:GHT5"/>
    <mergeCell ref="GBQ5:GCF5"/>
    <mergeCell ref="GCG5:GCV5"/>
    <mergeCell ref="GCW5:GDL5"/>
    <mergeCell ref="GDM5:GEB5"/>
    <mergeCell ref="GEC5:GER5"/>
    <mergeCell ref="FYO5:FZD5"/>
    <mergeCell ref="FZE5:FZT5"/>
    <mergeCell ref="FZU5:GAJ5"/>
    <mergeCell ref="GAK5:GAZ5"/>
    <mergeCell ref="GBA5:GBP5"/>
    <mergeCell ref="FVM5:FWB5"/>
    <mergeCell ref="FWC5:FWR5"/>
    <mergeCell ref="FWS5:FXH5"/>
    <mergeCell ref="FXI5:FXX5"/>
    <mergeCell ref="FXY5:FYN5"/>
    <mergeCell ref="FSK5:FSZ5"/>
    <mergeCell ref="FTA5:FTP5"/>
    <mergeCell ref="FTQ5:FUF5"/>
    <mergeCell ref="FUG5:FUV5"/>
    <mergeCell ref="FUW5:FVL5"/>
    <mergeCell ref="FPI5:FPX5"/>
    <mergeCell ref="FPY5:FQN5"/>
    <mergeCell ref="FQO5:FRD5"/>
    <mergeCell ref="FRE5:FRT5"/>
    <mergeCell ref="FRU5:FSJ5"/>
    <mergeCell ref="FMG5:FMV5"/>
    <mergeCell ref="FMW5:FNL5"/>
    <mergeCell ref="FNM5:FOB5"/>
    <mergeCell ref="FOC5:FOR5"/>
    <mergeCell ref="FOS5:FPH5"/>
    <mergeCell ref="FJE5:FJT5"/>
    <mergeCell ref="FJU5:FKJ5"/>
    <mergeCell ref="FKK5:FKZ5"/>
    <mergeCell ref="FLA5:FLP5"/>
    <mergeCell ref="FLQ5:FMF5"/>
    <mergeCell ref="FGC5:FGR5"/>
    <mergeCell ref="FGS5:FHH5"/>
    <mergeCell ref="FHI5:FHX5"/>
    <mergeCell ref="FHY5:FIN5"/>
    <mergeCell ref="FIO5:FJD5"/>
    <mergeCell ref="FDA5:FDP5"/>
    <mergeCell ref="FDQ5:FEF5"/>
    <mergeCell ref="FEG5:FEV5"/>
    <mergeCell ref="FEW5:FFL5"/>
    <mergeCell ref="FFM5:FGB5"/>
    <mergeCell ref="EZY5:FAN5"/>
    <mergeCell ref="FAO5:FBD5"/>
    <mergeCell ref="FBE5:FBT5"/>
    <mergeCell ref="FBU5:FCJ5"/>
    <mergeCell ref="FCK5:FCZ5"/>
    <mergeCell ref="EWW5:EXL5"/>
    <mergeCell ref="EXM5:EYB5"/>
    <mergeCell ref="EYC5:EYR5"/>
    <mergeCell ref="EYS5:EZH5"/>
    <mergeCell ref="EZI5:EZX5"/>
    <mergeCell ref="ETU5:EUJ5"/>
    <mergeCell ref="EUK5:EUZ5"/>
    <mergeCell ref="EVA5:EVP5"/>
    <mergeCell ref="EVQ5:EWF5"/>
    <mergeCell ref="EWG5:EWV5"/>
    <mergeCell ref="EQS5:ERH5"/>
    <mergeCell ref="ERI5:ERX5"/>
    <mergeCell ref="ERY5:ESN5"/>
    <mergeCell ref="ESO5:ETD5"/>
    <mergeCell ref="ETE5:ETT5"/>
    <mergeCell ref="ENQ5:EOF5"/>
    <mergeCell ref="EOG5:EOV5"/>
    <mergeCell ref="EOW5:EPL5"/>
    <mergeCell ref="EPM5:EQB5"/>
    <mergeCell ref="EQC5:EQR5"/>
    <mergeCell ref="EKO5:ELD5"/>
    <mergeCell ref="ELE5:ELT5"/>
    <mergeCell ref="ELU5:EMJ5"/>
    <mergeCell ref="EMK5:EMZ5"/>
    <mergeCell ref="ENA5:ENP5"/>
    <mergeCell ref="EHM5:EIB5"/>
    <mergeCell ref="EIC5:EIR5"/>
    <mergeCell ref="EIS5:EJH5"/>
    <mergeCell ref="EJI5:EJX5"/>
    <mergeCell ref="EJY5:EKN5"/>
    <mergeCell ref="EEK5:EEZ5"/>
    <mergeCell ref="EFA5:EFP5"/>
    <mergeCell ref="EFQ5:EGF5"/>
    <mergeCell ref="EGG5:EGV5"/>
    <mergeCell ref="EGW5:EHL5"/>
    <mergeCell ref="EBI5:EBX5"/>
    <mergeCell ref="EBY5:ECN5"/>
    <mergeCell ref="ECO5:EDD5"/>
    <mergeCell ref="EDE5:EDT5"/>
    <mergeCell ref="EDU5:EEJ5"/>
    <mergeCell ref="DYG5:DYV5"/>
    <mergeCell ref="DYW5:DZL5"/>
    <mergeCell ref="DZM5:EAB5"/>
    <mergeCell ref="EAC5:EAR5"/>
    <mergeCell ref="EAS5:EBH5"/>
    <mergeCell ref="DVE5:DVT5"/>
    <mergeCell ref="DVU5:DWJ5"/>
    <mergeCell ref="DWK5:DWZ5"/>
    <mergeCell ref="DXA5:DXP5"/>
    <mergeCell ref="DXQ5:DYF5"/>
    <mergeCell ref="DSC5:DSR5"/>
    <mergeCell ref="DSS5:DTH5"/>
    <mergeCell ref="DTI5:DTX5"/>
    <mergeCell ref="DTY5:DUN5"/>
    <mergeCell ref="DUO5:DVD5"/>
    <mergeCell ref="DPA5:DPP5"/>
    <mergeCell ref="DPQ5:DQF5"/>
    <mergeCell ref="DQG5:DQV5"/>
    <mergeCell ref="DQW5:DRL5"/>
    <mergeCell ref="DRM5:DSB5"/>
    <mergeCell ref="DLY5:DMN5"/>
    <mergeCell ref="DMO5:DND5"/>
    <mergeCell ref="DNE5:DNT5"/>
    <mergeCell ref="DNU5:DOJ5"/>
    <mergeCell ref="DOK5:DOZ5"/>
    <mergeCell ref="DIW5:DJL5"/>
    <mergeCell ref="DJM5:DKB5"/>
    <mergeCell ref="DKC5:DKR5"/>
    <mergeCell ref="DKS5:DLH5"/>
    <mergeCell ref="DLI5:DLX5"/>
    <mergeCell ref="DFU5:DGJ5"/>
    <mergeCell ref="DGK5:DGZ5"/>
    <mergeCell ref="DHA5:DHP5"/>
    <mergeCell ref="DHQ5:DIF5"/>
    <mergeCell ref="DIG5:DIV5"/>
    <mergeCell ref="DCS5:DDH5"/>
    <mergeCell ref="DDI5:DDX5"/>
    <mergeCell ref="DDY5:DEN5"/>
    <mergeCell ref="DEO5:DFD5"/>
    <mergeCell ref="DFE5:DFT5"/>
    <mergeCell ref="CZQ5:DAF5"/>
    <mergeCell ref="DAG5:DAV5"/>
    <mergeCell ref="DAW5:DBL5"/>
    <mergeCell ref="DBM5:DCB5"/>
    <mergeCell ref="DCC5:DCR5"/>
    <mergeCell ref="CWO5:CXD5"/>
    <mergeCell ref="CXE5:CXT5"/>
    <mergeCell ref="CXU5:CYJ5"/>
    <mergeCell ref="CYK5:CYZ5"/>
    <mergeCell ref="CZA5:CZP5"/>
    <mergeCell ref="CTM5:CUB5"/>
    <mergeCell ref="CUC5:CUR5"/>
    <mergeCell ref="CUS5:CVH5"/>
    <mergeCell ref="CVI5:CVX5"/>
    <mergeCell ref="CVY5:CWN5"/>
    <mergeCell ref="CQK5:CQZ5"/>
    <mergeCell ref="CRA5:CRP5"/>
    <mergeCell ref="CRQ5:CSF5"/>
    <mergeCell ref="CSG5:CSV5"/>
    <mergeCell ref="CSW5:CTL5"/>
    <mergeCell ref="CNI5:CNX5"/>
    <mergeCell ref="CNY5:CON5"/>
    <mergeCell ref="COO5:CPD5"/>
    <mergeCell ref="CPE5:CPT5"/>
    <mergeCell ref="CPU5:CQJ5"/>
    <mergeCell ref="CKG5:CKV5"/>
    <mergeCell ref="CKW5:CLL5"/>
    <mergeCell ref="CLM5:CMB5"/>
    <mergeCell ref="CMC5:CMR5"/>
    <mergeCell ref="CMS5:CNH5"/>
    <mergeCell ref="CHE5:CHT5"/>
    <mergeCell ref="CHU5:CIJ5"/>
    <mergeCell ref="CIK5:CIZ5"/>
    <mergeCell ref="CJA5:CJP5"/>
    <mergeCell ref="CJQ5:CKF5"/>
    <mergeCell ref="CEC5:CER5"/>
    <mergeCell ref="CES5:CFH5"/>
    <mergeCell ref="CFI5:CFX5"/>
    <mergeCell ref="CFY5:CGN5"/>
    <mergeCell ref="CGO5:CHD5"/>
    <mergeCell ref="CBA5:CBP5"/>
    <mergeCell ref="CBQ5:CCF5"/>
    <mergeCell ref="CCG5:CCV5"/>
    <mergeCell ref="CCW5:CDL5"/>
    <mergeCell ref="CDM5:CEB5"/>
    <mergeCell ref="BXY5:BYN5"/>
    <mergeCell ref="BYO5:BZD5"/>
    <mergeCell ref="BZE5:BZT5"/>
    <mergeCell ref="BZU5:CAJ5"/>
    <mergeCell ref="CAK5:CAZ5"/>
    <mergeCell ref="BUW5:BVL5"/>
    <mergeCell ref="BVM5:BWB5"/>
    <mergeCell ref="BWC5:BWR5"/>
    <mergeCell ref="BWS5:BXH5"/>
    <mergeCell ref="BXI5:BXX5"/>
    <mergeCell ref="BRU5:BSJ5"/>
    <mergeCell ref="BSK5:BSZ5"/>
    <mergeCell ref="BTA5:BTP5"/>
    <mergeCell ref="BTQ5:BUF5"/>
    <mergeCell ref="BUG5:BUV5"/>
    <mergeCell ref="BOS5:BPH5"/>
    <mergeCell ref="BPI5:BPX5"/>
    <mergeCell ref="BPY5:BQN5"/>
    <mergeCell ref="BQO5:BRD5"/>
    <mergeCell ref="BRE5:BRT5"/>
    <mergeCell ref="BLQ5:BMF5"/>
    <mergeCell ref="BMG5:BMV5"/>
    <mergeCell ref="BMW5:BNL5"/>
    <mergeCell ref="BNM5:BOB5"/>
    <mergeCell ref="BOC5:BOR5"/>
    <mergeCell ref="BIO5:BJD5"/>
    <mergeCell ref="BJE5:BJT5"/>
    <mergeCell ref="BJU5:BKJ5"/>
    <mergeCell ref="BKK5:BKZ5"/>
    <mergeCell ref="BLA5:BLP5"/>
    <mergeCell ref="BFM5:BGB5"/>
    <mergeCell ref="BGC5:BGR5"/>
    <mergeCell ref="BGS5:BHH5"/>
    <mergeCell ref="BHI5:BHX5"/>
    <mergeCell ref="BHY5:BIN5"/>
    <mergeCell ref="BCK5:BCZ5"/>
    <mergeCell ref="BDA5:BDP5"/>
    <mergeCell ref="BDQ5:BEF5"/>
    <mergeCell ref="BEG5:BEV5"/>
    <mergeCell ref="BEW5:BFL5"/>
    <mergeCell ref="AZI5:AZX5"/>
    <mergeCell ref="AZY5:BAN5"/>
    <mergeCell ref="BAO5:BBD5"/>
    <mergeCell ref="BBE5:BBT5"/>
    <mergeCell ref="BBU5:BCJ5"/>
    <mergeCell ref="AAS5:ABH5"/>
    <mergeCell ref="ABI5:ABX5"/>
    <mergeCell ref="ABY5:ACN5"/>
    <mergeCell ref="ACO5:ADD5"/>
    <mergeCell ref="ADE5:ADT5"/>
    <mergeCell ref="AWG5:AWV5"/>
    <mergeCell ref="AWW5:AXL5"/>
    <mergeCell ref="AXM5:AYB5"/>
    <mergeCell ref="AYC5:AYR5"/>
    <mergeCell ref="AYS5:AZH5"/>
    <mergeCell ref="ATE5:ATT5"/>
    <mergeCell ref="ATU5:AUJ5"/>
    <mergeCell ref="AUK5:AUZ5"/>
    <mergeCell ref="AVA5:AVP5"/>
    <mergeCell ref="AVQ5:AWF5"/>
    <mergeCell ref="AQC5:AQR5"/>
    <mergeCell ref="AQS5:ARH5"/>
    <mergeCell ref="ARI5:ARX5"/>
    <mergeCell ref="ARY5:ASN5"/>
    <mergeCell ref="ASO5:ATD5"/>
    <mergeCell ref="ANA5:ANP5"/>
    <mergeCell ref="ANQ5:AOF5"/>
    <mergeCell ref="AOG5:AOV5"/>
    <mergeCell ref="AOW5:APL5"/>
    <mergeCell ref="APM5:AQB5"/>
    <mergeCell ref="FE5:FT5"/>
    <mergeCell ref="FU5:GJ5"/>
    <mergeCell ref="GK5:GZ5"/>
    <mergeCell ref="HA5:HP5"/>
    <mergeCell ref="HQ5:IF5"/>
    <mergeCell ref="CC5:CR5"/>
    <mergeCell ref="CS5:DH5"/>
    <mergeCell ref="DI5:DX5"/>
    <mergeCell ref="DY5:EN5"/>
    <mergeCell ref="EO5:FD5"/>
    <mergeCell ref="XQ5:YF5"/>
    <mergeCell ref="YG5:YV5"/>
    <mergeCell ref="YW5:ZL5"/>
    <mergeCell ref="ZM5:AAB5"/>
    <mergeCell ref="AAC5:AAR5"/>
    <mergeCell ref="UO5:VD5"/>
    <mergeCell ref="VE5:VT5"/>
    <mergeCell ref="VU5:WJ5"/>
    <mergeCell ref="WK5:WZ5"/>
    <mergeCell ref="XA5:XP5"/>
    <mergeCell ref="RM5:SB5"/>
    <mergeCell ref="SC5:SR5"/>
    <mergeCell ref="SS5:TH5"/>
    <mergeCell ref="TI5:TX5"/>
    <mergeCell ref="TY5:UN5"/>
    <mergeCell ref="OK5:OZ5"/>
    <mergeCell ref="PA5:PP5"/>
    <mergeCell ref="PQ5:QF5"/>
    <mergeCell ref="QG5:QV5"/>
    <mergeCell ref="QW5:RL5"/>
    <mergeCell ref="WPU3:WQJ3"/>
    <mergeCell ref="WQK3:WQZ3"/>
    <mergeCell ref="WRA3:WRP3"/>
    <mergeCell ref="WRQ3:WSF3"/>
    <mergeCell ref="WSG3:WSV3"/>
    <mergeCell ref="WMS3:WNH3"/>
    <mergeCell ref="WNI3:WNX3"/>
    <mergeCell ref="LI5:LX5"/>
    <mergeCell ref="LY5:MN5"/>
    <mergeCell ref="MO5:ND5"/>
    <mergeCell ref="NE5:NT5"/>
    <mergeCell ref="NU5:OJ5"/>
    <mergeCell ref="IG5:IV5"/>
    <mergeCell ref="IW5:JL5"/>
    <mergeCell ref="JM5:KB5"/>
    <mergeCell ref="KC5:KR5"/>
    <mergeCell ref="KS5:LH5"/>
    <mergeCell ref="AJY5:AKN5"/>
    <mergeCell ref="AKO5:ALD5"/>
    <mergeCell ref="ALE5:ALT5"/>
    <mergeCell ref="ALU5:AMJ5"/>
    <mergeCell ref="AMK5:AMZ5"/>
    <mergeCell ref="AGW5:AHL5"/>
    <mergeCell ref="AHM5:AIB5"/>
    <mergeCell ref="AIC5:AIR5"/>
    <mergeCell ref="AIS5:AJH5"/>
    <mergeCell ref="AJI5:AJX5"/>
    <mergeCell ref="ADU5:AEJ5"/>
    <mergeCell ref="AEK5:AEZ5"/>
    <mergeCell ref="AFA5:AFP5"/>
    <mergeCell ref="AFQ5:AGF5"/>
    <mergeCell ref="AGG5:AGV5"/>
    <mergeCell ref="XCC3:XCR3"/>
    <mergeCell ref="XCS3:XDH3"/>
    <mergeCell ref="XDI3:XDX3"/>
    <mergeCell ref="XDY3:XEN3"/>
    <mergeCell ref="XEO3:XFD3"/>
    <mergeCell ref="WZA3:WZP3"/>
    <mergeCell ref="WZQ3:XAF3"/>
    <mergeCell ref="XAG3:XAV3"/>
    <mergeCell ref="XAW3:XBL3"/>
    <mergeCell ref="XBM3:XCB3"/>
    <mergeCell ref="WVY3:WWN3"/>
    <mergeCell ref="WWO3:WXD3"/>
    <mergeCell ref="WXE3:WXT3"/>
    <mergeCell ref="WXU3:WYJ3"/>
    <mergeCell ref="WYK3:WYZ3"/>
    <mergeCell ref="WSW3:WTL3"/>
    <mergeCell ref="WTM3:WUB3"/>
    <mergeCell ref="WUC3:WUR3"/>
    <mergeCell ref="WUS3:WVH3"/>
    <mergeCell ref="WVI3:WVX3"/>
    <mergeCell ref="WNY3:WON3"/>
    <mergeCell ref="WOO3:WPD3"/>
    <mergeCell ref="WPE3:WPT3"/>
    <mergeCell ref="WJQ3:WKF3"/>
    <mergeCell ref="WKG3:WKV3"/>
    <mergeCell ref="WKW3:WLL3"/>
    <mergeCell ref="WLM3:WMB3"/>
    <mergeCell ref="WMC3:WMR3"/>
    <mergeCell ref="WGO3:WHD3"/>
    <mergeCell ref="WHE3:WHT3"/>
    <mergeCell ref="WHU3:WIJ3"/>
    <mergeCell ref="WIK3:WIZ3"/>
    <mergeCell ref="WJA3:WJP3"/>
    <mergeCell ref="WDM3:WEB3"/>
    <mergeCell ref="WEC3:WER3"/>
    <mergeCell ref="WES3:WFH3"/>
    <mergeCell ref="WFI3:WFX3"/>
    <mergeCell ref="WFY3:WGN3"/>
    <mergeCell ref="WAK3:WAZ3"/>
    <mergeCell ref="WBA3:WBP3"/>
    <mergeCell ref="WBQ3:WCF3"/>
    <mergeCell ref="WCG3:WCV3"/>
    <mergeCell ref="WCW3:WDL3"/>
    <mergeCell ref="VXI3:VXX3"/>
    <mergeCell ref="VXY3:VYN3"/>
    <mergeCell ref="VYO3:VZD3"/>
    <mergeCell ref="VZE3:VZT3"/>
    <mergeCell ref="VZU3:WAJ3"/>
    <mergeCell ref="VUG3:VUV3"/>
    <mergeCell ref="VUW3:VVL3"/>
    <mergeCell ref="VVM3:VWB3"/>
    <mergeCell ref="VWC3:VWR3"/>
    <mergeCell ref="VWS3:VXH3"/>
    <mergeCell ref="VRE3:VRT3"/>
    <mergeCell ref="VRU3:VSJ3"/>
    <mergeCell ref="VSK3:VSZ3"/>
    <mergeCell ref="VTA3:VTP3"/>
    <mergeCell ref="VTQ3:VUF3"/>
    <mergeCell ref="VOC3:VOR3"/>
    <mergeCell ref="VOS3:VPH3"/>
    <mergeCell ref="VPI3:VPX3"/>
    <mergeCell ref="VPY3:VQN3"/>
    <mergeCell ref="VQO3:VRD3"/>
    <mergeCell ref="VLA3:VLP3"/>
    <mergeCell ref="VLQ3:VMF3"/>
    <mergeCell ref="VMG3:VMV3"/>
    <mergeCell ref="VMW3:VNL3"/>
    <mergeCell ref="VNM3:VOB3"/>
    <mergeCell ref="VHY3:VIN3"/>
    <mergeCell ref="VIO3:VJD3"/>
    <mergeCell ref="VJE3:VJT3"/>
    <mergeCell ref="VJU3:VKJ3"/>
    <mergeCell ref="VKK3:VKZ3"/>
    <mergeCell ref="VEW3:VFL3"/>
    <mergeCell ref="VFM3:VGB3"/>
    <mergeCell ref="VGC3:VGR3"/>
    <mergeCell ref="VGS3:VHH3"/>
    <mergeCell ref="VHI3:VHX3"/>
    <mergeCell ref="VBU3:VCJ3"/>
    <mergeCell ref="VCK3:VCZ3"/>
    <mergeCell ref="VDA3:VDP3"/>
    <mergeCell ref="VDQ3:VEF3"/>
    <mergeCell ref="VEG3:VEV3"/>
    <mergeCell ref="UYS3:UZH3"/>
    <mergeCell ref="UZI3:UZX3"/>
    <mergeCell ref="UZY3:VAN3"/>
    <mergeCell ref="VAO3:VBD3"/>
    <mergeCell ref="VBE3:VBT3"/>
    <mergeCell ref="UVQ3:UWF3"/>
    <mergeCell ref="UWG3:UWV3"/>
    <mergeCell ref="UWW3:UXL3"/>
    <mergeCell ref="UXM3:UYB3"/>
    <mergeCell ref="UYC3:UYR3"/>
    <mergeCell ref="USO3:UTD3"/>
    <mergeCell ref="UTE3:UTT3"/>
    <mergeCell ref="UTU3:UUJ3"/>
    <mergeCell ref="UUK3:UUZ3"/>
    <mergeCell ref="UVA3:UVP3"/>
    <mergeCell ref="UPM3:UQB3"/>
    <mergeCell ref="UQC3:UQR3"/>
    <mergeCell ref="UQS3:URH3"/>
    <mergeCell ref="URI3:URX3"/>
    <mergeCell ref="URY3:USN3"/>
    <mergeCell ref="UMK3:UMZ3"/>
    <mergeCell ref="UNA3:UNP3"/>
    <mergeCell ref="UNQ3:UOF3"/>
    <mergeCell ref="UOG3:UOV3"/>
    <mergeCell ref="UOW3:UPL3"/>
    <mergeCell ref="UJI3:UJX3"/>
    <mergeCell ref="UJY3:UKN3"/>
    <mergeCell ref="UKO3:ULD3"/>
    <mergeCell ref="ULE3:ULT3"/>
    <mergeCell ref="ULU3:UMJ3"/>
    <mergeCell ref="UGG3:UGV3"/>
    <mergeCell ref="UGW3:UHL3"/>
    <mergeCell ref="UHM3:UIB3"/>
    <mergeCell ref="UIC3:UIR3"/>
    <mergeCell ref="UIS3:UJH3"/>
    <mergeCell ref="UDE3:UDT3"/>
    <mergeCell ref="UDU3:UEJ3"/>
    <mergeCell ref="UEK3:UEZ3"/>
    <mergeCell ref="UFA3:UFP3"/>
    <mergeCell ref="UFQ3:UGF3"/>
    <mergeCell ref="UAC3:UAR3"/>
    <mergeCell ref="UAS3:UBH3"/>
    <mergeCell ref="UBI3:UBX3"/>
    <mergeCell ref="UBY3:UCN3"/>
    <mergeCell ref="UCO3:UDD3"/>
    <mergeCell ref="TXA3:TXP3"/>
    <mergeCell ref="TXQ3:TYF3"/>
    <mergeCell ref="TYG3:TYV3"/>
    <mergeCell ref="TYW3:TZL3"/>
    <mergeCell ref="TZM3:UAB3"/>
    <mergeCell ref="TTY3:TUN3"/>
    <mergeCell ref="TUO3:TVD3"/>
    <mergeCell ref="TVE3:TVT3"/>
    <mergeCell ref="TVU3:TWJ3"/>
    <mergeCell ref="TWK3:TWZ3"/>
    <mergeCell ref="TQW3:TRL3"/>
    <mergeCell ref="TRM3:TSB3"/>
    <mergeCell ref="TSC3:TSR3"/>
    <mergeCell ref="TSS3:TTH3"/>
    <mergeCell ref="TTI3:TTX3"/>
    <mergeCell ref="TNU3:TOJ3"/>
    <mergeCell ref="TOK3:TOZ3"/>
    <mergeCell ref="TPA3:TPP3"/>
    <mergeCell ref="TPQ3:TQF3"/>
    <mergeCell ref="TQG3:TQV3"/>
    <mergeCell ref="TKS3:TLH3"/>
    <mergeCell ref="TLI3:TLX3"/>
    <mergeCell ref="TLY3:TMN3"/>
    <mergeCell ref="TMO3:TND3"/>
    <mergeCell ref="TNE3:TNT3"/>
    <mergeCell ref="THQ3:TIF3"/>
    <mergeCell ref="TIG3:TIV3"/>
    <mergeCell ref="TIW3:TJL3"/>
    <mergeCell ref="TJM3:TKB3"/>
    <mergeCell ref="TKC3:TKR3"/>
    <mergeCell ref="TEO3:TFD3"/>
    <mergeCell ref="TFE3:TFT3"/>
    <mergeCell ref="TFU3:TGJ3"/>
    <mergeCell ref="TGK3:TGZ3"/>
    <mergeCell ref="THA3:THP3"/>
    <mergeCell ref="TBM3:TCB3"/>
    <mergeCell ref="TCC3:TCR3"/>
    <mergeCell ref="TCS3:TDH3"/>
    <mergeCell ref="TDI3:TDX3"/>
    <mergeCell ref="TDY3:TEN3"/>
    <mergeCell ref="SYK3:SYZ3"/>
    <mergeCell ref="SZA3:SZP3"/>
    <mergeCell ref="SZQ3:TAF3"/>
    <mergeCell ref="TAG3:TAV3"/>
    <mergeCell ref="TAW3:TBL3"/>
    <mergeCell ref="SVI3:SVX3"/>
    <mergeCell ref="SVY3:SWN3"/>
    <mergeCell ref="SWO3:SXD3"/>
    <mergeCell ref="SXE3:SXT3"/>
    <mergeCell ref="SXU3:SYJ3"/>
    <mergeCell ref="SSG3:SSV3"/>
    <mergeCell ref="SSW3:STL3"/>
    <mergeCell ref="STM3:SUB3"/>
    <mergeCell ref="SUC3:SUR3"/>
    <mergeCell ref="SUS3:SVH3"/>
    <mergeCell ref="SPE3:SPT3"/>
    <mergeCell ref="SPU3:SQJ3"/>
    <mergeCell ref="SQK3:SQZ3"/>
    <mergeCell ref="SRA3:SRP3"/>
    <mergeCell ref="SRQ3:SSF3"/>
    <mergeCell ref="SMC3:SMR3"/>
    <mergeCell ref="SMS3:SNH3"/>
    <mergeCell ref="SNI3:SNX3"/>
    <mergeCell ref="SNY3:SON3"/>
    <mergeCell ref="SOO3:SPD3"/>
    <mergeCell ref="SJA3:SJP3"/>
    <mergeCell ref="SJQ3:SKF3"/>
    <mergeCell ref="SKG3:SKV3"/>
    <mergeCell ref="SKW3:SLL3"/>
    <mergeCell ref="SLM3:SMB3"/>
    <mergeCell ref="SFY3:SGN3"/>
    <mergeCell ref="SGO3:SHD3"/>
    <mergeCell ref="SHE3:SHT3"/>
    <mergeCell ref="SHU3:SIJ3"/>
    <mergeCell ref="SIK3:SIZ3"/>
    <mergeCell ref="SCW3:SDL3"/>
    <mergeCell ref="SDM3:SEB3"/>
    <mergeCell ref="SEC3:SER3"/>
    <mergeCell ref="SES3:SFH3"/>
    <mergeCell ref="SFI3:SFX3"/>
    <mergeCell ref="RZU3:SAJ3"/>
    <mergeCell ref="SAK3:SAZ3"/>
    <mergeCell ref="SBA3:SBP3"/>
    <mergeCell ref="SBQ3:SCF3"/>
    <mergeCell ref="SCG3:SCV3"/>
    <mergeCell ref="RWS3:RXH3"/>
    <mergeCell ref="RXI3:RXX3"/>
    <mergeCell ref="RXY3:RYN3"/>
    <mergeCell ref="RYO3:RZD3"/>
    <mergeCell ref="RZE3:RZT3"/>
    <mergeCell ref="RTQ3:RUF3"/>
    <mergeCell ref="RUG3:RUV3"/>
    <mergeCell ref="RUW3:RVL3"/>
    <mergeCell ref="RVM3:RWB3"/>
    <mergeCell ref="RWC3:RWR3"/>
    <mergeCell ref="RQO3:RRD3"/>
    <mergeCell ref="RRE3:RRT3"/>
    <mergeCell ref="RRU3:RSJ3"/>
    <mergeCell ref="RSK3:RSZ3"/>
    <mergeCell ref="RTA3:RTP3"/>
    <mergeCell ref="RNM3:ROB3"/>
    <mergeCell ref="ROC3:ROR3"/>
    <mergeCell ref="ROS3:RPH3"/>
    <mergeCell ref="RPI3:RPX3"/>
    <mergeCell ref="RPY3:RQN3"/>
    <mergeCell ref="RKK3:RKZ3"/>
    <mergeCell ref="RLA3:RLP3"/>
    <mergeCell ref="RLQ3:RMF3"/>
    <mergeCell ref="RMG3:RMV3"/>
    <mergeCell ref="RMW3:RNL3"/>
    <mergeCell ref="RHI3:RHX3"/>
    <mergeCell ref="RHY3:RIN3"/>
    <mergeCell ref="RIO3:RJD3"/>
    <mergeCell ref="RJE3:RJT3"/>
    <mergeCell ref="RJU3:RKJ3"/>
    <mergeCell ref="REG3:REV3"/>
    <mergeCell ref="REW3:RFL3"/>
    <mergeCell ref="RFM3:RGB3"/>
    <mergeCell ref="RGC3:RGR3"/>
    <mergeCell ref="RGS3:RHH3"/>
    <mergeCell ref="RBE3:RBT3"/>
    <mergeCell ref="RBU3:RCJ3"/>
    <mergeCell ref="RCK3:RCZ3"/>
    <mergeCell ref="RDA3:RDP3"/>
    <mergeCell ref="RDQ3:REF3"/>
    <mergeCell ref="QYC3:QYR3"/>
    <mergeCell ref="QYS3:QZH3"/>
    <mergeCell ref="QZI3:QZX3"/>
    <mergeCell ref="QZY3:RAN3"/>
    <mergeCell ref="RAO3:RBD3"/>
    <mergeCell ref="QVA3:QVP3"/>
    <mergeCell ref="QVQ3:QWF3"/>
    <mergeCell ref="QWG3:QWV3"/>
    <mergeCell ref="QWW3:QXL3"/>
    <mergeCell ref="QXM3:QYB3"/>
    <mergeCell ref="QRY3:QSN3"/>
    <mergeCell ref="QSO3:QTD3"/>
    <mergeCell ref="QTE3:QTT3"/>
    <mergeCell ref="QTU3:QUJ3"/>
    <mergeCell ref="QUK3:QUZ3"/>
    <mergeCell ref="QOW3:QPL3"/>
    <mergeCell ref="QPM3:QQB3"/>
    <mergeCell ref="QQC3:QQR3"/>
    <mergeCell ref="QQS3:QRH3"/>
    <mergeCell ref="QRI3:QRX3"/>
    <mergeCell ref="QLU3:QMJ3"/>
    <mergeCell ref="QMK3:QMZ3"/>
    <mergeCell ref="QNA3:QNP3"/>
    <mergeCell ref="QNQ3:QOF3"/>
    <mergeCell ref="QOG3:QOV3"/>
    <mergeCell ref="QIS3:QJH3"/>
    <mergeCell ref="QJI3:QJX3"/>
    <mergeCell ref="QJY3:QKN3"/>
    <mergeCell ref="QKO3:QLD3"/>
    <mergeCell ref="QLE3:QLT3"/>
    <mergeCell ref="QFQ3:QGF3"/>
    <mergeCell ref="QGG3:QGV3"/>
    <mergeCell ref="QGW3:QHL3"/>
    <mergeCell ref="QHM3:QIB3"/>
    <mergeCell ref="QIC3:QIR3"/>
    <mergeCell ref="QCO3:QDD3"/>
    <mergeCell ref="QDE3:QDT3"/>
    <mergeCell ref="QDU3:QEJ3"/>
    <mergeCell ref="QEK3:QEZ3"/>
    <mergeCell ref="QFA3:QFP3"/>
    <mergeCell ref="PZM3:QAB3"/>
    <mergeCell ref="QAC3:QAR3"/>
    <mergeCell ref="QAS3:QBH3"/>
    <mergeCell ref="QBI3:QBX3"/>
    <mergeCell ref="QBY3:QCN3"/>
    <mergeCell ref="PWK3:PWZ3"/>
    <mergeCell ref="PXA3:PXP3"/>
    <mergeCell ref="PXQ3:PYF3"/>
    <mergeCell ref="PYG3:PYV3"/>
    <mergeCell ref="PYW3:PZL3"/>
    <mergeCell ref="PTI3:PTX3"/>
    <mergeCell ref="PTY3:PUN3"/>
    <mergeCell ref="PUO3:PVD3"/>
    <mergeCell ref="PVE3:PVT3"/>
    <mergeCell ref="PVU3:PWJ3"/>
    <mergeCell ref="PQG3:PQV3"/>
    <mergeCell ref="PQW3:PRL3"/>
    <mergeCell ref="PRM3:PSB3"/>
    <mergeCell ref="PSC3:PSR3"/>
    <mergeCell ref="PSS3:PTH3"/>
    <mergeCell ref="PNE3:PNT3"/>
    <mergeCell ref="PNU3:POJ3"/>
    <mergeCell ref="POK3:POZ3"/>
    <mergeCell ref="PPA3:PPP3"/>
    <mergeCell ref="PPQ3:PQF3"/>
    <mergeCell ref="PKC3:PKR3"/>
    <mergeCell ref="PKS3:PLH3"/>
    <mergeCell ref="PLI3:PLX3"/>
    <mergeCell ref="PLY3:PMN3"/>
    <mergeCell ref="PMO3:PND3"/>
    <mergeCell ref="PHA3:PHP3"/>
    <mergeCell ref="PHQ3:PIF3"/>
    <mergeCell ref="PIG3:PIV3"/>
    <mergeCell ref="PIW3:PJL3"/>
    <mergeCell ref="PJM3:PKB3"/>
    <mergeCell ref="PDY3:PEN3"/>
    <mergeCell ref="PEO3:PFD3"/>
    <mergeCell ref="PFE3:PFT3"/>
    <mergeCell ref="PFU3:PGJ3"/>
    <mergeCell ref="PGK3:PGZ3"/>
    <mergeCell ref="PAW3:PBL3"/>
    <mergeCell ref="PBM3:PCB3"/>
    <mergeCell ref="PCC3:PCR3"/>
    <mergeCell ref="PCS3:PDH3"/>
    <mergeCell ref="PDI3:PDX3"/>
    <mergeCell ref="OXU3:OYJ3"/>
    <mergeCell ref="OYK3:OYZ3"/>
    <mergeCell ref="OZA3:OZP3"/>
    <mergeCell ref="OZQ3:PAF3"/>
    <mergeCell ref="PAG3:PAV3"/>
    <mergeCell ref="OUS3:OVH3"/>
    <mergeCell ref="OVI3:OVX3"/>
    <mergeCell ref="OVY3:OWN3"/>
    <mergeCell ref="OWO3:OXD3"/>
    <mergeCell ref="OXE3:OXT3"/>
    <mergeCell ref="ORQ3:OSF3"/>
    <mergeCell ref="OSG3:OSV3"/>
    <mergeCell ref="OSW3:OTL3"/>
    <mergeCell ref="OTM3:OUB3"/>
    <mergeCell ref="OUC3:OUR3"/>
    <mergeCell ref="OOO3:OPD3"/>
    <mergeCell ref="OPE3:OPT3"/>
    <mergeCell ref="OPU3:OQJ3"/>
    <mergeCell ref="OQK3:OQZ3"/>
    <mergeCell ref="ORA3:ORP3"/>
    <mergeCell ref="OLM3:OMB3"/>
    <mergeCell ref="OMC3:OMR3"/>
    <mergeCell ref="OMS3:ONH3"/>
    <mergeCell ref="ONI3:ONX3"/>
    <mergeCell ref="ONY3:OON3"/>
    <mergeCell ref="OIK3:OIZ3"/>
    <mergeCell ref="OJA3:OJP3"/>
    <mergeCell ref="OJQ3:OKF3"/>
    <mergeCell ref="OKG3:OKV3"/>
    <mergeCell ref="OKW3:OLL3"/>
    <mergeCell ref="OFI3:OFX3"/>
    <mergeCell ref="OFY3:OGN3"/>
    <mergeCell ref="OGO3:OHD3"/>
    <mergeCell ref="OHE3:OHT3"/>
    <mergeCell ref="OHU3:OIJ3"/>
    <mergeCell ref="OCG3:OCV3"/>
    <mergeCell ref="OCW3:ODL3"/>
    <mergeCell ref="ODM3:OEB3"/>
    <mergeCell ref="OEC3:OER3"/>
    <mergeCell ref="OES3:OFH3"/>
    <mergeCell ref="NZE3:NZT3"/>
    <mergeCell ref="NZU3:OAJ3"/>
    <mergeCell ref="OAK3:OAZ3"/>
    <mergeCell ref="OBA3:OBP3"/>
    <mergeCell ref="OBQ3:OCF3"/>
    <mergeCell ref="NWC3:NWR3"/>
    <mergeCell ref="NWS3:NXH3"/>
    <mergeCell ref="NXI3:NXX3"/>
    <mergeCell ref="NXY3:NYN3"/>
    <mergeCell ref="NYO3:NZD3"/>
    <mergeCell ref="NTA3:NTP3"/>
    <mergeCell ref="NTQ3:NUF3"/>
    <mergeCell ref="NUG3:NUV3"/>
    <mergeCell ref="NUW3:NVL3"/>
    <mergeCell ref="NVM3:NWB3"/>
    <mergeCell ref="NPY3:NQN3"/>
    <mergeCell ref="NQO3:NRD3"/>
    <mergeCell ref="NRE3:NRT3"/>
    <mergeCell ref="NRU3:NSJ3"/>
    <mergeCell ref="NSK3:NSZ3"/>
    <mergeCell ref="NMW3:NNL3"/>
    <mergeCell ref="NNM3:NOB3"/>
    <mergeCell ref="NOC3:NOR3"/>
    <mergeCell ref="NOS3:NPH3"/>
    <mergeCell ref="NPI3:NPX3"/>
    <mergeCell ref="NJU3:NKJ3"/>
    <mergeCell ref="NKK3:NKZ3"/>
    <mergeCell ref="NLA3:NLP3"/>
    <mergeCell ref="NLQ3:NMF3"/>
    <mergeCell ref="NMG3:NMV3"/>
    <mergeCell ref="NGS3:NHH3"/>
    <mergeCell ref="NHI3:NHX3"/>
    <mergeCell ref="NHY3:NIN3"/>
    <mergeCell ref="NIO3:NJD3"/>
    <mergeCell ref="NJE3:NJT3"/>
    <mergeCell ref="NDQ3:NEF3"/>
    <mergeCell ref="NEG3:NEV3"/>
    <mergeCell ref="NEW3:NFL3"/>
    <mergeCell ref="NFM3:NGB3"/>
    <mergeCell ref="NGC3:NGR3"/>
    <mergeCell ref="NAO3:NBD3"/>
    <mergeCell ref="NBE3:NBT3"/>
    <mergeCell ref="NBU3:NCJ3"/>
    <mergeCell ref="NCK3:NCZ3"/>
    <mergeCell ref="NDA3:NDP3"/>
    <mergeCell ref="MXM3:MYB3"/>
    <mergeCell ref="MYC3:MYR3"/>
    <mergeCell ref="MYS3:MZH3"/>
    <mergeCell ref="MZI3:MZX3"/>
    <mergeCell ref="MZY3:NAN3"/>
    <mergeCell ref="MUK3:MUZ3"/>
    <mergeCell ref="MVA3:MVP3"/>
    <mergeCell ref="MVQ3:MWF3"/>
    <mergeCell ref="MWG3:MWV3"/>
    <mergeCell ref="MWW3:MXL3"/>
    <mergeCell ref="MRI3:MRX3"/>
    <mergeCell ref="MRY3:MSN3"/>
    <mergeCell ref="MSO3:MTD3"/>
    <mergeCell ref="MTE3:MTT3"/>
    <mergeCell ref="MTU3:MUJ3"/>
    <mergeCell ref="MOG3:MOV3"/>
    <mergeCell ref="MOW3:MPL3"/>
    <mergeCell ref="MPM3:MQB3"/>
    <mergeCell ref="MQC3:MQR3"/>
    <mergeCell ref="MQS3:MRH3"/>
    <mergeCell ref="MLE3:MLT3"/>
    <mergeCell ref="MLU3:MMJ3"/>
    <mergeCell ref="MMK3:MMZ3"/>
    <mergeCell ref="MNA3:MNP3"/>
    <mergeCell ref="MNQ3:MOF3"/>
    <mergeCell ref="MIC3:MIR3"/>
    <mergeCell ref="MIS3:MJH3"/>
    <mergeCell ref="MJI3:MJX3"/>
    <mergeCell ref="MJY3:MKN3"/>
    <mergeCell ref="MKO3:MLD3"/>
    <mergeCell ref="MFA3:MFP3"/>
    <mergeCell ref="MFQ3:MGF3"/>
    <mergeCell ref="MGG3:MGV3"/>
    <mergeCell ref="MGW3:MHL3"/>
    <mergeCell ref="MHM3:MIB3"/>
    <mergeCell ref="MBY3:MCN3"/>
    <mergeCell ref="MCO3:MDD3"/>
    <mergeCell ref="MDE3:MDT3"/>
    <mergeCell ref="MDU3:MEJ3"/>
    <mergeCell ref="MEK3:MEZ3"/>
    <mergeCell ref="LYW3:LZL3"/>
    <mergeCell ref="LZM3:MAB3"/>
    <mergeCell ref="MAC3:MAR3"/>
    <mergeCell ref="MAS3:MBH3"/>
    <mergeCell ref="MBI3:MBX3"/>
    <mergeCell ref="LVU3:LWJ3"/>
    <mergeCell ref="LWK3:LWZ3"/>
    <mergeCell ref="LXA3:LXP3"/>
    <mergeCell ref="LXQ3:LYF3"/>
    <mergeCell ref="LYG3:LYV3"/>
    <mergeCell ref="LSS3:LTH3"/>
    <mergeCell ref="LTI3:LTX3"/>
    <mergeCell ref="LTY3:LUN3"/>
    <mergeCell ref="LUO3:LVD3"/>
    <mergeCell ref="LVE3:LVT3"/>
    <mergeCell ref="LPQ3:LQF3"/>
    <mergeCell ref="LQG3:LQV3"/>
    <mergeCell ref="LQW3:LRL3"/>
    <mergeCell ref="LRM3:LSB3"/>
    <mergeCell ref="LSC3:LSR3"/>
    <mergeCell ref="LMO3:LND3"/>
    <mergeCell ref="LNE3:LNT3"/>
    <mergeCell ref="LNU3:LOJ3"/>
    <mergeCell ref="LOK3:LOZ3"/>
    <mergeCell ref="LPA3:LPP3"/>
    <mergeCell ref="LJM3:LKB3"/>
    <mergeCell ref="LKC3:LKR3"/>
    <mergeCell ref="LKS3:LLH3"/>
    <mergeCell ref="LLI3:LLX3"/>
    <mergeCell ref="LLY3:LMN3"/>
    <mergeCell ref="LGK3:LGZ3"/>
    <mergeCell ref="LHA3:LHP3"/>
    <mergeCell ref="LHQ3:LIF3"/>
    <mergeCell ref="LIG3:LIV3"/>
    <mergeCell ref="LIW3:LJL3"/>
    <mergeCell ref="LDI3:LDX3"/>
    <mergeCell ref="LDY3:LEN3"/>
    <mergeCell ref="LEO3:LFD3"/>
    <mergeCell ref="LFE3:LFT3"/>
    <mergeCell ref="LFU3:LGJ3"/>
    <mergeCell ref="LAG3:LAV3"/>
    <mergeCell ref="LAW3:LBL3"/>
    <mergeCell ref="LBM3:LCB3"/>
    <mergeCell ref="LCC3:LCR3"/>
    <mergeCell ref="LCS3:LDH3"/>
    <mergeCell ref="KXE3:KXT3"/>
    <mergeCell ref="KXU3:KYJ3"/>
    <mergeCell ref="KYK3:KYZ3"/>
    <mergeCell ref="KZA3:KZP3"/>
    <mergeCell ref="KZQ3:LAF3"/>
    <mergeCell ref="KUC3:KUR3"/>
    <mergeCell ref="KUS3:KVH3"/>
    <mergeCell ref="KVI3:KVX3"/>
    <mergeCell ref="KVY3:KWN3"/>
    <mergeCell ref="KWO3:KXD3"/>
    <mergeCell ref="KRA3:KRP3"/>
    <mergeCell ref="KRQ3:KSF3"/>
    <mergeCell ref="KSG3:KSV3"/>
    <mergeCell ref="KSW3:KTL3"/>
    <mergeCell ref="KTM3:KUB3"/>
    <mergeCell ref="KNY3:KON3"/>
    <mergeCell ref="KOO3:KPD3"/>
    <mergeCell ref="KPE3:KPT3"/>
    <mergeCell ref="KPU3:KQJ3"/>
    <mergeCell ref="KQK3:KQZ3"/>
    <mergeCell ref="KKW3:KLL3"/>
    <mergeCell ref="KLM3:KMB3"/>
    <mergeCell ref="KMC3:KMR3"/>
    <mergeCell ref="KMS3:KNH3"/>
    <mergeCell ref="KNI3:KNX3"/>
    <mergeCell ref="KHU3:KIJ3"/>
    <mergeCell ref="KIK3:KIZ3"/>
    <mergeCell ref="KJA3:KJP3"/>
    <mergeCell ref="KJQ3:KKF3"/>
    <mergeCell ref="KKG3:KKV3"/>
    <mergeCell ref="KES3:KFH3"/>
    <mergeCell ref="KFI3:KFX3"/>
    <mergeCell ref="KFY3:KGN3"/>
    <mergeCell ref="KGO3:KHD3"/>
    <mergeCell ref="KHE3:KHT3"/>
    <mergeCell ref="KBQ3:KCF3"/>
    <mergeCell ref="KCG3:KCV3"/>
    <mergeCell ref="KCW3:KDL3"/>
    <mergeCell ref="KDM3:KEB3"/>
    <mergeCell ref="KEC3:KER3"/>
    <mergeCell ref="JYO3:JZD3"/>
    <mergeCell ref="JZE3:JZT3"/>
    <mergeCell ref="JZU3:KAJ3"/>
    <mergeCell ref="KAK3:KAZ3"/>
    <mergeCell ref="KBA3:KBP3"/>
    <mergeCell ref="JVM3:JWB3"/>
    <mergeCell ref="JWC3:JWR3"/>
    <mergeCell ref="JWS3:JXH3"/>
    <mergeCell ref="JXI3:JXX3"/>
    <mergeCell ref="JXY3:JYN3"/>
    <mergeCell ref="JSK3:JSZ3"/>
    <mergeCell ref="JTA3:JTP3"/>
    <mergeCell ref="JTQ3:JUF3"/>
    <mergeCell ref="JUG3:JUV3"/>
    <mergeCell ref="JUW3:JVL3"/>
    <mergeCell ref="JPI3:JPX3"/>
    <mergeCell ref="JPY3:JQN3"/>
    <mergeCell ref="JQO3:JRD3"/>
    <mergeCell ref="JRE3:JRT3"/>
    <mergeCell ref="JRU3:JSJ3"/>
    <mergeCell ref="JMG3:JMV3"/>
    <mergeCell ref="JMW3:JNL3"/>
    <mergeCell ref="JNM3:JOB3"/>
    <mergeCell ref="JOC3:JOR3"/>
    <mergeCell ref="JOS3:JPH3"/>
    <mergeCell ref="JJE3:JJT3"/>
    <mergeCell ref="JJU3:JKJ3"/>
    <mergeCell ref="JKK3:JKZ3"/>
    <mergeCell ref="JLA3:JLP3"/>
    <mergeCell ref="JLQ3:JMF3"/>
    <mergeCell ref="JGC3:JGR3"/>
    <mergeCell ref="JGS3:JHH3"/>
    <mergeCell ref="JHI3:JHX3"/>
    <mergeCell ref="JHY3:JIN3"/>
    <mergeCell ref="JIO3:JJD3"/>
    <mergeCell ref="JDA3:JDP3"/>
    <mergeCell ref="JDQ3:JEF3"/>
    <mergeCell ref="JEG3:JEV3"/>
    <mergeCell ref="JEW3:JFL3"/>
    <mergeCell ref="JFM3:JGB3"/>
    <mergeCell ref="IZY3:JAN3"/>
    <mergeCell ref="JAO3:JBD3"/>
    <mergeCell ref="JBE3:JBT3"/>
    <mergeCell ref="JBU3:JCJ3"/>
    <mergeCell ref="JCK3:JCZ3"/>
    <mergeCell ref="IWW3:IXL3"/>
    <mergeCell ref="IXM3:IYB3"/>
    <mergeCell ref="IYC3:IYR3"/>
    <mergeCell ref="IYS3:IZH3"/>
    <mergeCell ref="IZI3:IZX3"/>
    <mergeCell ref="ITU3:IUJ3"/>
    <mergeCell ref="IUK3:IUZ3"/>
    <mergeCell ref="IVA3:IVP3"/>
    <mergeCell ref="IVQ3:IWF3"/>
    <mergeCell ref="IWG3:IWV3"/>
    <mergeCell ref="IQS3:IRH3"/>
    <mergeCell ref="IRI3:IRX3"/>
    <mergeCell ref="IRY3:ISN3"/>
    <mergeCell ref="ISO3:ITD3"/>
    <mergeCell ref="ITE3:ITT3"/>
    <mergeCell ref="INQ3:IOF3"/>
    <mergeCell ref="IOG3:IOV3"/>
    <mergeCell ref="IOW3:IPL3"/>
    <mergeCell ref="IPM3:IQB3"/>
    <mergeCell ref="IQC3:IQR3"/>
    <mergeCell ref="IKO3:ILD3"/>
    <mergeCell ref="ILE3:ILT3"/>
    <mergeCell ref="ILU3:IMJ3"/>
    <mergeCell ref="IMK3:IMZ3"/>
    <mergeCell ref="INA3:INP3"/>
    <mergeCell ref="IHM3:IIB3"/>
    <mergeCell ref="IIC3:IIR3"/>
    <mergeCell ref="IIS3:IJH3"/>
    <mergeCell ref="IJI3:IJX3"/>
    <mergeCell ref="IJY3:IKN3"/>
    <mergeCell ref="IEK3:IEZ3"/>
    <mergeCell ref="IFA3:IFP3"/>
    <mergeCell ref="IFQ3:IGF3"/>
    <mergeCell ref="IGG3:IGV3"/>
    <mergeCell ref="IGW3:IHL3"/>
    <mergeCell ref="IBI3:IBX3"/>
    <mergeCell ref="IBY3:ICN3"/>
    <mergeCell ref="ICO3:IDD3"/>
    <mergeCell ref="IDE3:IDT3"/>
    <mergeCell ref="IDU3:IEJ3"/>
    <mergeCell ref="HYG3:HYV3"/>
    <mergeCell ref="HYW3:HZL3"/>
    <mergeCell ref="HZM3:IAB3"/>
    <mergeCell ref="IAC3:IAR3"/>
    <mergeCell ref="IAS3:IBH3"/>
    <mergeCell ref="HVE3:HVT3"/>
    <mergeCell ref="HVU3:HWJ3"/>
    <mergeCell ref="HWK3:HWZ3"/>
    <mergeCell ref="HXA3:HXP3"/>
    <mergeCell ref="HXQ3:HYF3"/>
    <mergeCell ref="HSC3:HSR3"/>
    <mergeCell ref="HSS3:HTH3"/>
    <mergeCell ref="HTI3:HTX3"/>
    <mergeCell ref="HTY3:HUN3"/>
    <mergeCell ref="HUO3:HVD3"/>
    <mergeCell ref="HPA3:HPP3"/>
    <mergeCell ref="HPQ3:HQF3"/>
    <mergeCell ref="HQG3:HQV3"/>
    <mergeCell ref="HQW3:HRL3"/>
    <mergeCell ref="HRM3:HSB3"/>
    <mergeCell ref="HLY3:HMN3"/>
    <mergeCell ref="HMO3:HND3"/>
    <mergeCell ref="HNE3:HNT3"/>
    <mergeCell ref="HNU3:HOJ3"/>
    <mergeCell ref="HOK3:HOZ3"/>
    <mergeCell ref="HIW3:HJL3"/>
    <mergeCell ref="HJM3:HKB3"/>
    <mergeCell ref="HKC3:HKR3"/>
    <mergeCell ref="HKS3:HLH3"/>
    <mergeCell ref="HLI3:HLX3"/>
    <mergeCell ref="HFU3:HGJ3"/>
    <mergeCell ref="HGK3:HGZ3"/>
    <mergeCell ref="HHA3:HHP3"/>
    <mergeCell ref="HHQ3:HIF3"/>
    <mergeCell ref="HIG3:HIV3"/>
    <mergeCell ref="HCS3:HDH3"/>
    <mergeCell ref="HDI3:HDX3"/>
    <mergeCell ref="HDY3:HEN3"/>
    <mergeCell ref="HEO3:HFD3"/>
    <mergeCell ref="HFE3:HFT3"/>
    <mergeCell ref="GZQ3:HAF3"/>
    <mergeCell ref="HAG3:HAV3"/>
    <mergeCell ref="HAW3:HBL3"/>
    <mergeCell ref="HBM3:HCB3"/>
    <mergeCell ref="HCC3:HCR3"/>
    <mergeCell ref="GWO3:GXD3"/>
    <mergeCell ref="GXE3:GXT3"/>
    <mergeCell ref="GXU3:GYJ3"/>
    <mergeCell ref="GYK3:GYZ3"/>
    <mergeCell ref="GZA3:GZP3"/>
    <mergeCell ref="GTM3:GUB3"/>
    <mergeCell ref="GUC3:GUR3"/>
    <mergeCell ref="GUS3:GVH3"/>
    <mergeCell ref="GVI3:GVX3"/>
    <mergeCell ref="GVY3:GWN3"/>
    <mergeCell ref="GQK3:GQZ3"/>
    <mergeCell ref="GRA3:GRP3"/>
    <mergeCell ref="GRQ3:GSF3"/>
    <mergeCell ref="GSG3:GSV3"/>
    <mergeCell ref="GSW3:GTL3"/>
    <mergeCell ref="GNI3:GNX3"/>
    <mergeCell ref="GNY3:GON3"/>
    <mergeCell ref="GOO3:GPD3"/>
    <mergeCell ref="GPE3:GPT3"/>
    <mergeCell ref="GPU3:GQJ3"/>
    <mergeCell ref="GKG3:GKV3"/>
    <mergeCell ref="GKW3:GLL3"/>
    <mergeCell ref="GLM3:GMB3"/>
    <mergeCell ref="GMC3:GMR3"/>
    <mergeCell ref="GMS3:GNH3"/>
    <mergeCell ref="GHE3:GHT3"/>
    <mergeCell ref="GHU3:GIJ3"/>
    <mergeCell ref="GIK3:GIZ3"/>
    <mergeCell ref="GJA3:GJP3"/>
    <mergeCell ref="GJQ3:GKF3"/>
    <mergeCell ref="GEC3:GER3"/>
    <mergeCell ref="GES3:GFH3"/>
    <mergeCell ref="GFI3:GFX3"/>
    <mergeCell ref="GFY3:GGN3"/>
    <mergeCell ref="GGO3:GHD3"/>
    <mergeCell ref="GBA3:GBP3"/>
    <mergeCell ref="GBQ3:GCF3"/>
    <mergeCell ref="GCG3:GCV3"/>
    <mergeCell ref="GCW3:GDL3"/>
    <mergeCell ref="GDM3:GEB3"/>
    <mergeCell ref="FXY3:FYN3"/>
    <mergeCell ref="FYO3:FZD3"/>
    <mergeCell ref="FZE3:FZT3"/>
    <mergeCell ref="FZU3:GAJ3"/>
    <mergeCell ref="GAK3:GAZ3"/>
    <mergeCell ref="FUW3:FVL3"/>
    <mergeCell ref="FVM3:FWB3"/>
    <mergeCell ref="FWC3:FWR3"/>
    <mergeCell ref="FWS3:FXH3"/>
    <mergeCell ref="FXI3:FXX3"/>
    <mergeCell ref="FRU3:FSJ3"/>
    <mergeCell ref="FSK3:FSZ3"/>
    <mergeCell ref="FTA3:FTP3"/>
    <mergeCell ref="FTQ3:FUF3"/>
    <mergeCell ref="FUG3:FUV3"/>
    <mergeCell ref="FOS3:FPH3"/>
    <mergeCell ref="FPI3:FPX3"/>
    <mergeCell ref="FPY3:FQN3"/>
    <mergeCell ref="FQO3:FRD3"/>
    <mergeCell ref="FRE3:FRT3"/>
    <mergeCell ref="FLQ3:FMF3"/>
    <mergeCell ref="FMG3:FMV3"/>
    <mergeCell ref="FMW3:FNL3"/>
    <mergeCell ref="FNM3:FOB3"/>
    <mergeCell ref="FOC3:FOR3"/>
    <mergeCell ref="FIO3:FJD3"/>
    <mergeCell ref="FJE3:FJT3"/>
    <mergeCell ref="FJU3:FKJ3"/>
    <mergeCell ref="FKK3:FKZ3"/>
    <mergeCell ref="FLA3:FLP3"/>
    <mergeCell ref="FFM3:FGB3"/>
    <mergeCell ref="FGC3:FGR3"/>
    <mergeCell ref="FGS3:FHH3"/>
    <mergeCell ref="FHI3:FHX3"/>
    <mergeCell ref="FHY3:FIN3"/>
    <mergeCell ref="FCK3:FCZ3"/>
    <mergeCell ref="FDA3:FDP3"/>
    <mergeCell ref="FDQ3:FEF3"/>
    <mergeCell ref="FEG3:FEV3"/>
    <mergeCell ref="FEW3:FFL3"/>
    <mergeCell ref="EZI3:EZX3"/>
    <mergeCell ref="EZY3:FAN3"/>
    <mergeCell ref="FAO3:FBD3"/>
    <mergeCell ref="FBE3:FBT3"/>
    <mergeCell ref="FBU3:FCJ3"/>
    <mergeCell ref="EWG3:EWV3"/>
    <mergeCell ref="EWW3:EXL3"/>
    <mergeCell ref="EXM3:EYB3"/>
    <mergeCell ref="EYC3:EYR3"/>
    <mergeCell ref="EYS3:EZH3"/>
    <mergeCell ref="ETE3:ETT3"/>
    <mergeCell ref="ETU3:EUJ3"/>
    <mergeCell ref="EUK3:EUZ3"/>
    <mergeCell ref="EVA3:EVP3"/>
    <mergeCell ref="EVQ3:EWF3"/>
    <mergeCell ref="EQC3:EQR3"/>
    <mergeCell ref="EQS3:ERH3"/>
    <mergeCell ref="ERI3:ERX3"/>
    <mergeCell ref="ERY3:ESN3"/>
    <mergeCell ref="ESO3:ETD3"/>
    <mergeCell ref="ENA3:ENP3"/>
    <mergeCell ref="ENQ3:EOF3"/>
    <mergeCell ref="EOG3:EOV3"/>
    <mergeCell ref="EOW3:EPL3"/>
    <mergeCell ref="EPM3:EQB3"/>
    <mergeCell ref="EJY3:EKN3"/>
    <mergeCell ref="EKO3:ELD3"/>
    <mergeCell ref="ELE3:ELT3"/>
    <mergeCell ref="ELU3:EMJ3"/>
    <mergeCell ref="EMK3:EMZ3"/>
    <mergeCell ref="EGW3:EHL3"/>
    <mergeCell ref="EHM3:EIB3"/>
    <mergeCell ref="EIC3:EIR3"/>
    <mergeCell ref="EIS3:EJH3"/>
    <mergeCell ref="EJI3:EJX3"/>
    <mergeCell ref="EDU3:EEJ3"/>
    <mergeCell ref="EEK3:EEZ3"/>
    <mergeCell ref="EFA3:EFP3"/>
    <mergeCell ref="EFQ3:EGF3"/>
    <mergeCell ref="EGG3:EGV3"/>
    <mergeCell ref="EAS3:EBH3"/>
    <mergeCell ref="EBI3:EBX3"/>
    <mergeCell ref="EBY3:ECN3"/>
    <mergeCell ref="ECO3:EDD3"/>
    <mergeCell ref="EDE3:EDT3"/>
    <mergeCell ref="DXQ3:DYF3"/>
    <mergeCell ref="DYG3:DYV3"/>
    <mergeCell ref="DYW3:DZL3"/>
    <mergeCell ref="DZM3:EAB3"/>
    <mergeCell ref="EAC3:EAR3"/>
    <mergeCell ref="DUO3:DVD3"/>
    <mergeCell ref="DVE3:DVT3"/>
    <mergeCell ref="DVU3:DWJ3"/>
    <mergeCell ref="DWK3:DWZ3"/>
    <mergeCell ref="DXA3:DXP3"/>
    <mergeCell ref="DRM3:DSB3"/>
    <mergeCell ref="DSC3:DSR3"/>
    <mergeCell ref="DSS3:DTH3"/>
    <mergeCell ref="DTI3:DTX3"/>
    <mergeCell ref="DTY3:DUN3"/>
    <mergeCell ref="DOK3:DOZ3"/>
    <mergeCell ref="DPA3:DPP3"/>
    <mergeCell ref="DPQ3:DQF3"/>
    <mergeCell ref="DQG3:DQV3"/>
    <mergeCell ref="DQW3:DRL3"/>
    <mergeCell ref="DLI3:DLX3"/>
    <mergeCell ref="DLY3:DMN3"/>
    <mergeCell ref="DMO3:DND3"/>
    <mergeCell ref="DNE3:DNT3"/>
    <mergeCell ref="DNU3:DOJ3"/>
    <mergeCell ref="DIG3:DIV3"/>
    <mergeCell ref="DIW3:DJL3"/>
    <mergeCell ref="DJM3:DKB3"/>
    <mergeCell ref="DKC3:DKR3"/>
    <mergeCell ref="DKS3:DLH3"/>
    <mergeCell ref="DFE3:DFT3"/>
    <mergeCell ref="DFU3:DGJ3"/>
    <mergeCell ref="DGK3:DGZ3"/>
    <mergeCell ref="DHA3:DHP3"/>
    <mergeCell ref="DHQ3:DIF3"/>
    <mergeCell ref="DCC3:DCR3"/>
    <mergeCell ref="DCS3:DDH3"/>
    <mergeCell ref="DDI3:DDX3"/>
    <mergeCell ref="DDY3:DEN3"/>
    <mergeCell ref="DEO3:DFD3"/>
    <mergeCell ref="CZA3:CZP3"/>
    <mergeCell ref="CZQ3:DAF3"/>
    <mergeCell ref="DAG3:DAV3"/>
    <mergeCell ref="DAW3:DBL3"/>
    <mergeCell ref="DBM3:DCB3"/>
    <mergeCell ref="CVY3:CWN3"/>
    <mergeCell ref="CWO3:CXD3"/>
    <mergeCell ref="CXE3:CXT3"/>
    <mergeCell ref="CXU3:CYJ3"/>
    <mergeCell ref="CYK3:CYZ3"/>
    <mergeCell ref="CSW3:CTL3"/>
    <mergeCell ref="CTM3:CUB3"/>
    <mergeCell ref="CUC3:CUR3"/>
    <mergeCell ref="CUS3:CVH3"/>
    <mergeCell ref="CVI3:CVX3"/>
    <mergeCell ref="CPU3:CQJ3"/>
    <mergeCell ref="CQK3:CQZ3"/>
    <mergeCell ref="CRA3:CRP3"/>
    <mergeCell ref="CRQ3:CSF3"/>
    <mergeCell ref="CSG3:CSV3"/>
    <mergeCell ref="CMS3:CNH3"/>
    <mergeCell ref="CNI3:CNX3"/>
    <mergeCell ref="CNY3:CON3"/>
    <mergeCell ref="COO3:CPD3"/>
    <mergeCell ref="CPE3:CPT3"/>
    <mergeCell ref="CJQ3:CKF3"/>
    <mergeCell ref="CKG3:CKV3"/>
    <mergeCell ref="CKW3:CLL3"/>
    <mergeCell ref="CLM3:CMB3"/>
    <mergeCell ref="CMC3:CMR3"/>
    <mergeCell ref="CGO3:CHD3"/>
    <mergeCell ref="CHE3:CHT3"/>
    <mergeCell ref="CHU3:CIJ3"/>
    <mergeCell ref="CIK3:CIZ3"/>
    <mergeCell ref="CJA3:CJP3"/>
    <mergeCell ref="CDM3:CEB3"/>
    <mergeCell ref="CEC3:CER3"/>
    <mergeCell ref="CES3:CFH3"/>
    <mergeCell ref="CFI3:CFX3"/>
    <mergeCell ref="CFY3:CGN3"/>
    <mergeCell ref="CAK3:CAZ3"/>
    <mergeCell ref="CBA3:CBP3"/>
    <mergeCell ref="CBQ3:CCF3"/>
    <mergeCell ref="CCG3:CCV3"/>
    <mergeCell ref="CCW3:CDL3"/>
    <mergeCell ref="BXI3:BXX3"/>
    <mergeCell ref="BXY3:BYN3"/>
    <mergeCell ref="BYO3:BZD3"/>
    <mergeCell ref="BZE3:BZT3"/>
    <mergeCell ref="BZU3:CAJ3"/>
    <mergeCell ref="BUG3:BUV3"/>
    <mergeCell ref="BUW3:BVL3"/>
    <mergeCell ref="BVM3:BWB3"/>
    <mergeCell ref="BWC3:BWR3"/>
    <mergeCell ref="BWS3:BXH3"/>
    <mergeCell ref="BRE3:BRT3"/>
    <mergeCell ref="BRU3:BSJ3"/>
    <mergeCell ref="BSK3:BSZ3"/>
    <mergeCell ref="BTA3:BTP3"/>
    <mergeCell ref="BTQ3:BUF3"/>
    <mergeCell ref="BOC3:BOR3"/>
    <mergeCell ref="BOS3:BPH3"/>
    <mergeCell ref="BPI3:BPX3"/>
    <mergeCell ref="BPY3:BQN3"/>
    <mergeCell ref="BQO3:BRD3"/>
    <mergeCell ref="BLA3:BLP3"/>
    <mergeCell ref="BLQ3:BMF3"/>
    <mergeCell ref="BMG3:BMV3"/>
    <mergeCell ref="BMW3:BNL3"/>
    <mergeCell ref="BNM3:BOB3"/>
    <mergeCell ref="BHY3:BIN3"/>
    <mergeCell ref="BIO3:BJD3"/>
    <mergeCell ref="BJE3:BJT3"/>
    <mergeCell ref="BJU3:BKJ3"/>
    <mergeCell ref="BKK3:BKZ3"/>
    <mergeCell ref="BEW3:BFL3"/>
    <mergeCell ref="BFM3:BGB3"/>
    <mergeCell ref="BGC3:BGR3"/>
    <mergeCell ref="BGS3:BHH3"/>
    <mergeCell ref="BHI3:BHX3"/>
    <mergeCell ref="BBU3:BCJ3"/>
    <mergeCell ref="BCK3:BCZ3"/>
    <mergeCell ref="BDA3:BDP3"/>
    <mergeCell ref="BDQ3:BEF3"/>
    <mergeCell ref="BEG3:BEV3"/>
    <mergeCell ref="AYS3:AZH3"/>
    <mergeCell ref="AZI3:AZX3"/>
    <mergeCell ref="AZY3:BAN3"/>
    <mergeCell ref="BAO3:BBD3"/>
    <mergeCell ref="BBE3:BBT3"/>
    <mergeCell ref="AVQ3:AWF3"/>
    <mergeCell ref="AWG3:AWV3"/>
    <mergeCell ref="AWW3:AXL3"/>
    <mergeCell ref="AXM3:AYB3"/>
    <mergeCell ref="AYC3:AYR3"/>
    <mergeCell ref="ASO3:ATD3"/>
    <mergeCell ref="ATE3:ATT3"/>
    <mergeCell ref="ATU3:AUJ3"/>
    <mergeCell ref="AUK3:AUZ3"/>
    <mergeCell ref="AVA3:AVP3"/>
    <mergeCell ref="APM3:AQB3"/>
    <mergeCell ref="AQC3:AQR3"/>
    <mergeCell ref="AQS3:ARH3"/>
    <mergeCell ref="ARI3:ARX3"/>
    <mergeCell ref="ARY3:ASN3"/>
    <mergeCell ref="AMK3:AMZ3"/>
    <mergeCell ref="ANA3:ANP3"/>
    <mergeCell ref="ANQ3:AOF3"/>
    <mergeCell ref="AOG3:AOV3"/>
    <mergeCell ref="AOW3:APL3"/>
    <mergeCell ref="AJI3:AJX3"/>
    <mergeCell ref="AJY3:AKN3"/>
    <mergeCell ref="AKO3:ALD3"/>
    <mergeCell ref="ALE3:ALT3"/>
    <mergeCell ref="ALU3:AMJ3"/>
    <mergeCell ref="AGG3:AGV3"/>
    <mergeCell ref="AGW3:AHL3"/>
    <mergeCell ref="AHM3:AIB3"/>
    <mergeCell ref="AIC3:AIR3"/>
    <mergeCell ref="AIS3:AJH3"/>
    <mergeCell ref="ADE3:ADT3"/>
    <mergeCell ref="ADU3:AEJ3"/>
    <mergeCell ref="AEK3:AEZ3"/>
    <mergeCell ref="AFA3:AFP3"/>
    <mergeCell ref="AFQ3:AGF3"/>
    <mergeCell ref="AAC3:AAR3"/>
    <mergeCell ref="AAS3:ABH3"/>
    <mergeCell ref="ABI3:ABX3"/>
    <mergeCell ref="ABY3:ACN3"/>
    <mergeCell ref="ACO3:ADD3"/>
    <mergeCell ref="XA3:XP3"/>
    <mergeCell ref="XQ3:YF3"/>
    <mergeCell ref="YG3:YV3"/>
    <mergeCell ref="YW3:ZL3"/>
    <mergeCell ref="ZM3:AAB3"/>
    <mergeCell ref="TY3:UN3"/>
    <mergeCell ref="UO3:VD3"/>
    <mergeCell ref="VE3:VT3"/>
    <mergeCell ref="VU3:WJ3"/>
    <mergeCell ref="WK3:WZ3"/>
    <mergeCell ref="QW3:RL3"/>
    <mergeCell ref="RM3:SB3"/>
    <mergeCell ref="SC3:SR3"/>
    <mergeCell ref="SS3:TH3"/>
    <mergeCell ref="TI3:TX3"/>
    <mergeCell ref="NU3:OJ3"/>
    <mergeCell ref="OK3:OZ3"/>
    <mergeCell ref="PA3:PP3"/>
    <mergeCell ref="PQ3:QF3"/>
    <mergeCell ref="QG3:QV3"/>
    <mergeCell ref="KS3:LH3"/>
    <mergeCell ref="LI3:LX3"/>
    <mergeCell ref="LY3:MN3"/>
    <mergeCell ref="MO3:ND3"/>
    <mergeCell ref="NE3:NT3"/>
    <mergeCell ref="HQ3:IF3"/>
    <mergeCell ref="IG3:IV3"/>
    <mergeCell ref="IW3:JL3"/>
    <mergeCell ref="JM3:KB3"/>
    <mergeCell ref="KC3:KR3"/>
    <mergeCell ref="XDY2:XEN2"/>
    <mergeCell ref="XEO2:XFD2"/>
    <mergeCell ref="A3:P3"/>
    <mergeCell ref="Q3:AF3"/>
    <mergeCell ref="AG3:AV3"/>
    <mergeCell ref="AW3:BL3"/>
    <mergeCell ref="BM3:CB3"/>
    <mergeCell ref="CC3:CR3"/>
    <mergeCell ref="CS3:DH3"/>
    <mergeCell ref="DI3:DX3"/>
    <mergeCell ref="DY3:EN3"/>
    <mergeCell ref="EO3:FD3"/>
    <mergeCell ref="FE3:FT3"/>
    <mergeCell ref="FU3:GJ3"/>
    <mergeCell ref="GK3:GZ3"/>
    <mergeCell ref="HA3:HP3"/>
    <mergeCell ref="XAW2:XBL2"/>
    <mergeCell ref="XBM2:XCB2"/>
    <mergeCell ref="XCC2:XCR2"/>
    <mergeCell ref="XCS2:XDH2"/>
    <mergeCell ref="XDI2:XDX2"/>
    <mergeCell ref="WXU2:WYJ2"/>
    <mergeCell ref="WYK2:WYZ2"/>
    <mergeCell ref="WZA2:WZP2"/>
    <mergeCell ref="WZQ2:XAF2"/>
    <mergeCell ref="XAG2:XAV2"/>
    <mergeCell ref="WUS2:WVH2"/>
    <mergeCell ref="WVI2:WVX2"/>
    <mergeCell ref="WVY2:WWN2"/>
    <mergeCell ref="WWO2:WXD2"/>
    <mergeCell ref="WXE2:WXT2"/>
    <mergeCell ref="WRQ2:WSF2"/>
    <mergeCell ref="WSG2:WSV2"/>
    <mergeCell ref="WSW2:WTL2"/>
    <mergeCell ref="WTM2:WUB2"/>
    <mergeCell ref="WUC2:WUR2"/>
    <mergeCell ref="WOO2:WPD2"/>
    <mergeCell ref="WPE2:WPT2"/>
    <mergeCell ref="WPU2:WQJ2"/>
    <mergeCell ref="WQK2:WQZ2"/>
    <mergeCell ref="WRA2:WRP2"/>
    <mergeCell ref="WLM2:WMB2"/>
    <mergeCell ref="WMC2:WMR2"/>
    <mergeCell ref="WMS2:WNH2"/>
    <mergeCell ref="WNI2:WNX2"/>
    <mergeCell ref="WNY2:WON2"/>
    <mergeCell ref="WIK2:WIZ2"/>
    <mergeCell ref="WJA2:WJP2"/>
    <mergeCell ref="WJQ2:WKF2"/>
    <mergeCell ref="WKG2:WKV2"/>
    <mergeCell ref="WKW2:WLL2"/>
    <mergeCell ref="WFI2:WFX2"/>
    <mergeCell ref="WFY2:WGN2"/>
    <mergeCell ref="WGO2:WHD2"/>
    <mergeCell ref="WHE2:WHT2"/>
    <mergeCell ref="WHU2:WIJ2"/>
    <mergeCell ref="WCG2:WCV2"/>
    <mergeCell ref="WCW2:WDL2"/>
    <mergeCell ref="WDM2:WEB2"/>
    <mergeCell ref="WEC2:WER2"/>
    <mergeCell ref="WES2:WFH2"/>
    <mergeCell ref="VZE2:VZT2"/>
    <mergeCell ref="VZU2:WAJ2"/>
    <mergeCell ref="WAK2:WAZ2"/>
    <mergeCell ref="WBA2:WBP2"/>
    <mergeCell ref="WBQ2:WCF2"/>
    <mergeCell ref="VWC2:VWR2"/>
    <mergeCell ref="VWS2:VXH2"/>
    <mergeCell ref="VXI2:VXX2"/>
    <mergeCell ref="VXY2:VYN2"/>
    <mergeCell ref="VYO2:VZD2"/>
    <mergeCell ref="VTA2:VTP2"/>
    <mergeCell ref="VTQ2:VUF2"/>
    <mergeCell ref="VUG2:VUV2"/>
    <mergeCell ref="VUW2:VVL2"/>
    <mergeCell ref="VVM2:VWB2"/>
    <mergeCell ref="VPY2:VQN2"/>
    <mergeCell ref="VQO2:VRD2"/>
    <mergeCell ref="VRE2:VRT2"/>
    <mergeCell ref="VRU2:VSJ2"/>
    <mergeCell ref="VSK2:VSZ2"/>
    <mergeCell ref="VMW2:VNL2"/>
    <mergeCell ref="VNM2:VOB2"/>
    <mergeCell ref="VOC2:VOR2"/>
    <mergeCell ref="VOS2:VPH2"/>
    <mergeCell ref="VPI2:VPX2"/>
    <mergeCell ref="VJU2:VKJ2"/>
    <mergeCell ref="VKK2:VKZ2"/>
    <mergeCell ref="VLA2:VLP2"/>
    <mergeCell ref="VLQ2:VMF2"/>
    <mergeCell ref="VMG2:VMV2"/>
    <mergeCell ref="VGS2:VHH2"/>
    <mergeCell ref="VHI2:VHX2"/>
    <mergeCell ref="VHY2:VIN2"/>
    <mergeCell ref="VIO2:VJD2"/>
    <mergeCell ref="VJE2:VJT2"/>
    <mergeCell ref="VDQ2:VEF2"/>
    <mergeCell ref="VEG2:VEV2"/>
    <mergeCell ref="VEW2:VFL2"/>
    <mergeCell ref="VFM2:VGB2"/>
    <mergeCell ref="VGC2:VGR2"/>
    <mergeCell ref="VAO2:VBD2"/>
    <mergeCell ref="VBE2:VBT2"/>
    <mergeCell ref="VBU2:VCJ2"/>
    <mergeCell ref="VCK2:VCZ2"/>
    <mergeCell ref="VDA2:VDP2"/>
    <mergeCell ref="UXM2:UYB2"/>
    <mergeCell ref="UYC2:UYR2"/>
    <mergeCell ref="UYS2:UZH2"/>
    <mergeCell ref="UZI2:UZX2"/>
    <mergeCell ref="UZY2:VAN2"/>
    <mergeCell ref="UUK2:UUZ2"/>
    <mergeCell ref="UVA2:UVP2"/>
    <mergeCell ref="UVQ2:UWF2"/>
    <mergeCell ref="UWG2:UWV2"/>
    <mergeCell ref="UWW2:UXL2"/>
    <mergeCell ref="URI2:URX2"/>
    <mergeCell ref="URY2:USN2"/>
    <mergeCell ref="USO2:UTD2"/>
    <mergeCell ref="UTE2:UTT2"/>
    <mergeCell ref="UTU2:UUJ2"/>
    <mergeCell ref="UOG2:UOV2"/>
    <mergeCell ref="UOW2:UPL2"/>
    <mergeCell ref="UPM2:UQB2"/>
    <mergeCell ref="UQC2:UQR2"/>
    <mergeCell ref="UQS2:URH2"/>
    <mergeCell ref="ULE2:ULT2"/>
    <mergeCell ref="ULU2:UMJ2"/>
    <mergeCell ref="UMK2:UMZ2"/>
    <mergeCell ref="UNA2:UNP2"/>
    <mergeCell ref="UNQ2:UOF2"/>
    <mergeCell ref="UIC2:UIR2"/>
    <mergeCell ref="UIS2:UJH2"/>
    <mergeCell ref="UJI2:UJX2"/>
    <mergeCell ref="UJY2:UKN2"/>
    <mergeCell ref="UKO2:ULD2"/>
    <mergeCell ref="UFA2:UFP2"/>
    <mergeCell ref="UFQ2:UGF2"/>
    <mergeCell ref="UGG2:UGV2"/>
    <mergeCell ref="UGW2:UHL2"/>
    <mergeCell ref="UHM2:UIB2"/>
    <mergeCell ref="UBY2:UCN2"/>
    <mergeCell ref="UCO2:UDD2"/>
    <mergeCell ref="UDE2:UDT2"/>
    <mergeCell ref="UDU2:UEJ2"/>
    <mergeCell ref="UEK2:UEZ2"/>
    <mergeCell ref="TYW2:TZL2"/>
    <mergeCell ref="TZM2:UAB2"/>
    <mergeCell ref="UAC2:UAR2"/>
    <mergeCell ref="UAS2:UBH2"/>
    <mergeCell ref="UBI2:UBX2"/>
    <mergeCell ref="TVU2:TWJ2"/>
    <mergeCell ref="TWK2:TWZ2"/>
    <mergeCell ref="TXA2:TXP2"/>
    <mergeCell ref="TXQ2:TYF2"/>
    <mergeCell ref="TYG2:TYV2"/>
    <mergeCell ref="TSS2:TTH2"/>
    <mergeCell ref="TTI2:TTX2"/>
    <mergeCell ref="TTY2:TUN2"/>
    <mergeCell ref="TUO2:TVD2"/>
    <mergeCell ref="TVE2:TVT2"/>
    <mergeCell ref="TPQ2:TQF2"/>
    <mergeCell ref="TQG2:TQV2"/>
    <mergeCell ref="TQW2:TRL2"/>
    <mergeCell ref="TRM2:TSB2"/>
    <mergeCell ref="TSC2:TSR2"/>
    <mergeCell ref="TMO2:TND2"/>
    <mergeCell ref="TNE2:TNT2"/>
    <mergeCell ref="TNU2:TOJ2"/>
    <mergeCell ref="TOK2:TOZ2"/>
    <mergeCell ref="TPA2:TPP2"/>
    <mergeCell ref="TJM2:TKB2"/>
    <mergeCell ref="TKC2:TKR2"/>
    <mergeCell ref="TKS2:TLH2"/>
    <mergeCell ref="TLI2:TLX2"/>
    <mergeCell ref="TLY2:TMN2"/>
    <mergeCell ref="TGK2:TGZ2"/>
    <mergeCell ref="THA2:THP2"/>
    <mergeCell ref="THQ2:TIF2"/>
    <mergeCell ref="TIG2:TIV2"/>
    <mergeCell ref="TIW2:TJL2"/>
    <mergeCell ref="TDI2:TDX2"/>
    <mergeCell ref="TDY2:TEN2"/>
    <mergeCell ref="TEO2:TFD2"/>
    <mergeCell ref="TFE2:TFT2"/>
    <mergeCell ref="TFU2:TGJ2"/>
    <mergeCell ref="TAG2:TAV2"/>
    <mergeCell ref="TAW2:TBL2"/>
    <mergeCell ref="TBM2:TCB2"/>
    <mergeCell ref="TCC2:TCR2"/>
    <mergeCell ref="TCS2:TDH2"/>
    <mergeCell ref="SXE2:SXT2"/>
    <mergeCell ref="SXU2:SYJ2"/>
    <mergeCell ref="SYK2:SYZ2"/>
    <mergeCell ref="SZA2:SZP2"/>
    <mergeCell ref="SZQ2:TAF2"/>
    <mergeCell ref="SUC2:SUR2"/>
    <mergeCell ref="SUS2:SVH2"/>
    <mergeCell ref="SVI2:SVX2"/>
    <mergeCell ref="SVY2:SWN2"/>
    <mergeCell ref="SWO2:SXD2"/>
    <mergeCell ref="SRA2:SRP2"/>
    <mergeCell ref="SRQ2:SSF2"/>
    <mergeCell ref="SSG2:SSV2"/>
    <mergeCell ref="SSW2:STL2"/>
    <mergeCell ref="STM2:SUB2"/>
    <mergeCell ref="SNY2:SON2"/>
    <mergeCell ref="SOO2:SPD2"/>
    <mergeCell ref="SPE2:SPT2"/>
    <mergeCell ref="SPU2:SQJ2"/>
    <mergeCell ref="SQK2:SQZ2"/>
    <mergeCell ref="SKW2:SLL2"/>
    <mergeCell ref="SLM2:SMB2"/>
    <mergeCell ref="SMC2:SMR2"/>
    <mergeCell ref="SMS2:SNH2"/>
    <mergeCell ref="SNI2:SNX2"/>
    <mergeCell ref="SHU2:SIJ2"/>
    <mergeCell ref="SIK2:SIZ2"/>
    <mergeCell ref="SJA2:SJP2"/>
    <mergeCell ref="SJQ2:SKF2"/>
    <mergeCell ref="SKG2:SKV2"/>
    <mergeCell ref="SES2:SFH2"/>
    <mergeCell ref="SFI2:SFX2"/>
    <mergeCell ref="SFY2:SGN2"/>
    <mergeCell ref="SGO2:SHD2"/>
    <mergeCell ref="SHE2:SHT2"/>
    <mergeCell ref="SBQ2:SCF2"/>
    <mergeCell ref="SCG2:SCV2"/>
    <mergeCell ref="SCW2:SDL2"/>
    <mergeCell ref="SDM2:SEB2"/>
    <mergeCell ref="SEC2:SER2"/>
    <mergeCell ref="RYO2:RZD2"/>
    <mergeCell ref="RZE2:RZT2"/>
    <mergeCell ref="RZU2:SAJ2"/>
    <mergeCell ref="SAK2:SAZ2"/>
    <mergeCell ref="SBA2:SBP2"/>
    <mergeCell ref="RVM2:RWB2"/>
    <mergeCell ref="RWC2:RWR2"/>
    <mergeCell ref="RWS2:RXH2"/>
    <mergeCell ref="RXI2:RXX2"/>
    <mergeCell ref="RXY2:RYN2"/>
    <mergeCell ref="RSK2:RSZ2"/>
    <mergeCell ref="RTA2:RTP2"/>
    <mergeCell ref="RTQ2:RUF2"/>
    <mergeCell ref="RUG2:RUV2"/>
    <mergeCell ref="RUW2:RVL2"/>
    <mergeCell ref="RPI2:RPX2"/>
    <mergeCell ref="RPY2:RQN2"/>
    <mergeCell ref="RQO2:RRD2"/>
    <mergeCell ref="RRE2:RRT2"/>
    <mergeCell ref="RRU2:RSJ2"/>
    <mergeCell ref="RMG2:RMV2"/>
    <mergeCell ref="RMW2:RNL2"/>
    <mergeCell ref="RNM2:ROB2"/>
    <mergeCell ref="ROC2:ROR2"/>
    <mergeCell ref="ROS2:RPH2"/>
    <mergeCell ref="RJE2:RJT2"/>
    <mergeCell ref="RJU2:RKJ2"/>
    <mergeCell ref="RKK2:RKZ2"/>
    <mergeCell ref="RLA2:RLP2"/>
    <mergeCell ref="RLQ2:RMF2"/>
    <mergeCell ref="RGC2:RGR2"/>
    <mergeCell ref="RGS2:RHH2"/>
    <mergeCell ref="RHI2:RHX2"/>
    <mergeCell ref="RHY2:RIN2"/>
    <mergeCell ref="RIO2:RJD2"/>
    <mergeCell ref="RDA2:RDP2"/>
    <mergeCell ref="RDQ2:REF2"/>
    <mergeCell ref="REG2:REV2"/>
    <mergeCell ref="REW2:RFL2"/>
    <mergeCell ref="RFM2:RGB2"/>
    <mergeCell ref="QZY2:RAN2"/>
    <mergeCell ref="RAO2:RBD2"/>
    <mergeCell ref="RBE2:RBT2"/>
    <mergeCell ref="RBU2:RCJ2"/>
    <mergeCell ref="RCK2:RCZ2"/>
    <mergeCell ref="QWW2:QXL2"/>
    <mergeCell ref="QXM2:QYB2"/>
    <mergeCell ref="QYC2:QYR2"/>
    <mergeCell ref="QYS2:QZH2"/>
    <mergeCell ref="QZI2:QZX2"/>
    <mergeCell ref="QTU2:QUJ2"/>
    <mergeCell ref="QUK2:QUZ2"/>
    <mergeCell ref="QVA2:QVP2"/>
    <mergeCell ref="QVQ2:QWF2"/>
    <mergeCell ref="QWG2:QWV2"/>
    <mergeCell ref="QQS2:QRH2"/>
    <mergeCell ref="QRI2:QRX2"/>
    <mergeCell ref="QRY2:QSN2"/>
    <mergeCell ref="QSO2:QTD2"/>
    <mergeCell ref="QTE2:QTT2"/>
    <mergeCell ref="QNQ2:QOF2"/>
    <mergeCell ref="QOG2:QOV2"/>
    <mergeCell ref="QOW2:QPL2"/>
    <mergeCell ref="QPM2:QQB2"/>
    <mergeCell ref="QQC2:QQR2"/>
    <mergeCell ref="QKO2:QLD2"/>
    <mergeCell ref="QLE2:QLT2"/>
    <mergeCell ref="QLU2:QMJ2"/>
    <mergeCell ref="QMK2:QMZ2"/>
    <mergeCell ref="QNA2:QNP2"/>
    <mergeCell ref="QHM2:QIB2"/>
    <mergeCell ref="QIC2:QIR2"/>
    <mergeCell ref="QIS2:QJH2"/>
    <mergeCell ref="QJI2:QJX2"/>
    <mergeCell ref="QJY2:QKN2"/>
    <mergeCell ref="QEK2:QEZ2"/>
    <mergeCell ref="QFA2:QFP2"/>
    <mergeCell ref="QFQ2:QGF2"/>
    <mergeCell ref="QGG2:QGV2"/>
    <mergeCell ref="QGW2:QHL2"/>
    <mergeCell ref="QBI2:QBX2"/>
    <mergeCell ref="QBY2:QCN2"/>
    <mergeCell ref="QCO2:QDD2"/>
    <mergeCell ref="QDE2:QDT2"/>
    <mergeCell ref="QDU2:QEJ2"/>
    <mergeCell ref="PYG2:PYV2"/>
    <mergeCell ref="PYW2:PZL2"/>
    <mergeCell ref="PZM2:QAB2"/>
    <mergeCell ref="QAC2:QAR2"/>
    <mergeCell ref="QAS2:QBH2"/>
    <mergeCell ref="PVE2:PVT2"/>
    <mergeCell ref="PVU2:PWJ2"/>
    <mergeCell ref="PWK2:PWZ2"/>
    <mergeCell ref="PXA2:PXP2"/>
    <mergeCell ref="PXQ2:PYF2"/>
    <mergeCell ref="PSC2:PSR2"/>
    <mergeCell ref="PSS2:PTH2"/>
    <mergeCell ref="PTI2:PTX2"/>
    <mergeCell ref="PTY2:PUN2"/>
    <mergeCell ref="PUO2:PVD2"/>
    <mergeCell ref="PPA2:PPP2"/>
    <mergeCell ref="PPQ2:PQF2"/>
    <mergeCell ref="PQG2:PQV2"/>
    <mergeCell ref="PQW2:PRL2"/>
    <mergeCell ref="PRM2:PSB2"/>
    <mergeCell ref="PLY2:PMN2"/>
    <mergeCell ref="PMO2:PND2"/>
    <mergeCell ref="PNE2:PNT2"/>
    <mergeCell ref="PNU2:POJ2"/>
    <mergeCell ref="POK2:POZ2"/>
    <mergeCell ref="PIW2:PJL2"/>
    <mergeCell ref="PJM2:PKB2"/>
    <mergeCell ref="PKC2:PKR2"/>
    <mergeCell ref="PKS2:PLH2"/>
    <mergeCell ref="PLI2:PLX2"/>
    <mergeCell ref="PFU2:PGJ2"/>
    <mergeCell ref="PGK2:PGZ2"/>
    <mergeCell ref="PHA2:PHP2"/>
    <mergeCell ref="PHQ2:PIF2"/>
    <mergeCell ref="PIG2:PIV2"/>
    <mergeCell ref="PCS2:PDH2"/>
    <mergeCell ref="PDI2:PDX2"/>
    <mergeCell ref="PDY2:PEN2"/>
    <mergeCell ref="PEO2:PFD2"/>
    <mergeCell ref="PFE2:PFT2"/>
    <mergeCell ref="OZQ2:PAF2"/>
    <mergeCell ref="PAG2:PAV2"/>
    <mergeCell ref="PAW2:PBL2"/>
    <mergeCell ref="PBM2:PCB2"/>
    <mergeCell ref="PCC2:PCR2"/>
    <mergeCell ref="OWO2:OXD2"/>
    <mergeCell ref="OXE2:OXT2"/>
    <mergeCell ref="OXU2:OYJ2"/>
    <mergeCell ref="OYK2:OYZ2"/>
    <mergeCell ref="OZA2:OZP2"/>
    <mergeCell ref="OTM2:OUB2"/>
    <mergeCell ref="OUC2:OUR2"/>
    <mergeCell ref="OUS2:OVH2"/>
    <mergeCell ref="OVI2:OVX2"/>
    <mergeCell ref="OVY2:OWN2"/>
    <mergeCell ref="OQK2:OQZ2"/>
    <mergeCell ref="ORA2:ORP2"/>
    <mergeCell ref="ORQ2:OSF2"/>
    <mergeCell ref="OSG2:OSV2"/>
    <mergeCell ref="OSW2:OTL2"/>
    <mergeCell ref="ONI2:ONX2"/>
    <mergeCell ref="ONY2:OON2"/>
    <mergeCell ref="OOO2:OPD2"/>
    <mergeCell ref="OPE2:OPT2"/>
    <mergeCell ref="OPU2:OQJ2"/>
    <mergeCell ref="OKG2:OKV2"/>
    <mergeCell ref="OKW2:OLL2"/>
    <mergeCell ref="OLM2:OMB2"/>
    <mergeCell ref="OMC2:OMR2"/>
    <mergeCell ref="OMS2:ONH2"/>
    <mergeCell ref="OHE2:OHT2"/>
    <mergeCell ref="OHU2:OIJ2"/>
    <mergeCell ref="OIK2:OIZ2"/>
    <mergeCell ref="OJA2:OJP2"/>
    <mergeCell ref="OJQ2:OKF2"/>
    <mergeCell ref="OEC2:OER2"/>
    <mergeCell ref="OES2:OFH2"/>
    <mergeCell ref="OFI2:OFX2"/>
    <mergeCell ref="OFY2:OGN2"/>
    <mergeCell ref="OGO2:OHD2"/>
    <mergeCell ref="OBA2:OBP2"/>
    <mergeCell ref="OBQ2:OCF2"/>
    <mergeCell ref="OCG2:OCV2"/>
    <mergeCell ref="OCW2:ODL2"/>
    <mergeCell ref="ODM2:OEB2"/>
    <mergeCell ref="NXY2:NYN2"/>
    <mergeCell ref="NYO2:NZD2"/>
    <mergeCell ref="NZE2:NZT2"/>
    <mergeCell ref="NZU2:OAJ2"/>
    <mergeCell ref="OAK2:OAZ2"/>
    <mergeCell ref="NUW2:NVL2"/>
    <mergeCell ref="NVM2:NWB2"/>
    <mergeCell ref="NWC2:NWR2"/>
    <mergeCell ref="NWS2:NXH2"/>
    <mergeCell ref="NXI2:NXX2"/>
    <mergeCell ref="NRU2:NSJ2"/>
    <mergeCell ref="NSK2:NSZ2"/>
    <mergeCell ref="NTA2:NTP2"/>
    <mergeCell ref="NTQ2:NUF2"/>
    <mergeCell ref="NUG2:NUV2"/>
    <mergeCell ref="NOS2:NPH2"/>
    <mergeCell ref="NPI2:NPX2"/>
    <mergeCell ref="NPY2:NQN2"/>
    <mergeCell ref="NQO2:NRD2"/>
    <mergeCell ref="NRE2:NRT2"/>
    <mergeCell ref="NLQ2:NMF2"/>
    <mergeCell ref="NMG2:NMV2"/>
    <mergeCell ref="NMW2:NNL2"/>
    <mergeCell ref="NNM2:NOB2"/>
    <mergeCell ref="NOC2:NOR2"/>
    <mergeCell ref="NIO2:NJD2"/>
    <mergeCell ref="NJE2:NJT2"/>
    <mergeCell ref="NJU2:NKJ2"/>
    <mergeCell ref="NKK2:NKZ2"/>
    <mergeCell ref="NLA2:NLP2"/>
    <mergeCell ref="NFM2:NGB2"/>
    <mergeCell ref="NGC2:NGR2"/>
    <mergeCell ref="NGS2:NHH2"/>
    <mergeCell ref="NHI2:NHX2"/>
    <mergeCell ref="NHY2:NIN2"/>
    <mergeCell ref="NCK2:NCZ2"/>
    <mergeCell ref="NDA2:NDP2"/>
    <mergeCell ref="NDQ2:NEF2"/>
    <mergeCell ref="NEG2:NEV2"/>
    <mergeCell ref="NEW2:NFL2"/>
    <mergeCell ref="MZI2:MZX2"/>
    <mergeCell ref="MZY2:NAN2"/>
    <mergeCell ref="NAO2:NBD2"/>
    <mergeCell ref="NBE2:NBT2"/>
    <mergeCell ref="NBU2:NCJ2"/>
    <mergeCell ref="MWG2:MWV2"/>
    <mergeCell ref="MWW2:MXL2"/>
    <mergeCell ref="MXM2:MYB2"/>
    <mergeCell ref="MYC2:MYR2"/>
    <mergeCell ref="MYS2:MZH2"/>
    <mergeCell ref="MTE2:MTT2"/>
    <mergeCell ref="MTU2:MUJ2"/>
    <mergeCell ref="MUK2:MUZ2"/>
    <mergeCell ref="MVA2:MVP2"/>
    <mergeCell ref="MVQ2:MWF2"/>
    <mergeCell ref="MQC2:MQR2"/>
    <mergeCell ref="MQS2:MRH2"/>
    <mergeCell ref="MRI2:MRX2"/>
    <mergeCell ref="MRY2:MSN2"/>
    <mergeCell ref="MSO2:MTD2"/>
    <mergeCell ref="MNA2:MNP2"/>
    <mergeCell ref="MNQ2:MOF2"/>
    <mergeCell ref="MOG2:MOV2"/>
    <mergeCell ref="MOW2:MPL2"/>
    <mergeCell ref="MPM2:MQB2"/>
    <mergeCell ref="MJY2:MKN2"/>
    <mergeCell ref="MKO2:MLD2"/>
    <mergeCell ref="MLE2:MLT2"/>
    <mergeCell ref="MLU2:MMJ2"/>
    <mergeCell ref="MMK2:MMZ2"/>
    <mergeCell ref="MGW2:MHL2"/>
    <mergeCell ref="MHM2:MIB2"/>
    <mergeCell ref="MIC2:MIR2"/>
    <mergeCell ref="MIS2:MJH2"/>
    <mergeCell ref="MJI2:MJX2"/>
    <mergeCell ref="MDU2:MEJ2"/>
    <mergeCell ref="MEK2:MEZ2"/>
    <mergeCell ref="MFA2:MFP2"/>
    <mergeCell ref="MFQ2:MGF2"/>
    <mergeCell ref="MGG2:MGV2"/>
    <mergeCell ref="MAS2:MBH2"/>
    <mergeCell ref="MBI2:MBX2"/>
    <mergeCell ref="MBY2:MCN2"/>
    <mergeCell ref="MCO2:MDD2"/>
    <mergeCell ref="MDE2:MDT2"/>
    <mergeCell ref="LXQ2:LYF2"/>
    <mergeCell ref="LYG2:LYV2"/>
    <mergeCell ref="LYW2:LZL2"/>
    <mergeCell ref="LZM2:MAB2"/>
    <mergeCell ref="MAC2:MAR2"/>
    <mergeCell ref="LUO2:LVD2"/>
    <mergeCell ref="LVE2:LVT2"/>
    <mergeCell ref="LVU2:LWJ2"/>
    <mergeCell ref="LWK2:LWZ2"/>
    <mergeCell ref="LXA2:LXP2"/>
    <mergeCell ref="LRM2:LSB2"/>
    <mergeCell ref="LSC2:LSR2"/>
    <mergeCell ref="LSS2:LTH2"/>
    <mergeCell ref="LTI2:LTX2"/>
    <mergeCell ref="LTY2:LUN2"/>
    <mergeCell ref="LOK2:LOZ2"/>
    <mergeCell ref="LPA2:LPP2"/>
    <mergeCell ref="LPQ2:LQF2"/>
    <mergeCell ref="LQG2:LQV2"/>
    <mergeCell ref="LQW2:LRL2"/>
    <mergeCell ref="LLI2:LLX2"/>
    <mergeCell ref="LLY2:LMN2"/>
    <mergeCell ref="LMO2:LND2"/>
    <mergeCell ref="LNE2:LNT2"/>
    <mergeCell ref="LNU2:LOJ2"/>
    <mergeCell ref="LIG2:LIV2"/>
    <mergeCell ref="LIW2:LJL2"/>
    <mergeCell ref="LJM2:LKB2"/>
    <mergeCell ref="LKC2:LKR2"/>
    <mergeCell ref="LKS2:LLH2"/>
    <mergeCell ref="LFE2:LFT2"/>
    <mergeCell ref="LFU2:LGJ2"/>
    <mergeCell ref="LGK2:LGZ2"/>
    <mergeCell ref="LHA2:LHP2"/>
    <mergeCell ref="LHQ2:LIF2"/>
    <mergeCell ref="LCC2:LCR2"/>
    <mergeCell ref="LCS2:LDH2"/>
    <mergeCell ref="LDI2:LDX2"/>
    <mergeCell ref="LDY2:LEN2"/>
    <mergeCell ref="LEO2:LFD2"/>
    <mergeCell ref="KZA2:KZP2"/>
    <mergeCell ref="KZQ2:LAF2"/>
    <mergeCell ref="LAG2:LAV2"/>
    <mergeCell ref="LAW2:LBL2"/>
    <mergeCell ref="LBM2:LCB2"/>
    <mergeCell ref="KVY2:KWN2"/>
    <mergeCell ref="KWO2:KXD2"/>
    <mergeCell ref="KXE2:KXT2"/>
    <mergeCell ref="KXU2:KYJ2"/>
    <mergeCell ref="KYK2:KYZ2"/>
    <mergeCell ref="KSW2:KTL2"/>
    <mergeCell ref="KTM2:KUB2"/>
    <mergeCell ref="KUC2:KUR2"/>
    <mergeCell ref="KUS2:KVH2"/>
    <mergeCell ref="KVI2:KVX2"/>
    <mergeCell ref="KPU2:KQJ2"/>
    <mergeCell ref="KQK2:KQZ2"/>
    <mergeCell ref="KRA2:KRP2"/>
    <mergeCell ref="KRQ2:KSF2"/>
    <mergeCell ref="KSG2:KSV2"/>
    <mergeCell ref="KMS2:KNH2"/>
    <mergeCell ref="KNI2:KNX2"/>
    <mergeCell ref="KNY2:KON2"/>
    <mergeCell ref="KOO2:KPD2"/>
    <mergeCell ref="KPE2:KPT2"/>
    <mergeCell ref="KJQ2:KKF2"/>
    <mergeCell ref="KKG2:KKV2"/>
    <mergeCell ref="KKW2:KLL2"/>
    <mergeCell ref="KLM2:KMB2"/>
    <mergeCell ref="KMC2:KMR2"/>
    <mergeCell ref="KGO2:KHD2"/>
    <mergeCell ref="KHE2:KHT2"/>
    <mergeCell ref="KHU2:KIJ2"/>
    <mergeCell ref="KIK2:KIZ2"/>
    <mergeCell ref="KJA2:KJP2"/>
    <mergeCell ref="KDM2:KEB2"/>
    <mergeCell ref="KEC2:KER2"/>
    <mergeCell ref="KES2:KFH2"/>
    <mergeCell ref="KFI2:KFX2"/>
    <mergeCell ref="KFY2:KGN2"/>
    <mergeCell ref="KAK2:KAZ2"/>
    <mergeCell ref="KBA2:KBP2"/>
    <mergeCell ref="KBQ2:KCF2"/>
    <mergeCell ref="KCG2:KCV2"/>
    <mergeCell ref="KCW2:KDL2"/>
    <mergeCell ref="JXI2:JXX2"/>
    <mergeCell ref="JXY2:JYN2"/>
    <mergeCell ref="JYO2:JZD2"/>
    <mergeCell ref="JZE2:JZT2"/>
    <mergeCell ref="JZU2:KAJ2"/>
    <mergeCell ref="JUG2:JUV2"/>
    <mergeCell ref="JUW2:JVL2"/>
    <mergeCell ref="JVM2:JWB2"/>
    <mergeCell ref="JWC2:JWR2"/>
    <mergeCell ref="JWS2:JXH2"/>
    <mergeCell ref="JRE2:JRT2"/>
    <mergeCell ref="JRU2:JSJ2"/>
    <mergeCell ref="JSK2:JSZ2"/>
    <mergeCell ref="JTA2:JTP2"/>
    <mergeCell ref="JTQ2:JUF2"/>
    <mergeCell ref="JOC2:JOR2"/>
    <mergeCell ref="JOS2:JPH2"/>
    <mergeCell ref="JPI2:JPX2"/>
    <mergeCell ref="JPY2:JQN2"/>
    <mergeCell ref="JQO2:JRD2"/>
    <mergeCell ref="JLA2:JLP2"/>
    <mergeCell ref="JLQ2:JMF2"/>
    <mergeCell ref="JMG2:JMV2"/>
    <mergeCell ref="JMW2:JNL2"/>
    <mergeCell ref="JNM2:JOB2"/>
    <mergeCell ref="JHY2:JIN2"/>
    <mergeCell ref="JIO2:JJD2"/>
    <mergeCell ref="JJE2:JJT2"/>
    <mergeCell ref="JJU2:JKJ2"/>
    <mergeCell ref="JKK2:JKZ2"/>
    <mergeCell ref="JEW2:JFL2"/>
    <mergeCell ref="JFM2:JGB2"/>
    <mergeCell ref="JGC2:JGR2"/>
    <mergeCell ref="JGS2:JHH2"/>
    <mergeCell ref="JHI2:JHX2"/>
    <mergeCell ref="JBU2:JCJ2"/>
    <mergeCell ref="JCK2:JCZ2"/>
    <mergeCell ref="JDA2:JDP2"/>
    <mergeCell ref="JDQ2:JEF2"/>
    <mergeCell ref="JEG2:JEV2"/>
    <mergeCell ref="IYS2:IZH2"/>
    <mergeCell ref="IZI2:IZX2"/>
    <mergeCell ref="IZY2:JAN2"/>
    <mergeCell ref="JAO2:JBD2"/>
    <mergeCell ref="JBE2:JBT2"/>
    <mergeCell ref="IVQ2:IWF2"/>
    <mergeCell ref="IWG2:IWV2"/>
    <mergeCell ref="IWW2:IXL2"/>
    <mergeCell ref="IXM2:IYB2"/>
    <mergeCell ref="IYC2:IYR2"/>
    <mergeCell ref="ISO2:ITD2"/>
    <mergeCell ref="ITE2:ITT2"/>
    <mergeCell ref="ITU2:IUJ2"/>
    <mergeCell ref="IUK2:IUZ2"/>
    <mergeCell ref="IVA2:IVP2"/>
    <mergeCell ref="IPM2:IQB2"/>
    <mergeCell ref="IQC2:IQR2"/>
    <mergeCell ref="IQS2:IRH2"/>
    <mergeCell ref="IRI2:IRX2"/>
    <mergeCell ref="IRY2:ISN2"/>
    <mergeCell ref="IMK2:IMZ2"/>
    <mergeCell ref="INA2:INP2"/>
    <mergeCell ref="INQ2:IOF2"/>
    <mergeCell ref="IOG2:IOV2"/>
    <mergeCell ref="IOW2:IPL2"/>
    <mergeCell ref="IJI2:IJX2"/>
    <mergeCell ref="IJY2:IKN2"/>
    <mergeCell ref="IKO2:ILD2"/>
    <mergeCell ref="ILE2:ILT2"/>
    <mergeCell ref="ILU2:IMJ2"/>
    <mergeCell ref="IGG2:IGV2"/>
    <mergeCell ref="IGW2:IHL2"/>
    <mergeCell ref="IHM2:IIB2"/>
    <mergeCell ref="IIC2:IIR2"/>
    <mergeCell ref="IIS2:IJH2"/>
    <mergeCell ref="IDE2:IDT2"/>
    <mergeCell ref="IDU2:IEJ2"/>
    <mergeCell ref="IEK2:IEZ2"/>
    <mergeCell ref="IFA2:IFP2"/>
    <mergeCell ref="IFQ2:IGF2"/>
    <mergeCell ref="IAC2:IAR2"/>
    <mergeCell ref="IAS2:IBH2"/>
    <mergeCell ref="IBI2:IBX2"/>
    <mergeCell ref="IBY2:ICN2"/>
    <mergeCell ref="ICO2:IDD2"/>
    <mergeCell ref="HXA2:HXP2"/>
    <mergeCell ref="HXQ2:HYF2"/>
    <mergeCell ref="HYG2:HYV2"/>
    <mergeCell ref="HYW2:HZL2"/>
    <mergeCell ref="HZM2:IAB2"/>
    <mergeCell ref="HTY2:HUN2"/>
    <mergeCell ref="HUO2:HVD2"/>
    <mergeCell ref="HVE2:HVT2"/>
    <mergeCell ref="HVU2:HWJ2"/>
    <mergeCell ref="HWK2:HWZ2"/>
    <mergeCell ref="HQW2:HRL2"/>
    <mergeCell ref="HRM2:HSB2"/>
    <mergeCell ref="HSC2:HSR2"/>
    <mergeCell ref="HSS2:HTH2"/>
    <mergeCell ref="HTI2:HTX2"/>
    <mergeCell ref="HNU2:HOJ2"/>
    <mergeCell ref="HOK2:HOZ2"/>
    <mergeCell ref="HPA2:HPP2"/>
    <mergeCell ref="HPQ2:HQF2"/>
    <mergeCell ref="HQG2:HQV2"/>
    <mergeCell ref="HKS2:HLH2"/>
    <mergeCell ref="HLI2:HLX2"/>
    <mergeCell ref="HLY2:HMN2"/>
    <mergeCell ref="HMO2:HND2"/>
    <mergeCell ref="HNE2:HNT2"/>
    <mergeCell ref="HHQ2:HIF2"/>
    <mergeCell ref="HIG2:HIV2"/>
    <mergeCell ref="HIW2:HJL2"/>
    <mergeCell ref="HJM2:HKB2"/>
    <mergeCell ref="HKC2:HKR2"/>
    <mergeCell ref="HEO2:HFD2"/>
    <mergeCell ref="HFE2:HFT2"/>
    <mergeCell ref="HFU2:HGJ2"/>
    <mergeCell ref="HGK2:HGZ2"/>
    <mergeCell ref="HHA2:HHP2"/>
    <mergeCell ref="HBM2:HCB2"/>
    <mergeCell ref="HCC2:HCR2"/>
    <mergeCell ref="HCS2:HDH2"/>
    <mergeCell ref="HDI2:HDX2"/>
    <mergeCell ref="HDY2:HEN2"/>
    <mergeCell ref="GYK2:GYZ2"/>
    <mergeCell ref="GZA2:GZP2"/>
    <mergeCell ref="GZQ2:HAF2"/>
    <mergeCell ref="HAG2:HAV2"/>
    <mergeCell ref="HAW2:HBL2"/>
    <mergeCell ref="GVI2:GVX2"/>
    <mergeCell ref="GVY2:GWN2"/>
    <mergeCell ref="GWO2:GXD2"/>
    <mergeCell ref="GXE2:GXT2"/>
    <mergeCell ref="GXU2:GYJ2"/>
    <mergeCell ref="GSG2:GSV2"/>
    <mergeCell ref="GSW2:GTL2"/>
    <mergeCell ref="GTM2:GUB2"/>
    <mergeCell ref="GUC2:GUR2"/>
    <mergeCell ref="GUS2:GVH2"/>
    <mergeCell ref="GPE2:GPT2"/>
    <mergeCell ref="GPU2:GQJ2"/>
    <mergeCell ref="GQK2:GQZ2"/>
    <mergeCell ref="GRA2:GRP2"/>
    <mergeCell ref="GRQ2:GSF2"/>
    <mergeCell ref="GMC2:GMR2"/>
    <mergeCell ref="GMS2:GNH2"/>
    <mergeCell ref="GNI2:GNX2"/>
    <mergeCell ref="GNY2:GON2"/>
    <mergeCell ref="GOO2:GPD2"/>
    <mergeCell ref="GJA2:GJP2"/>
    <mergeCell ref="GJQ2:GKF2"/>
    <mergeCell ref="GKG2:GKV2"/>
    <mergeCell ref="GKW2:GLL2"/>
    <mergeCell ref="GLM2:GMB2"/>
    <mergeCell ref="GFY2:GGN2"/>
    <mergeCell ref="GGO2:GHD2"/>
    <mergeCell ref="GHE2:GHT2"/>
    <mergeCell ref="GHU2:GIJ2"/>
    <mergeCell ref="GIK2:GIZ2"/>
    <mergeCell ref="GCW2:GDL2"/>
    <mergeCell ref="GDM2:GEB2"/>
    <mergeCell ref="GEC2:GER2"/>
    <mergeCell ref="GES2:GFH2"/>
    <mergeCell ref="GFI2:GFX2"/>
    <mergeCell ref="FZU2:GAJ2"/>
    <mergeCell ref="GAK2:GAZ2"/>
    <mergeCell ref="GBA2:GBP2"/>
    <mergeCell ref="GBQ2:GCF2"/>
    <mergeCell ref="GCG2:GCV2"/>
    <mergeCell ref="FWS2:FXH2"/>
    <mergeCell ref="FXI2:FXX2"/>
    <mergeCell ref="FXY2:FYN2"/>
    <mergeCell ref="FYO2:FZD2"/>
    <mergeCell ref="FZE2:FZT2"/>
    <mergeCell ref="FTQ2:FUF2"/>
    <mergeCell ref="FUG2:FUV2"/>
    <mergeCell ref="FUW2:FVL2"/>
    <mergeCell ref="FVM2:FWB2"/>
    <mergeCell ref="FWC2:FWR2"/>
    <mergeCell ref="FQO2:FRD2"/>
    <mergeCell ref="FRE2:FRT2"/>
    <mergeCell ref="FRU2:FSJ2"/>
    <mergeCell ref="FSK2:FSZ2"/>
    <mergeCell ref="FTA2:FTP2"/>
    <mergeCell ref="FNM2:FOB2"/>
    <mergeCell ref="FOC2:FOR2"/>
    <mergeCell ref="FOS2:FPH2"/>
    <mergeCell ref="FPI2:FPX2"/>
    <mergeCell ref="FPY2:FQN2"/>
    <mergeCell ref="FKK2:FKZ2"/>
    <mergeCell ref="FLA2:FLP2"/>
    <mergeCell ref="FLQ2:FMF2"/>
    <mergeCell ref="FMG2:FMV2"/>
    <mergeCell ref="FMW2:FNL2"/>
    <mergeCell ref="FHI2:FHX2"/>
    <mergeCell ref="FHY2:FIN2"/>
    <mergeCell ref="FIO2:FJD2"/>
    <mergeCell ref="FJE2:FJT2"/>
    <mergeCell ref="FJU2:FKJ2"/>
    <mergeCell ref="FEG2:FEV2"/>
    <mergeCell ref="FEW2:FFL2"/>
    <mergeCell ref="FFM2:FGB2"/>
    <mergeCell ref="FGC2:FGR2"/>
    <mergeCell ref="FGS2:FHH2"/>
    <mergeCell ref="FBE2:FBT2"/>
    <mergeCell ref="FBU2:FCJ2"/>
    <mergeCell ref="FCK2:FCZ2"/>
    <mergeCell ref="FDA2:FDP2"/>
    <mergeCell ref="FDQ2:FEF2"/>
    <mergeCell ref="EYC2:EYR2"/>
    <mergeCell ref="EYS2:EZH2"/>
    <mergeCell ref="EZI2:EZX2"/>
    <mergeCell ref="EZY2:FAN2"/>
    <mergeCell ref="FAO2:FBD2"/>
    <mergeCell ref="EVA2:EVP2"/>
    <mergeCell ref="EVQ2:EWF2"/>
    <mergeCell ref="EWG2:EWV2"/>
    <mergeCell ref="EWW2:EXL2"/>
    <mergeCell ref="EXM2:EYB2"/>
    <mergeCell ref="ERY2:ESN2"/>
    <mergeCell ref="ESO2:ETD2"/>
    <mergeCell ref="ETE2:ETT2"/>
    <mergeCell ref="ETU2:EUJ2"/>
    <mergeCell ref="EUK2:EUZ2"/>
    <mergeCell ref="EOW2:EPL2"/>
    <mergeCell ref="EPM2:EQB2"/>
    <mergeCell ref="EQC2:EQR2"/>
    <mergeCell ref="EQS2:ERH2"/>
    <mergeCell ref="ERI2:ERX2"/>
    <mergeCell ref="ELU2:EMJ2"/>
    <mergeCell ref="EMK2:EMZ2"/>
    <mergeCell ref="ENA2:ENP2"/>
    <mergeCell ref="ENQ2:EOF2"/>
    <mergeCell ref="EOG2:EOV2"/>
    <mergeCell ref="EIS2:EJH2"/>
    <mergeCell ref="EJI2:EJX2"/>
    <mergeCell ref="EJY2:EKN2"/>
    <mergeCell ref="EKO2:ELD2"/>
    <mergeCell ref="ELE2:ELT2"/>
    <mergeCell ref="EFQ2:EGF2"/>
    <mergeCell ref="EGG2:EGV2"/>
    <mergeCell ref="EGW2:EHL2"/>
    <mergeCell ref="EHM2:EIB2"/>
    <mergeCell ref="EIC2:EIR2"/>
    <mergeCell ref="ECO2:EDD2"/>
    <mergeCell ref="EDE2:EDT2"/>
    <mergeCell ref="EDU2:EEJ2"/>
    <mergeCell ref="EEK2:EEZ2"/>
    <mergeCell ref="EFA2:EFP2"/>
    <mergeCell ref="DZM2:EAB2"/>
    <mergeCell ref="EAC2:EAR2"/>
    <mergeCell ref="EAS2:EBH2"/>
    <mergeCell ref="EBI2:EBX2"/>
    <mergeCell ref="EBY2:ECN2"/>
    <mergeCell ref="DWK2:DWZ2"/>
    <mergeCell ref="DXA2:DXP2"/>
    <mergeCell ref="DXQ2:DYF2"/>
    <mergeCell ref="DYG2:DYV2"/>
    <mergeCell ref="DYW2:DZL2"/>
    <mergeCell ref="DTI2:DTX2"/>
    <mergeCell ref="DTY2:DUN2"/>
    <mergeCell ref="DUO2:DVD2"/>
    <mergeCell ref="DVE2:DVT2"/>
    <mergeCell ref="DVU2:DWJ2"/>
    <mergeCell ref="DQG2:DQV2"/>
    <mergeCell ref="DQW2:DRL2"/>
    <mergeCell ref="DRM2:DSB2"/>
    <mergeCell ref="DSC2:DSR2"/>
    <mergeCell ref="DSS2:DTH2"/>
    <mergeCell ref="DNE2:DNT2"/>
    <mergeCell ref="DNU2:DOJ2"/>
    <mergeCell ref="DOK2:DOZ2"/>
    <mergeCell ref="DPA2:DPP2"/>
    <mergeCell ref="DPQ2:DQF2"/>
    <mergeCell ref="DKC2:DKR2"/>
    <mergeCell ref="DKS2:DLH2"/>
    <mergeCell ref="DLI2:DLX2"/>
    <mergeCell ref="DLY2:DMN2"/>
    <mergeCell ref="DMO2:DND2"/>
    <mergeCell ref="DHA2:DHP2"/>
    <mergeCell ref="DHQ2:DIF2"/>
    <mergeCell ref="DIG2:DIV2"/>
    <mergeCell ref="DIW2:DJL2"/>
    <mergeCell ref="DJM2:DKB2"/>
    <mergeCell ref="DDY2:DEN2"/>
    <mergeCell ref="DEO2:DFD2"/>
    <mergeCell ref="DFE2:DFT2"/>
    <mergeCell ref="DFU2:DGJ2"/>
    <mergeCell ref="DGK2:DGZ2"/>
    <mergeCell ref="DAW2:DBL2"/>
    <mergeCell ref="DBM2:DCB2"/>
    <mergeCell ref="DCC2:DCR2"/>
    <mergeCell ref="DCS2:DDH2"/>
    <mergeCell ref="DDI2:DDX2"/>
    <mergeCell ref="CXU2:CYJ2"/>
    <mergeCell ref="CYK2:CYZ2"/>
    <mergeCell ref="CZA2:CZP2"/>
    <mergeCell ref="CZQ2:DAF2"/>
    <mergeCell ref="DAG2:DAV2"/>
    <mergeCell ref="CUS2:CVH2"/>
    <mergeCell ref="CVI2:CVX2"/>
    <mergeCell ref="CVY2:CWN2"/>
    <mergeCell ref="CWO2:CXD2"/>
    <mergeCell ref="CXE2:CXT2"/>
    <mergeCell ref="CRQ2:CSF2"/>
    <mergeCell ref="CSG2:CSV2"/>
    <mergeCell ref="CSW2:CTL2"/>
    <mergeCell ref="CTM2:CUB2"/>
    <mergeCell ref="CUC2:CUR2"/>
    <mergeCell ref="COO2:CPD2"/>
    <mergeCell ref="CPE2:CPT2"/>
    <mergeCell ref="CPU2:CQJ2"/>
    <mergeCell ref="CQK2:CQZ2"/>
    <mergeCell ref="CRA2:CRP2"/>
    <mergeCell ref="CLM2:CMB2"/>
    <mergeCell ref="CMC2:CMR2"/>
    <mergeCell ref="CMS2:CNH2"/>
    <mergeCell ref="CNI2:CNX2"/>
    <mergeCell ref="CNY2:CON2"/>
    <mergeCell ref="CIK2:CIZ2"/>
    <mergeCell ref="CJA2:CJP2"/>
    <mergeCell ref="CJQ2:CKF2"/>
    <mergeCell ref="CKG2:CKV2"/>
    <mergeCell ref="CKW2:CLL2"/>
    <mergeCell ref="CFI2:CFX2"/>
    <mergeCell ref="CFY2:CGN2"/>
    <mergeCell ref="CGO2:CHD2"/>
    <mergeCell ref="CHE2:CHT2"/>
    <mergeCell ref="CHU2:CIJ2"/>
    <mergeCell ref="CCG2:CCV2"/>
    <mergeCell ref="CCW2:CDL2"/>
    <mergeCell ref="CDM2:CEB2"/>
    <mergeCell ref="CEC2:CER2"/>
    <mergeCell ref="CES2:CFH2"/>
    <mergeCell ref="BZE2:BZT2"/>
    <mergeCell ref="BZU2:CAJ2"/>
    <mergeCell ref="CAK2:CAZ2"/>
    <mergeCell ref="CBA2:CBP2"/>
    <mergeCell ref="CBQ2:CCF2"/>
    <mergeCell ref="BWC2:BWR2"/>
    <mergeCell ref="BWS2:BXH2"/>
    <mergeCell ref="BXI2:BXX2"/>
    <mergeCell ref="BXY2:BYN2"/>
    <mergeCell ref="BYO2:BZD2"/>
    <mergeCell ref="BTA2:BTP2"/>
    <mergeCell ref="BTQ2:BUF2"/>
    <mergeCell ref="BUG2:BUV2"/>
    <mergeCell ref="BUW2:BVL2"/>
    <mergeCell ref="BVM2:BWB2"/>
    <mergeCell ref="BPY2:BQN2"/>
    <mergeCell ref="BQO2:BRD2"/>
    <mergeCell ref="BRE2:BRT2"/>
    <mergeCell ref="BRU2:BSJ2"/>
    <mergeCell ref="BSK2:BSZ2"/>
    <mergeCell ref="BMW2:BNL2"/>
    <mergeCell ref="BNM2:BOB2"/>
    <mergeCell ref="BOC2:BOR2"/>
    <mergeCell ref="BOS2:BPH2"/>
    <mergeCell ref="BPI2:BPX2"/>
    <mergeCell ref="BJU2:BKJ2"/>
    <mergeCell ref="BKK2:BKZ2"/>
    <mergeCell ref="BLA2:BLP2"/>
    <mergeCell ref="BLQ2:BMF2"/>
    <mergeCell ref="BMG2:BMV2"/>
    <mergeCell ref="BGS2:BHH2"/>
    <mergeCell ref="BHI2:BHX2"/>
    <mergeCell ref="BHY2:BIN2"/>
    <mergeCell ref="BIO2:BJD2"/>
    <mergeCell ref="BJE2:BJT2"/>
    <mergeCell ref="BDQ2:BEF2"/>
    <mergeCell ref="BEG2:BEV2"/>
    <mergeCell ref="BEW2:BFL2"/>
    <mergeCell ref="BFM2:BGB2"/>
    <mergeCell ref="BGC2:BGR2"/>
    <mergeCell ref="BAO2:BBD2"/>
    <mergeCell ref="BBE2:BBT2"/>
    <mergeCell ref="BBU2:BCJ2"/>
    <mergeCell ref="BCK2:BCZ2"/>
    <mergeCell ref="BDA2:BDP2"/>
    <mergeCell ref="AXM2:AYB2"/>
    <mergeCell ref="AYC2:AYR2"/>
    <mergeCell ref="AYS2:AZH2"/>
    <mergeCell ref="AZI2:AZX2"/>
    <mergeCell ref="AZY2:BAN2"/>
    <mergeCell ref="AUK2:AUZ2"/>
    <mergeCell ref="AVA2:AVP2"/>
    <mergeCell ref="AVQ2:AWF2"/>
    <mergeCell ref="AWG2:AWV2"/>
    <mergeCell ref="AWW2:AXL2"/>
    <mergeCell ref="ARI2:ARX2"/>
    <mergeCell ref="ARY2:ASN2"/>
    <mergeCell ref="ASO2:ATD2"/>
    <mergeCell ref="ATE2:ATT2"/>
    <mergeCell ref="ATU2:AUJ2"/>
    <mergeCell ref="AOG2:AOV2"/>
    <mergeCell ref="AOW2:APL2"/>
    <mergeCell ref="APM2:AQB2"/>
    <mergeCell ref="AQC2:AQR2"/>
    <mergeCell ref="AQS2:ARH2"/>
    <mergeCell ref="ALE2:ALT2"/>
    <mergeCell ref="ALU2:AMJ2"/>
    <mergeCell ref="AMK2:AMZ2"/>
    <mergeCell ref="ANA2:ANP2"/>
    <mergeCell ref="ANQ2:AOF2"/>
    <mergeCell ref="AIC2:AIR2"/>
    <mergeCell ref="AIS2:AJH2"/>
    <mergeCell ref="AJI2:AJX2"/>
    <mergeCell ref="AJY2:AKN2"/>
    <mergeCell ref="AKO2:ALD2"/>
    <mergeCell ref="AFA2:AFP2"/>
    <mergeCell ref="AFQ2:AGF2"/>
    <mergeCell ref="AGG2:AGV2"/>
    <mergeCell ref="AGW2:AHL2"/>
    <mergeCell ref="AHM2:AIB2"/>
    <mergeCell ref="ABY2:ACN2"/>
    <mergeCell ref="ACO2:ADD2"/>
    <mergeCell ref="ADE2:ADT2"/>
    <mergeCell ref="ADU2:AEJ2"/>
    <mergeCell ref="AEK2:AEZ2"/>
    <mergeCell ref="YW2:ZL2"/>
    <mergeCell ref="ZM2:AAB2"/>
    <mergeCell ref="AAC2:AAR2"/>
    <mergeCell ref="AAS2:ABH2"/>
    <mergeCell ref="ABI2:ABX2"/>
    <mergeCell ref="VU2:WJ2"/>
    <mergeCell ref="WK2:WZ2"/>
    <mergeCell ref="XA2:XP2"/>
    <mergeCell ref="XQ2:YF2"/>
    <mergeCell ref="YG2:YV2"/>
    <mergeCell ref="SS2:TH2"/>
    <mergeCell ref="TI2:TX2"/>
    <mergeCell ref="TY2:UN2"/>
    <mergeCell ref="UO2:VD2"/>
    <mergeCell ref="VE2:VT2"/>
    <mergeCell ref="PQ2:QF2"/>
    <mergeCell ref="QG2:QV2"/>
    <mergeCell ref="QW2:RL2"/>
    <mergeCell ref="RM2:SB2"/>
    <mergeCell ref="SC2:SR2"/>
    <mergeCell ref="MO2:ND2"/>
    <mergeCell ref="NE2:NT2"/>
    <mergeCell ref="NU2:OJ2"/>
    <mergeCell ref="OK2:OZ2"/>
    <mergeCell ref="PA2:PP2"/>
    <mergeCell ref="JM2:KB2"/>
    <mergeCell ref="KC2:KR2"/>
    <mergeCell ref="KS2:LH2"/>
    <mergeCell ref="LI2:LX2"/>
    <mergeCell ref="LY2:MN2"/>
    <mergeCell ref="GK2:GZ2"/>
    <mergeCell ref="HA2:HP2"/>
    <mergeCell ref="HQ2:IF2"/>
    <mergeCell ref="IG2:IV2"/>
    <mergeCell ref="IW2:JL2"/>
    <mergeCell ref="XCS1:XDH1"/>
    <mergeCell ref="XDI1:XDX1"/>
    <mergeCell ref="XDY1:XEN1"/>
    <mergeCell ref="XEO1:XFD1"/>
    <mergeCell ref="A2:P2"/>
    <mergeCell ref="Q2:AF2"/>
    <mergeCell ref="AG2:AV2"/>
    <mergeCell ref="AW2:BL2"/>
    <mergeCell ref="BM2:CB2"/>
    <mergeCell ref="CC2:CR2"/>
    <mergeCell ref="CS2:DH2"/>
    <mergeCell ref="DI2:DX2"/>
    <mergeCell ref="DY2:EN2"/>
    <mergeCell ref="EO2:FD2"/>
    <mergeCell ref="FE2:FT2"/>
    <mergeCell ref="FU2:GJ2"/>
    <mergeCell ref="WZQ1:XAF1"/>
    <mergeCell ref="XAG1:XAV1"/>
    <mergeCell ref="XAW1:XBL1"/>
    <mergeCell ref="XBM1:XCB1"/>
    <mergeCell ref="XCC1:XCR1"/>
    <mergeCell ref="WWO1:WXD1"/>
    <mergeCell ref="WXE1:WXT1"/>
    <mergeCell ref="WXU1:WYJ1"/>
    <mergeCell ref="WYK1:WYZ1"/>
    <mergeCell ref="WZA1:WZP1"/>
    <mergeCell ref="WTM1:WUB1"/>
    <mergeCell ref="WUC1:WUR1"/>
    <mergeCell ref="WUS1:WVH1"/>
    <mergeCell ref="WVI1:WVX1"/>
    <mergeCell ref="WVY1:WWN1"/>
    <mergeCell ref="WQK1:WQZ1"/>
    <mergeCell ref="WRA1:WRP1"/>
    <mergeCell ref="WRQ1:WSF1"/>
    <mergeCell ref="WSG1:WSV1"/>
    <mergeCell ref="WSW1:WTL1"/>
    <mergeCell ref="WNI1:WNX1"/>
    <mergeCell ref="WNY1:WON1"/>
    <mergeCell ref="WOO1:WPD1"/>
    <mergeCell ref="WPE1:WPT1"/>
    <mergeCell ref="WPU1:WQJ1"/>
    <mergeCell ref="WKG1:WKV1"/>
    <mergeCell ref="WKW1:WLL1"/>
    <mergeCell ref="WLM1:WMB1"/>
    <mergeCell ref="WMC1:WMR1"/>
    <mergeCell ref="WMS1:WNH1"/>
    <mergeCell ref="WHE1:WHT1"/>
    <mergeCell ref="WHU1:WIJ1"/>
    <mergeCell ref="WIK1:WIZ1"/>
    <mergeCell ref="WJA1:WJP1"/>
    <mergeCell ref="WJQ1:WKF1"/>
    <mergeCell ref="WEC1:WER1"/>
    <mergeCell ref="WES1:WFH1"/>
    <mergeCell ref="WFI1:WFX1"/>
    <mergeCell ref="WFY1:WGN1"/>
    <mergeCell ref="WGO1:WHD1"/>
    <mergeCell ref="WBA1:WBP1"/>
    <mergeCell ref="WBQ1:WCF1"/>
    <mergeCell ref="WCG1:WCV1"/>
    <mergeCell ref="WCW1:WDL1"/>
    <mergeCell ref="WDM1:WEB1"/>
    <mergeCell ref="VXY1:VYN1"/>
    <mergeCell ref="VYO1:VZD1"/>
    <mergeCell ref="VZE1:VZT1"/>
    <mergeCell ref="VZU1:WAJ1"/>
    <mergeCell ref="WAK1:WAZ1"/>
    <mergeCell ref="VUW1:VVL1"/>
    <mergeCell ref="VVM1:VWB1"/>
    <mergeCell ref="VWC1:VWR1"/>
    <mergeCell ref="VWS1:VXH1"/>
    <mergeCell ref="VXI1:VXX1"/>
    <mergeCell ref="VRU1:VSJ1"/>
    <mergeCell ref="VSK1:VSZ1"/>
    <mergeCell ref="VTA1:VTP1"/>
    <mergeCell ref="VTQ1:VUF1"/>
    <mergeCell ref="VUG1:VUV1"/>
    <mergeCell ref="VOS1:VPH1"/>
    <mergeCell ref="VPI1:VPX1"/>
    <mergeCell ref="VPY1:VQN1"/>
    <mergeCell ref="VQO1:VRD1"/>
    <mergeCell ref="VRE1:VRT1"/>
    <mergeCell ref="VLQ1:VMF1"/>
    <mergeCell ref="VMG1:VMV1"/>
    <mergeCell ref="VMW1:VNL1"/>
    <mergeCell ref="VNM1:VOB1"/>
    <mergeCell ref="VOC1:VOR1"/>
    <mergeCell ref="VIO1:VJD1"/>
    <mergeCell ref="VJE1:VJT1"/>
    <mergeCell ref="VJU1:VKJ1"/>
    <mergeCell ref="VKK1:VKZ1"/>
    <mergeCell ref="VLA1:VLP1"/>
    <mergeCell ref="VFM1:VGB1"/>
    <mergeCell ref="VGC1:VGR1"/>
    <mergeCell ref="VGS1:VHH1"/>
    <mergeCell ref="VHI1:VHX1"/>
    <mergeCell ref="VHY1:VIN1"/>
    <mergeCell ref="VCK1:VCZ1"/>
    <mergeCell ref="VDA1:VDP1"/>
    <mergeCell ref="VDQ1:VEF1"/>
    <mergeCell ref="VEG1:VEV1"/>
    <mergeCell ref="VEW1:VFL1"/>
    <mergeCell ref="UZI1:UZX1"/>
    <mergeCell ref="UZY1:VAN1"/>
    <mergeCell ref="VAO1:VBD1"/>
    <mergeCell ref="VBE1:VBT1"/>
    <mergeCell ref="VBU1:VCJ1"/>
    <mergeCell ref="UWG1:UWV1"/>
    <mergeCell ref="UWW1:UXL1"/>
    <mergeCell ref="UXM1:UYB1"/>
    <mergeCell ref="UYC1:UYR1"/>
    <mergeCell ref="UYS1:UZH1"/>
    <mergeCell ref="UTE1:UTT1"/>
    <mergeCell ref="UTU1:UUJ1"/>
    <mergeCell ref="UUK1:UUZ1"/>
    <mergeCell ref="UVA1:UVP1"/>
    <mergeCell ref="UVQ1:UWF1"/>
    <mergeCell ref="UQC1:UQR1"/>
    <mergeCell ref="UQS1:URH1"/>
    <mergeCell ref="URI1:URX1"/>
    <mergeCell ref="URY1:USN1"/>
    <mergeCell ref="USO1:UTD1"/>
    <mergeCell ref="UNA1:UNP1"/>
    <mergeCell ref="UNQ1:UOF1"/>
    <mergeCell ref="UOG1:UOV1"/>
    <mergeCell ref="UOW1:UPL1"/>
    <mergeCell ref="UPM1:UQB1"/>
    <mergeCell ref="UJY1:UKN1"/>
    <mergeCell ref="UKO1:ULD1"/>
    <mergeCell ref="ULE1:ULT1"/>
    <mergeCell ref="ULU1:UMJ1"/>
    <mergeCell ref="UMK1:UMZ1"/>
    <mergeCell ref="UGW1:UHL1"/>
    <mergeCell ref="UHM1:UIB1"/>
    <mergeCell ref="UIC1:UIR1"/>
    <mergeCell ref="UIS1:UJH1"/>
    <mergeCell ref="UJI1:UJX1"/>
    <mergeCell ref="UDU1:UEJ1"/>
    <mergeCell ref="UEK1:UEZ1"/>
    <mergeCell ref="UFA1:UFP1"/>
    <mergeCell ref="UFQ1:UGF1"/>
    <mergeCell ref="UGG1:UGV1"/>
    <mergeCell ref="UAS1:UBH1"/>
    <mergeCell ref="UBI1:UBX1"/>
    <mergeCell ref="UBY1:UCN1"/>
    <mergeCell ref="UCO1:UDD1"/>
    <mergeCell ref="UDE1:UDT1"/>
    <mergeCell ref="TXQ1:TYF1"/>
    <mergeCell ref="TYG1:TYV1"/>
    <mergeCell ref="TYW1:TZL1"/>
    <mergeCell ref="TZM1:UAB1"/>
    <mergeCell ref="UAC1:UAR1"/>
    <mergeCell ref="TUO1:TVD1"/>
    <mergeCell ref="TVE1:TVT1"/>
    <mergeCell ref="TVU1:TWJ1"/>
    <mergeCell ref="TWK1:TWZ1"/>
    <mergeCell ref="TXA1:TXP1"/>
    <mergeCell ref="TRM1:TSB1"/>
    <mergeCell ref="TSC1:TSR1"/>
    <mergeCell ref="TSS1:TTH1"/>
    <mergeCell ref="TTI1:TTX1"/>
    <mergeCell ref="TTY1:TUN1"/>
    <mergeCell ref="TOK1:TOZ1"/>
    <mergeCell ref="TPA1:TPP1"/>
    <mergeCell ref="TPQ1:TQF1"/>
    <mergeCell ref="TQG1:TQV1"/>
    <mergeCell ref="TQW1:TRL1"/>
    <mergeCell ref="TLI1:TLX1"/>
    <mergeCell ref="TLY1:TMN1"/>
    <mergeCell ref="TMO1:TND1"/>
    <mergeCell ref="TNE1:TNT1"/>
    <mergeCell ref="TNU1:TOJ1"/>
    <mergeCell ref="TIG1:TIV1"/>
    <mergeCell ref="TIW1:TJL1"/>
    <mergeCell ref="TJM1:TKB1"/>
    <mergeCell ref="TKC1:TKR1"/>
    <mergeCell ref="TKS1:TLH1"/>
    <mergeCell ref="TFE1:TFT1"/>
    <mergeCell ref="TFU1:TGJ1"/>
    <mergeCell ref="TGK1:TGZ1"/>
    <mergeCell ref="THA1:THP1"/>
    <mergeCell ref="THQ1:TIF1"/>
    <mergeCell ref="TCC1:TCR1"/>
    <mergeCell ref="TCS1:TDH1"/>
    <mergeCell ref="TDI1:TDX1"/>
    <mergeCell ref="TDY1:TEN1"/>
    <mergeCell ref="TEO1:TFD1"/>
    <mergeCell ref="SZA1:SZP1"/>
    <mergeCell ref="SZQ1:TAF1"/>
    <mergeCell ref="TAG1:TAV1"/>
    <mergeCell ref="TAW1:TBL1"/>
    <mergeCell ref="TBM1:TCB1"/>
    <mergeCell ref="SVY1:SWN1"/>
    <mergeCell ref="SWO1:SXD1"/>
    <mergeCell ref="SXE1:SXT1"/>
    <mergeCell ref="SXU1:SYJ1"/>
    <mergeCell ref="SYK1:SYZ1"/>
    <mergeCell ref="SSW1:STL1"/>
    <mergeCell ref="STM1:SUB1"/>
    <mergeCell ref="SUC1:SUR1"/>
    <mergeCell ref="SUS1:SVH1"/>
    <mergeCell ref="SVI1:SVX1"/>
    <mergeCell ref="SPU1:SQJ1"/>
    <mergeCell ref="SQK1:SQZ1"/>
    <mergeCell ref="SRA1:SRP1"/>
    <mergeCell ref="SRQ1:SSF1"/>
    <mergeCell ref="SSG1:SSV1"/>
    <mergeCell ref="SMS1:SNH1"/>
    <mergeCell ref="SNI1:SNX1"/>
    <mergeCell ref="SNY1:SON1"/>
    <mergeCell ref="SOO1:SPD1"/>
    <mergeCell ref="SPE1:SPT1"/>
    <mergeCell ref="SJQ1:SKF1"/>
    <mergeCell ref="SKG1:SKV1"/>
    <mergeCell ref="SKW1:SLL1"/>
    <mergeCell ref="SLM1:SMB1"/>
    <mergeCell ref="SMC1:SMR1"/>
    <mergeCell ref="SGO1:SHD1"/>
    <mergeCell ref="SHE1:SHT1"/>
    <mergeCell ref="SHU1:SIJ1"/>
    <mergeCell ref="SIK1:SIZ1"/>
    <mergeCell ref="SJA1:SJP1"/>
    <mergeCell ref="SDM1:SEB1"/>
    <mergeCell ref="SEC1:SER1"/>
    <mergeCell ref="SES1:SFH1"/>
    <mergeCell ref="SFI1:SFX1"/>
    <mergeCell ref="SFY1:SGN1"/>
    <mergeCell ref="SAK1:SAZ1"/>
    <mergeCell ref="SBA1:SBP1"/>
    <mergeCell ref="SBQ1:SCF1"/>
    <mergeCell ref="SCG1:SCV1"/>
    <mergeCell ref="SCW1:SDL1"/>
    <mergeCell ref="RXI1:RXX1"/>
    <mergeCell ref="RXY1:RYN1"/>
    <mergeCell ref="RYO1:RZD1"/>
    <mergeCell ref="RZE1:RZT1"/>
    <mergeCell ref="RZU1:SAJ1"/>
    <mergeCell ref="RUG1:RUV1"/>
    <mergeCell ref="RUW1:RVL1"/>
    <mergeCell ref="RVM1:RWB1"/>
    <mergeCell ref="RWC1:RWR1"/>
    <mergeCell ref="RWS1:RXH1"/>
    <mergeCell ref="RRE1:RRT1"/>
    <mergeCell ref="RRU1:RSJ1"/>
    <mergeCell ref="RSK1:RSZ1"/>
    <mergeCell ref="RTA1:RTP1"/>
    <mergeCell ref="RTQ1:RUF1"/>
    <mergeCell ref="ROC1:ROR1"/>
    <mergeCell ref="ROS1:RPH1"/>
    <mergeCell ref="RPI1:RPX1"/>
    <mergeCell ref="RPY1:RQN1"/>
    <mergeCell ref="RQO1:RRD1"/>
    <mergeCell ref="RLA1:RLP1"/>
    <mergeCell ref="RLQ1:RMF1"/>
    <mergeCell ref="RMG1:RMV1"/>
    <mergeCell ref="RMW1:RNL1"/>
    <mergeCell ref="RNM1:ROB1"/>
    <mergeCell ref="RHY1:RIN1"/>
    <mergeCell ref="RIO1:RJD1"/>
    <mergeCell ref="RJE1:RJT1"/>
    <mergeCell ref="RJU1:RKJ1"/>
    <mergeCell ref="RKK1:RKZ1"/>
    <mergeCell ref="REW1:RFL1"/>
    <mergeCell ref="RFM1:RGB1"/>
    <mergeCell ref="RGC1:RGR1"/>
    <mergeCell ref="RGS1:RHH1"/>
    <mergeCell ref="RHI1:RHX1"/>
    <mergeCell ref="RBU1:RCJ1"/>
    <mergeCell ref="RCK1:RCZ1"/>
    <mergeCell ref="RDA1:RDP1"/>
    <mergeCell ref="RDQ1:REF1"/>
    <mergeCell ref="REG1:REV1"/>
    <mergeCell ref="QYS1:QZH1"/>
    <mergeCell ref="QZI1:QZX1"/>
    <mergeCell ref="QZY1:RAN1"/>
    <mergeCell ref="RAO1:RBD1"/>
    <mergeCell ref="RBE1:RBT1"/>
    <mergeCell ref="QVQ1:QWF1"/>
    <mergeCell ref="QWG1:QWV1"/>
    <mergeCell ref="QWW1:QXL1"/>
    <mergeCell ref="QXM1:QYB1"/>
    <mergeCell ref="QYC1:QYR1"/>
    <mergeCell ref="QSO1:QTD1"/>
    <mergeCell ref="QTE1:QTT1"/>
    <mergeCell ref="QTU1:QUJ1"/>
    <mergeCell ref="QUK1:QUZ1"/>
    <mergeCell ref="QVA1:QVP1"/>
    <mergeCell ref="QPM1:QQB1"/>
    <mergeCell ref="QQC1:QQR1"/>
    <mergeCell ref="QQS1:QRH1"/>
    <mergeCell ref="QRI1:QRX1"/>
    <mergeCell ref="QRY1:QSN1"/>
    <mergeCell ref="QMK1:QMZ1"/>
    <mergeCell ref="QNA1:QNP1"/>
    <mergeCell ref="QNQ1:QOF1"/>
    <mergeCell ref="QOG1:QOV1"/>
    <mergeCell ref="QOW1:QPL1"/>
    <mergeCell ref="QJI1:QJX1"/>
    <mergeCell ref="QJY1:QKN1"/>
    <mergeCell ref="QKO1:QLD1"/>
    <mergeCell ref="QLE1:QLT1"/>
    <mergeCell ref="QLU1:QMJ1"/>
    <mergeCell ref="QGG1:QGV1"/>
    <mergeCell ref="QGW1:QHL1"/>
    <mergeCell ref="QHM1:QIB1"/>
    <mergeCell ref="QIC1:QIR1"/>
    <mergeCell ref="QIS1:QJH1"/>
    <mergeCell ref="QDE1:QDT1"/>
    <mergeCell ref="QDU1:QEJ1"/>
    <mergeCell ref="QEK1:QEZ1"/>
    <mergeCell ref="QFA1:QFP1"/>
    <mergeCell ref="QFQ1:QGF1"/>
    <mergeCell ref="QAC1:QAR1"/>
    <mergeCell ref="QAS1:QBH1"/>
    <mergeCell ref="QBI1:QBX1"/>
    <mergeCell ref="QBY1:QCN1"/>
    <mergeCell ref="QCO1:QDD1"/>
    <mergeCell ref="PXA1:PXP1"/>
    <mergeCell ref="PXQ1:PYF1"/>
    <mergeCell ref="PYG1:PYV1"/>
    <mergeCell ref="PYW1:PZL1"/>
    <mergeCell ref="PZM1:QAB1"/>
    <mergeCell ref="PTY1:PUN1"/>
    <mergeCell ref="PUO1:PVD1"/>
    <mergeCell ref="PVE1:PVT1"/>
    <mergeCell ref="PVU1:PWJ1"/>
    <mergeCell ref="PWK1:PWZ1"/>
    <mergeCell ref="PQW1:PRL1"/>
    <mergeCell ref="PRM1:PSB1"/>
    <mergeCell ref="PSC1:PSR1"/>
    <mergeCell ref="PSS1:PTH1"/>
    <mergeCell ref="PTI1:PTX1"/>
    <mergeCell ref="PNU1:POJ1"/>
    <mergeCell ref="POK1:POZ1"/>
    <mergeCell ref="PPA1:PPP1"/>
    <mergeCell ref="PPQ1:PQF1"/>
    <mergeCell ref="PQG1:PQV1"/>
    <mergeCell ref="PKS1:PLH1"/>
    <mergeCell ref="PLI1:PLX1"/>
    <mergeCell ref="PLY1:PMN1"/>
    <mergeCell ref="PMO1:PND1"/>
    <mergeCell ref="PNE1:PNT1"/>
    <mergeCell ref="PHQ1:PIF1"/>
    <mergeCell ref="PIG1:PIV1"/>
    <mergeCell ref="PIW1:PJL1"/>
    <mergeCell ref="PJM1:PKB1"/>
    <mergeCell ref="PKC1:PKR1"/>
    <mergeCell ref="PEO1:PFD1"/>
    <mergeCell ref="PFE1:PFT1"/>
    <mergeCell ref="PFU1:PGJ1"/>
    <mergeCell ref="PGK1:PGZ1"/>
    <mergeCell ref="PHA1:PHP1"/>
    <mergeCell ref="PBM1:PCB1"/>
    <mergeCell ref="PCC1:PCR1"/>
    <mergeCell ref="PCS1:PDH1"/>
    <mergeCell ref="PDI1:PDX1"/>
    <mergeCell ref="PDY1:PEN1"/>
    <mergeCell ref="OYK1:OYZ1"/>
    <mergeCell ref="OZA1:OZP1"/>
    <mergeCell ref="OZQ1:PAF1"/>
    <mergeCell ref="PAG1:PAV1"/>
    <mergeCell ref="PAW1:PBL1"/>
    <mergeCell ref="OVI1:OVX1"/>
    <mergeCell ref="OVY1:OWN1"/>
    <mergeCell ref="OWO1:OXD1"/>
    <mergeCell ref="OXE1:OXT1"/>
    <mergeCell ref="OXU1:OYJ1"/>
    <mergeCell ref="OSG1:OSV1"/>
    <mergeCell ref="OSW1:OTL1"/>
    <mergeCell ref="OTM1:OUB1"/>
    <mergeCell ref="OUC1:OUR1"/>
    <mergeCell ref="OUS1:OVH1"/>
    <mergeCell ref="OPE1:OPT1"/>
    <mergeCell ref="OPU1:OQJ1"/>
    <mergeCell ref="OQK1:OQZ1"/>
    <mergeCell ref="ORA1:ORP1"/>
    <mergeCell ref="ORQ1:OSF1"/>
    <mergeCell ref="OMC1:OMR1"/>
    <mergeCell ref="OMS1:ONH1"/>
    <mergeCell ref="ONI1:ONX1"/>
    <mergeCell ref="ONY1:OON1"/>
    <mergeCell ref="OOO1:OPD1"/>
    <mergeCell ref="OJA1:OJP1"/>
    <mergeCell ref="OJQ1:OKF1"/>
    <mergeCell ref="OKG1:OKV1"/>
    <mergeCell ref="OKW1:OLL1"/>
    <mergeCell ref="OLM1:OMB1"/>
    <mergeCell ref="OFY1:OGN1"/>
    <mergeCell ref="OGO1:OHD1"/>
    <mergeCell ref="OHE1:OHT1"/>
    <mergeCell ref="OHU1:OIJ1"/>
    <mergeCell ref="OIK1:OIZ1"/>
    <mergeCell ref="OCW1:ODL1"/>
    <mergeCell ref="ODM1:OEB1"/>
    <mergeCell ref="OEC1:OER1"/>
    <mergeCell ref="OES1:OFH1"/>
    <mergeCell ref="OFI1:OFX1"/>
    <mergeCell ref="NZU1:OAJ1"/>
    <mergeCell ref="OAK1:OAZ1"/>
    <mergeCell ref="OBA1:OBP1"/>
    <mergeCell ref="OBQ1:OCF1"/>
    <mergeCell ref="OCG1:OCV1"/>
    <mergeCell ref="NWS1:NXH1"/>
    <mergeCell ref="NXI1:NXX1"/>
    <mergeCell ref="NXY1:NYN1"/>
    <mergeCell ref="NYO1:NZD1"/>
    <mergeCell ref="NZE1:NZT1"/>
    <mergeCell ref="NTQ1:NUF1"/>
    <mergeCell ref="NUG1:NUV1"/>
    <mergeCell ref="NUW1:NVL1"/>
    <mergeCell ref="NVM1:NWB1"/>
    <mergeCell ref="NWC1:NWR1"/>
    <mergeCell ref="NQO1:NRD1"/>
    <mergeCell ref="NRE1:NRT1"/>
    <mergeCell ref="NRU1:NSJ1"/>
    <mergeCell ref="NSK1:NSZ1"/>
    <mergeCell ref="NTA1:NTP1"/>
    <mergeCell ref="NNM1:NOB1"/>
    <mergeCell ref="NOC1:NOR1"/>
    <mergeCell ref="NOS1:NPH1"/>
    <mergeCell ref="NPI1:NPX1"/>
    <mergeCell ref="NPY1:NQN1"/>
    <mergeCell ref="NKK1:NKZ1"/>
    <mergeCell ref="NLA1:NLP1"/>
    <mergeCell ref="NLQ1:NMF1"/>
    <mergeCell ref="NMG1:NMV1"/>
    <mergeCell ref="NMW1:NNL1"/>
    <mergeCell ref="NHI1:NHX1"/>
    <mergeCell ref="NHY1:NIN1"/>
    <mergeCell ref="NIO1:NJD1"/>
    <mergeCell ref="NJE1:NJT1"/>
    <mergeCell ref="NJU1:NKJ1"/>
    <mergeCell ref="NEG1:NEV1"/>
    <mergeCell ref="NEW1:NFL1"/>
    <mergeCell ref="NFM1:NGB1"/>
    <mergeCell ref="NGC1:NGR1"/>
    <mergeCell ref="NGS1:NHH1"/>
    <mergeCell ref="NBE1:NBT1"/>
    <mergeCell ref="NBU1:NCJ1"/>
    <mergeCell ref="NCK1:NCZ1"/>
    <mergeCell ref="NDA1:NDP1"/>
    <mergeCell ref="NDQ1:NEF1"/>
    <mergeCell ref="MYC1:MYR1"/>
    <mergeCell ref="MYS1:MZH1"/>
    <mergeCell ref="MZI1:MZX1"/>
    <mergeCell ref="MZY1:NAN1"/>
    <mergeCell ref="NAO1:NBD1"/>
    <mergeCell ref="MVA1:MVP1"/>
    <mergeCell ref="MVQ1:MWF1"/>
    <mergeCell ref="MWG1:MWV1"/>
    <mergeCell ref="MWW1:MXL1"/>
    <mergeCell ref="MXM1:MYB1"/>
    <mergeCell ref="MRY1:MSN1"/>
    <mergeCell ref="MSO1:MTD1"/>
    <mergeCell ref="MTE1:MTT1"/>
    <mergeCell ref="MTU1:MUJ1"/>
    <mergeCell ref="MUK1:MUZ1"/>
    <mergeCell ref="MOW1:MPL1"/>
    <mergeCell ref="MPM1:MQB1"/>
    <mergeCell ref="MQC1:MQR1"/>
    <mergeCell ref="MQS1:MRH1"/>
    <mergeCell ref="MRI1:MRX1"/>
    <mergeCell ref="MLU1:MMJ1"/>
    <mergeCell ref="MMK1:MMZ1"/>
    <mergeCell ref="MNA1:MNP1"/>
    <mergeCell ref="MNQ1:MOF1"/>
    <mergeCell ref="MOG1:MOV1"/>
    <mergeCell ref="MIS1:MJH1"/>
    <mergeCell ref="MJI1:MJX1"/>
    <mergeCell ref="MJY1:MKN1"/>
    <mergeCell ref="MKO1:MLD1"/>
    <mergeCell ref="MLE1:MLT1"/>
    <mergeCell ref="MFQ1:MGF1"/>
    <mergeCell ref="MGG1:MGV1"/>
    <mergeCell ref="MGW1:MHL1"/>
    <mergeCell ref="MHM1:MIB1"/>
    <mergeCell ref="MIC1:MIR1"/>
    <mergeCell ref="MCO1:MDD1"/>
    <mergeCell ref="MDE1:MDT1"/>
    <mergeCell ref="MDU1:MEJ1"/>
    <mergeCell ref="MEK1:MEZ1"/>
    <mergeCell ref="MFA1:MFP1"/>
    <mergeCell ref="LZM1:MAB1"/>
    <mergeCell ref="MAC1:MAR1"/>
    <mergeCell ref="MAS1:MBH1"/>
    <mergeCell ref="MBI1:MBX1"/>
    <mergeCell ref="MBY1:MCN1"/>
    <mergeCell ref="LWK1:LWZ1"/>
    <mergeCell ref="LXA1:LXP1"/>
    <mergeCell ref="LXQ1:LYF1"/>
    <mergeCell ref="LYG1:LYV1"/>
    <mergeCell ref="LYW1:LZL1"/>
    <mergeCell ref="LTI1:LTX1"/>
    <mergeCell ref="LTY1:LUN1"/>
    <mergeCell ref="LUO1:LVD1"/>
    <mergeCell ref="LVE1:LVT1"/>
    <mergeCell ref="LVU1:LWJ1"/>
    <mergeCell ref="LQG1:LQV1"/>
    <mergeCell ref="LQW1:LRL1"/>
    <mergeCell ref="LRM1:LSB1"/>
    <mergeCell ref="LSC1:LSR1"/>
    <mergeCell ref="LSS1:LTH1"/>
    <mergeCell ref="LNE1:LNT1"/>
    <mergeCell ref="LNU1:LOJ1"/>
    <mergeCell ref="LOK1:LOZ1"/>
    <mergeCell ref="LPA1:LPP1"/>
    <mergeCell ref="LPQ1:LQF1"/>
    <mergeCell ref="LKC1:LKR1"/>
    <mergeCell ref="LKS1:LLH1"/>
    <mergeCell ref="LLI1:LLX1"/>
    <mergeCell ref="LLY1:LMN1"/>
    <mergeCell ref="LMO1:LND1"/>
    <mergeCell ref="LHA1:LHP1"/>
    <mergeCell ref="LHQ1:LIF1"/>
    <mergeCell ref="LIG1:LIV1"/>
    <mergeCell ref="LIW1:LJL1"/>
    <mergeCell ref="LJM1:LKB1"/>
    <mergeCell ref="LDY1:LEN1"/>
    <mergeCell ref="LEO1:LFD1"/>
    <mergeCell ref="LFE1:LFT1"/>
    <mergeCell ref="LFU1:LGJ1"/>
    <mergeCell ref="LGK1:LGZ1"/>
    <mergeCell ref="LAW1:LBL1"/>
    <mergeCell ref="LBM1:LCB1"/>
    <mergeCell ref="LCC1:LCR1"/>
    <mergeCell ref="LCS1:LDH1"/>
    <mergeCell ref="LDI1:LDX1"/>
    <mergeCell ref="KXU1:KYJ1"/>
    <mergeCell ref="KYK1:KYZ1"/>
    <mergeCell ref="KZA1:KZP1"/>
    <mergeCell ref="KZQ1:LAF1"/>
    <mergeCell ref="LAG1:LAV1"/>
    <mergeCell ref="KUS1:KVH1"/>
    <mergeCell ref="KVI1:KVX1"/>
    <mergeCell ref="KVY1:KWN1"/>
    <mergeCell ref="KWO1:KXD1"/>
    <mergeCell ref="KXE1:KXT1"/>
    <mergeCell ref="KRQ1:KSF1"/>
    <mergeCell ref="KSG1:KSV1"/>
    <mergeCell ref="KSW1:KTL1"/>
    <mergeCell ref="KTM1:KUB1"/>
    <mergeCell ref="KUC1:KUR1"/>
    <mergeCell ref="KOO1:KPD1"/>
    <mergeCell ref="KPE1:KPT1"/>
    <mergeCell ref="KPU1:KQJ1"/>
    <mergeCell ref="KQK1:KQZ1"/>
    <mergeCell ref="KRA1:KRP1"/>
    <mergeCell ref="KLM1:KMB1"/>
    <mergeCell ref="KMC1:KMR1"/>
    <mergeCell ref="KMS1:KNH1"/>
    <mergeCell ref="KNI1:KNX1"/>
    <mergeCell ref="KNY1:KON1"/>
    <mergeCell ref="KIK1:KIZ1"/>
    <mergeCell ref="KJA1:KJP1"/>
    <mergeCell ref="KJQ1:KKF1"/>
    <mergeCell ref="KKG1:KKV1"/>
    <mergeCell ref="KKW1:KLL1"/>
    <mergeCell ref="KFI1:KFX1"/>
    <mergeCell ref="KFY1:KGN1"/>
    <mergeCell ref="KGO1:KHD1"/>
    <mergeCell ref="KHE1:KHT1"/>
    <mergeCell ref="KHU1:KIJ1"/>
    <mergeCell ref="KCG1:KCV1"/>
    <mergeCell ref="KCW1:KDL1"/>
    <mergeCell ref="KDM1:KEB1"/>
    <mergeCell ref="KEC1:KER1"/>
    <mergeCell ref="KES1:KFH1"/>
    <mergeCell ref="JZE1:JZT1"/>
    <mergeCell ref="JZU1:KAJ1"/>
    <mergeCell ref="KAK1:KAZ1"/>
    <mergeCell ref="KBA1:KBP1"/>
    <mergeCell ref="KBQ1:KCF1"/>
    <mergeCell ref="JWC1:JWR1"/>
    <mergeCell ref="JWS1:JXH1"/>
    <mergeCell ref="JXI1:JXX1"/>
    <mergeCell ref="JXY1:JYN1"/>
    <mergeCell ref="JYO1:JZD1"/>
    <mergeCell ref="JTA1:JTP1"/>
    <mergeCell ref="JTQ1:JUF1"/>
    <mergeCell ref="JUG1:JUV1"/>
    <mergeCell ref="JUW1:JVL1"/>
    <mergeCell ref="JVM1:JWB1"/>
    <mergeCell ref="JPY1:JQN1"/>
    <mergeCell ref="JQO1:JRD1"/>
    <mergeCell ref="JRE1:JRT1"/>
    <mergeCell ref="JRU1:JSJ1"/>
    <mergeCell ref="JSK1:JSZ1"/>
    <mergeCell ref="JMW1:JNL1"/>
    <mergeCell ref="JNM1:JOB1"/>
    <mergeCell ref="JOC1:JOR1"/>
    <mergeCell ref="JOS1:JPH1"/>
    <mergeCell ref="JPI1:JPX1"/>
    <mergeCell ref="JJU1:JKJ1"/>
    <mergeCell ref="JKK1:JKZ1"/>
    <mergeCell ref="JLA1:JLP1"/>
    <mergeCell ref="JLQ1:JMF1"/>
    <mergeCell ref="JMG1:JMV1"/>
    <mergeCell ref="JGS1:JHH1"/>
    <mergeCell ref="JHI1:JHX1"/>
    <mergeCell ref="JHY1:JIN1"/>
    <mergeCell ref="JIO1:JJD1"/>
    <mergeCell ref="JJE1:JJT1"/>
    <mergeCell ref="JDQ1:JEF1"/>
    <mergeCell ref="JEG1:JEV1"/>
    <mergeCell ref="JEW1:JFL1"/>
    <mergeCell ref="JFM1:JGB1"/>
    <mergeCell ref="JGC1:JGR1"/>
    <mergeCell ref="JAO1:JBD1"/>
    <mergeCell ref="JBE1:JBT1"/>
    <mergeCell ref="JBU1:JCJ1"/>
    <mergeCell ref="JCK1:JCZ1"/>
    <mergeCell ref="JDA1:JDP1"/>
    <mergeCell ref="IXM1:IYB1"/>
    <mergeCell ref="IYC1:IYR1"/>
    <mergeCell ref="IYS1:IZH1"/>
    <mergeCell ref="IZI1:IZX1"/>
    <mergeCell ref="IZY1:JAN1"/>
    <mergeCell ref="IUK1:IUZ1"/>
    <mergeCell ref="IVA1:IVP1"/>
    <mergeCell ref="IVQ1:IWF1"/>
    <mergeCell ref="IWG1:IWV1"/>
    <mergeCell ref="IWW1:IXL1"/>
    <mergeCell ref="IRI1:IRX1"/>
    <mergeCell ref="IRY1:ISN1"/>
    <mergeCell ref="ISO1:ITD1"/>
    <mergeCell ref="ITE1:ITT1"/>
    <mergeCell ref="ITU1:IUJ1"/>
    <mergeCell ref="IOG1:IOV1"/>
    <mergeCell ref="IOW1:IPL1"/>
    <mergeCell ref="IPM1:IQB1"/>
    <mergeCell ref="IQC1:IQR1"/>
    <mergeCell ref="IQS1:IRH1"/>
    <mergeCell ref="ILE1:ILT1"/>
    <mergeCell ref="ILU1:IMJ1"/>
    <mergeCell ref="IMK1:IMZ1"/>
    <mergeCell ref="INA1:INP1"/>
    <mergeCell ref="INQ1:IOF1"/>
    <mergeCell ref="IIC1:IIR1"/>
    <mergeCell ref="IIS1:IJH1"/>
    <mergeCell ref="IJI1:IJX1"/>
    <mergeCell ref="IJY1:IKN1"/>
    <mergeCell ref="IKO1:ILD1"/>
    <mergeCell ref="IFA1:IFP1"/>
    <mergeCell ref="IFQ1:IGF1"/>
    <mergeCell ref="IGG1:IGV1"/>
    <mergeCell ref="IGW1:IHL1"/>
    <mergeCell ref="IHM1:IIB1"/>
    <mergeCell ref="IBY1:ICN1"/>
    <mergeCell ref="ICO1:IDD1"/>
    <mergeCell ref="IDE1:IDT1"/>
    <mergeCell ref="IDU1:IEJ1"/>
    <mergeCell ref="IEK1:IEZ1"/>
    <mergeCell ref="HYW1:HZL1"/>
    <mergeCell ref="HZM1:IAB1"/>
    <mergeCell ref="IAC1:IAR1"/>
    <mergeCell ref="IAS1:IBH1"/>
    <mergeCell ref="IBI1:IBX1"/>
    <mergeCell ref="HVU1:HWJ1"/>
    <mergeCell ref="HWK1:HWZ1"/>
    <mergeCell ref="HXA1:HXP1"/>
    <mergeCell ref="HXQ1:HYF1"/>
    <mergeCell ref="HYG1:HYV1"/>
    <mergeCell ref="HSS1:HTH1"/>
    <mergeCell ref="HTI1:HTX1"/>
    <mergeCell ref="HTY1:HUN1"/>
    <mergeCell ref="HUO1:HVD1"/>
    <mergeCell ref="HVE1:HVT1"/>
    <mergeCell ref="HPQ1:HQF1"/>
    <mergeCell ref="HQG1:HQV1"/>
    <mergeCell ref="HQW1:HRL1"/>
    <mergeCell ref="HRM1:HSB1"/>
    <mergeCell ref="HSC1:HSR1"/>
    <mergeCell ref="HMO1:HND1"/>
    <mergeCell ref="HNE1:HNT1"/>
    <mergeCell ref="HNU1:HOJ1"/>
    <mergeCell ref="HOK1:HOZ1"/>
    <mergeCell ref="HPA1:HPP1"/>
    <mergeCell ref="HJM1:HKB1"/>
    <mergeCell ref="HKC1:HKR1"/>
    <mergeCell ref="HKS1:HLH1"/>
    <mergeCell ref="HLI1:HLX1"/>
    <mergeCell ref="HLY1:HMN1"/>
    <mergeCell ref="HGK1:HGZ1"/>
    <mergeCell ref="HHA1:HHP1"/>
    <mergeCell ref="HHQ1:HIF1"/>
    <mergeCell ref="HIG1:HIV1"/>
    <mergeCell ref="HIW1:HJL1"/>
    <mergeCell ref="HDI1:HDX1"/>
    <mergeCell ref="HDY1:HEN1"/>
    <mergeCell ref="HEO1:HFD1"/>
    <mergeCell ref="HFE1:HFT1"/>
    <mergeCell ref="HFU1:HGJ1"/>
    <mergeCell ref="HAG1:HAV1"/>
    <mergeCell ref="HAW1:HBL1"/>
    <mergeCell ref="HBM1:HCB1"/>
    <mergeCell ref="HCC1:HCR1"/>
    <mergeCell ref="HCS1:HDH1"/>
    <mergeCell ref="GXE1:GXT1"/>
    <mergeCell ref="GXU1:GYJ1"/>
    <mergeCell ref="GYK1:GYZ1"/>
    <mergeCell ref="GZA1:GZP1"/>
    <mergeCell ref="GZQ1:HAF1"/>
    <mergeCell ref="GUC1:GUR1"/>
    <mergeCell ref="GUS1:GVH1"/>
    <mergeCell ref="GVI1:GVX1"/>
    <mergeCell ref="GVY1:GWN1"/>
    <mergeCell ref="GWO1:GXD1"/>
    <mergeCell ref="GRA1:GRP1"/>
    <mergeCell ref="GRQ1:GSF1"/>
    <mergeCell ref="GSG1:GSV1"/>
    <mergeCell ref="GSW1:GTL1"/>
    <mergeCell ref="GTM1:GUB1"/>
    <mergeCell ref="GNY1:GON1"/>
    <mergeCell ref="GOO1:GPD1"/>
    <mergeCell ref="GPE1:GPT1"/>
    <mergeCell ref="GPU1:GQJ1"/>
    <mergeCell ref="GQK1:GQZ1"/>
    <mergeCell ref="GKW1:GLL1"/>
    <mergeCell ref="GLM1:GMB1"/>
    <mergeCell ref="GMC1:GMR1"/>
    <mergeCell ref="GMS1:GNH1"/>
    <mergeCell ref="GNI1:GNX1"/>
    <mergeCell ref="GHU1:GIJ1"/>
    <mergeCell ref="GIK1:GIZ1"/>
    <mergeCell ref="GJA1:GJP1"/>
    <mergeCell ref="GJQ1:GKF1"/>
    <mergeCell ref="GKG1:GKV1"/>
    <mergeCell ref="GES1:GFH1"/>
    <mergeCell ref="GFI1:GFX1"/>
    <mergeCell ref="GFY1:GGN1"/>
    <mergeCell ref="GGO1:GHD1"/>
    <mergeCell ref="GHE1:GHT1"/>
    <mergeCell ref="GBQ1:GCF1"/>
    <mergeCell ref="GCG1:GCV1"/>
    <mergeCell ref="GCW1:GDL1"/>
    <mergeCell ref="GDM1:GEB1"/>
    <mergeCell ref="GEC1:GER1"/>
    <mergeCell ref="FYO1:FZD1"/>
    <mergeCell ref="FZE1:FZT1"/>
    <mergeCell ref="FZU1:GAJ1"/>
    <mergeCell ref="GAK1:GAZ1"/>
    <mergeCell ref="GBA1:GBP1"/>
    <mergeCell ref="FVM1:FWB1"/>
    <mergeCell ref="FWC1:FWR1"/>
    <mergeCell ref="FWS1:FXH1"/>
    <mergeCell ref="FXI1:FXX1"/>
    <mergeCell ref="FXY1:FYN1"/>
    <mergeCell ref="FSK1:FSZ1"/>
    <mergeCell ref="FTA1:FTP1"/>
    <mergeCell ref="FTQ1:FUF1"/>
    <mergeCell ref="FUG1:FUV1"/>
    <mergeCell ref="FUW1:FVL1"/>
    <mergeCell ref="FPI1:FPX1"/>
    <mergeCell ref="FPY1:FQN1"/>
    <mergeCell ref="FQO1:FRD1"/>
    <mergeCell ref="FRE1:FRT1"/>
    <mergeCell ref="FRU1:FSJ1"/>
    <mergeCell ref="FMG1:FMV1"/>
    <mergeCell ref="FMW1:FNL1"/>
    <mergeCell ref="FNM1:FOB1"/>
    <mergeCell ref="FOC1:FOR1"/>
    <mergeCell ref="FOS1:FPH1"/>
    <mergeCell ref="FJE1:FJT1"/>
    <mergeCell ref="FJU1:FKJ1"/>
    <mergeCell ref="FKK1:FKZ1"/>
    <mergeCell ref="FLA1:FLP1"/>
    <mergeCell ref="FLQ1:FMF1"/>
    <mergeCell ref="FGC1:FGR1"/>
    <mergeCell ref="FGS1:FHH1"/>
    <mergeCell ref="FHI1:FHX1"/>
    <mergeCell ref="FHY1:FIN1"/>
    <mergeCell ref="FIO1:FJD1"/>
    <mergeCell ref="FDA1:FDP1"/>
    <mergeCell ref="FDQ1:FEF1"/>
    <mergeCell ref="FEG1:FEV1"/>
    <mergeCell ref="FEW1:FFL1"/>
    <mergeCell ref="FFM1:FGB1"/>
    <mergeCell ref="EZY1:FAN1"/>
    <mergeCell ref="FAO1:FBD1"/>
    <mergeCell ref="FBE1:FBT1"/>
    <mergeCell ref="FBU1:FCJ1"/>
    <mergeCell ref="FCK1:FCZ1"/>
    <mergeCell ref="EWW1:EXL1"/>
    <mergeCell ref="EXM1:EYB1"/>
    <mergeCell ref="EYC1:EYR1"/>
    <mergeCell ref="EYS1:EZH1"/>
    <mergeCell ref="EZI1:EZX1"/>
    <mergeCell ref="ETU1:EUJ1"/>
    <mergeCell ref="EUK1:EUZ1"/>
    <mergeCell ref="EVA1:EVP1"/>
    <mergeCell ref="EVQ1:EWF1"/>
    <mergeCell ref="EWG1:EWV1"/>
    <mergeCell ref="EQS1:ERH1"/>
    <mergeCell ref="ERI1:ERX1"/>
    <mergeCell ref="ERY1:ESN1"/>
    <mergeCell ref="ESO1:ETD1"/>
    <mergeCell ref="ETE1:ETT1"/>
    <mergeCell ref="ENQ1:EOF1"/>
    <mergeCell ref="EOG1:EOV1"/>
    <mergeCell ref="EOW1:EPL1"/>
    <mergeCell ref="EPM1:EQB1"/>
    <mergeCell ref="EQC1:EQR1"/>
    <mergeCell ref="EKO1:ELD1"/>
    <mergeCell ref="ELE1:ELT1"/>
    <mergeCell ref="ELU1:EMJ1"/>
    <mergeCell ref="EMK1:EMZ1"/>
    <mergeCell ref="ENA1:ENP1"/>
    <mergeCell ref="EHM1:EIB1"/>
    <mergeCell ref="EIC1:EIR1"/>
    <mergeCell ref="EIS1:EJH1"/>
    <mergeCell ref="EJI1:EJX1"/>
    <mergeCell ref="EJY1:EKN1"/>
    <mergeCell ref="EEK1:EEZ1"/>
    <mergeCell ref="EFA1:EFP1"/>
    <mergeCell ref="EFQ1:EGF1"/>
    <mergeCell ref="EGG1:EGV1"/>
    <mergeCell ref="EGW1:EHL1"/>
    <mergeCell ref="EBI1:EBX1"/>
    <mergeCell ref="EBY1:ECN1"/>
    <mergeCell ref="ECO1:EDD1"/>
    <mergeCell ref="EDE1:EDT1"/>
    <mergeCell ref="EDU1:EEJ1"/>
    <mergeCell ref="DYG1:DYV1"/>
    <mergeCell ref="DYW1:DZL1"/>
    <mergeCell ref="DZM1:EAB1"/>
    <mergeCell ref="EAC1:EAR1"/>
    <mergeCell ref="EAS1:EBH1"/>
    <mergeCell ref="DVE1:DVT1"/>
    <mergeCell ref="DVU1:DWJ1"/>
    <mergeCell ref="DWK1:DWZ1"/>
    <mergeCell ref="DXA1:DXP1"/>
    <mergeCell ref="DXQ1:DYF1"/>
    <mergeCell ref="DSC1:DSR1"/>
    <mergeCell ref="DSS1:DTH1"/>
    <mergeCell ref="DTI1:DTX1"/>
    <mergeCell ref="DTY1:DUN1"/>
    <mergeCell ref="DUO1:DVD1"/>
    <mergeCell ref="DPA1:DPP1"/>
    <mergeCell ref="DPQ1:DQF1"/>
    <mergeCell ref="DQG1:DQV1"/>
    <mergeCell ref="DQW1:DRL1"/>
    <mergeCell ref="DRM1:DSB1"/>
    <mergeCell ref="DLY1:DMN1"/>
    <mergeCell ref="DMO1:DND1"/>
    <mergeCell ref="DNE1:DNT1"/>
    <mergeCell ref="DNU1:DOJ1"/>
    <mergeCell ref="DOK1:DOZ1"/>
    <mergeCell ref="DIW1:DJL1"/>
    <mergeCell ref="DJM1:DKB1"/>
    <mergeCell ref="DKC1:DKR1"/>
    <mergeCell ref="DKS1:DLH1"/>
    <mergeCell ref="DLI1:DLX1"/>
    <mergeCell ref="DFU1:DGJ1"/>
    <mergeCell ref="DGK1:DGZ1"/>
    <mergeCell ref="DHA1:DHP1"/>
    <mergeCell ref="DHQ1:DIF1"/>
    <mergeCell ref="DIG1:DIV1"/>
    <mergeCell ref="DCS1:DDH1"/>
    <mergeCell ref="DDI1:DDX1"/>
    <mergeCell ref="DDY1:DEN1"/>
    <mergeCell ref="DEO1:DFD1"/>
    <mergeCell ref="DFE1:DFT1"/>
    <mergeCell ref="CZQ1:DAF1"/>
    <mergeCell ref="DAG1:DAV1"/>
    <mergeCell ref="DAW1:DBL1"/>
    <mergeCell ref="DBM1:DCB1"/>
    <mergeCell ref="DCC1:DCR1"/>
    <mergeCell ref="CWO1:CXD1"/>
    <mergeCell ref="CXE1:CXT1"/>
    <mergeCell ref="CXU1:CYJ1"/>
    <mergeCell ref="CYK1:CYZ1"/>
    <mergeCell ref="CZA1:CZP1"/>
    <mergeCell ref="CTM1:CUB1"/>
    <mergeCell ref="CUC1:CUR1"/>
    <mergeCell ref="CUS1:CVH1"/>
    <mergeCell ref="CVI1:CVX1"/>
    <mergeCell ref="CVY1:CWN1"/>
    <mergeCell ref="CQK1:CQZ1"/>
    <mergeCell ref="CRA1:CRP1"/>
    <mergeCell ref="CRQ1:CSF1"/>
    <mergeCell ref="CSG1:CSV1"/>
    <mergeCell ref="CSW1:CTL1"/>
    <mergeCell ref="CNI1:CNX1"/>
    <mergeCell ref="CNY1:CON1"/>
    <mergeCell ref="COO1:CPD1"/>
    <mergeCell ref="CPE1:CPT1"/>
    <mergeCell ref="CPU1:CQJ1"/>
    <mergeCell ref="CKG1:CKV1"/>
    <mergeCell ref="CKW1:CLL1"/>
    <mergeCell ref="CLM1:CMB1"/>
    <mergeCell ref="CMC1:CMR1"/>
    <mergeCell ref="CMS1:CNH1"/>
    <mergeCell ref="CHE1:CHT1"/>
    <mergeCell ref="CHU1:CIJ1"/>
    <mergeCell ref="CIK1:CIZ1"/>
    <mergeCell ref="CJA1:CJP1"/>
    <mergeCell ref="CJQ1:CKF1"/>
    <mergeCell ref="CEC1:CER1"/>
    <mergeCell ref="CES1:CFH1"/>
    <mergeCell ref="CFI1:CFX1"/>
    <mergeCell ref="CFY1:CGN1"/>
    <mergeCell ref="CGO1:CHD1"/>
    <mergeCell ref="CBA1:CBP1"/>
    <mergeCell ref="CBQ1:CCF1"/>
    <mergeCell ref="CCG1:CCV1"/>
    <mergeCell ref="CCW1:CDL1"/>
    <mergeCell ref="CDM1:CEB1"/>
    <mergeCell ref="BXY1:BYN1"/>
    <mergeCell ref="BYO1:BZD1"/>
    <mergeCell ref="BZE1:BZT1"/>
    <mergeCell ref="BZU1:CAJ1"/>
    <mergeCell ref="CAK1:CAZ1"/>
    <mergeCell ref="BUW1:BVL1"/>
    <mergeCell ref="BVM1:BWB1"/>
    <mergeCell ref="BWC1:BWR1"/>
    <mergeCell ref="BWS1:BXH1"/>
    <mergeCell ref="BXI1:BXX1"/>
    <mergeCell ref="BRU1:BSJ1"/>
    <mergeCell ref="BSK1:BSZ1"/>
    <mergeCell ref="BTA1:BTP1"/>
    <mergeCell ref="BTQ1:BUF1"/>
    <mergeCell ref="BUG1:BUV1"/>
    <mergeCell ref="BOS1:BPH1"/>
    <mergeCell ref="BPI1:BPX1"/>
    <mergeCell ref="BPY1:BQN1"/>
    <mergeCell ref="BQO1:BRD1"/>
    <mergeCell ref="BRE1:BRT1"/>
    <mergeCell ref="BLQ1:BMF1"/>
    <mergeCell ref="BMG1:BMV1"/>
    <mergeCell ref="BMW1:BNL1"/>
    <mergeCell ref="BNM1:BOB1"/>
    <mergeCell ref="BOC1:BOR1"/>
    <mergeCell ref="BIO1:BJD1"/>
    <mergeCell ref="BJE1:BJT1"/>
    <mergeCell ref="BJU1:BKJ1"/>
    <mergeCell ref="BKK1:BKZ1"/>
    <mergeCell ref="BLA1:BLP1"/>
    <mergeCell ref="BFM1:BGB1"/>
    <mergeCell ref="BGC1:BGR1"/>
    <mergeCell ref="BGS1:BHH1"/>
    <mergeCell ref="BHI1:BHX1"/>
    <mergeCell ref="BHY1:BIN1"/>
    <mergeCell ref="BCK1:BCZ1"/>
    <mergeCell ref="BDA1:BDP1"/>
    <mergeCell ref="BDQ1:BEF1"/>
    <mergeCell ref="BEG1:BEV1"/>
    <mergeCell ref="BEW1:BFL1"/>
    <mergeCell ref="AZI1:AZX1"/>
    <mergeCell ref="AZY1:BAN1"/>
    <mergeCell ref="BAO1:BBD1"/>
    <mergeCell ref="BBE1:BBT1"/>
    <mergeCell ref="BBU1:BCJ1"/>
    <mergeCell ref="AWG1:AWV1"/>
    <mergeCell ref="AWW1:AXL1"/>
    <mergeCell ref="AXM1:AYB1"/>
    <mergeCell ref="AYC1:AYR1"/>
    <mergeCell ref="AYS1:AZH1"/>
    <mergeCell ref="ATE1:ATT1"/>
    <mergeCell ref="ATU1:AUJ1"/>
    <mergeCell ref="AUK1:AUZ1"/>
    <mergeCell ref="AVA1:AVP1"/>
    <mergeCell ref="AVQ1:AWF1"/>
    <mergeCell ref="AQC1:AQR1"/>
    <mergeCell ref="AQS1:ARH1"/>
    <mergeCell ref="ARI1:ARX1"/>
    <mergeCell ref="ARY1:ASN1"/>
    <mergeCell ref="ASO1:ATD1"/>
    <mergeCell ref="ANA1:ANP1"/>
    <mergeCell ref="ANQ1:AOF1"/>
    <mergeCell ref="AOG1:AOV1"/>
    <mergeCell ref="AOW1:APL1"/>
    <mergeCell ref="APM1:AQB1"/>
    <mergeCell ref="AJY1:AKN1"/>
    <mergeCell ref="AKO1:ALD1"/>
    <mergeCell ref="ALE1:ALT1"/>
    <mergeCell ref="ALU1:AMJ1"/>
    <mergeCell ref="AMK1:AMZ1"/>
    <mergeCell ref="AGW1:AHL1"/>
    <mergeCell ref="AHM1:AIB1"/>
    <mergeCell ref="AIC1:AIR1"/>
    <mergeCell ref="AIS1:AJH1"/>
    <mergeCell ref="AJI1:AJX1"/>
    <mergeCell ref="ADU1:AEJ1"/>
    <mergeCell ref="AEK1:AEZ1"/>
    <mergeCell ref="AFA1:AFP1"/>
    <mergeCell ref="AFQ1:AGF1"/>
    <mergeCell ref="AGG1:AGV1"/>
    <mergeCell ref="AAS1:ABH1"/>
    <mergeCell ref="ABI1:ABX1"/>
    <mergeCell ref="ABY1:ACN1"/>
    <mergeCell ref="ACO1:ADD1"/>
    <mergeCell ref="ADE1:ADT1"/>
    <mergeCell ref="XQ1:YF1"/>
    <mergeCell ref="YG1:YV1"/>
    <mergeCell ref="YW1:ZL1"/>
    <mergeCell ref="ZM1:AAB1"/>
    <mergeCell ref="AAC1:AAR1"/>
    <mergeCell ref="UO1:VD1"/>
    <mergeCell ref="VE1:VT1"/>
    <mergeCell ref="VU1:WJ1"/>
    <mergeCell ref="WK1:WZ1"/>
    <mergeCell ref="XA1:XP1"/>
    <mergeCell ref="RM1:SB1"/>
    <mergeCell ref="SC1:SR1"/>
    <mergeCell ref="SS1:TH1"/>
    <mergeCell ref="TI1:TX1"/>
    <mergeCell ref="TY1:UN1"/>
    <mergeCell ref="OK1:OZ1"/>
    <mergeCell ref="PA1:PP1"/>
    <mergeCell ref="PQ1:QF1"/>
    <mergeCell ref="QG1:QV1"/>
    <mergeCell ref="QW1:RL1"/>
    <mergeCell ref="LI1:LX1"/>
    <mergeCell ref="LY1:MN1"/>
    <mergeCell ref="MO1:ND1"/>
    <mergeCell ref="NE1:NT1"/>
    <mergeCell ref="NU1:OJ1"/>
    <mergeCell ref="IG1:IV1"/>
    <mergeCell ref="IW1:JL1"/>
    <mergeCell ref="JM1:KB1"/>
    <mergeCell ref="KC1:KR1"/>
    <mergeCell ref="KS1:LH1"/>
    <mergeCell ref="FE1:FT1"/>
    <mergeCell ref="FU1:GJ1"/>
    <mergeCell ref="GK1:GZ1"/>
    <mergeCell ref="HA1:HP1"/>
    <mergeCell ref="HQ1:IF1"/>
    <mergeCell ref="CC1:CR1"/>
    <mergeCell ref="CS1:DH1"/>
    <mergeCell ref="DI1:DX1"/>
    <mergeCell ref="DY1:EN1"/>
    <mergeCell ref="EO1:FD1"/>
    <mergeCell ref="A1:P1"/>
    <mergeCell ref="Q1:AF1"/>
    <mergeCell ref="AG1:AV1"/>
    <mergeCell ref="AW1:BL1"/>
    <mergeCell ref="BM1:CB1"/>
    <mergeCell ref="P10:P12"/>
    <mergeCell ref="A13:A15"/>
    <mergeCell ref="B13:B15"/>
    <mergeCell ref="C13:C15"/>
    <mergeCell ref="P13:P15"/>
    <mergeCell ref="A10:A12"/>
    <mergeCell ref="B10:B12"/>
    <mergeCell ref="C10:C12"/>
    <mergeCell ref="A7:P7"/>
    <mergeCell ref="A8:A9"/>
    <mergeCell ref="B8:B9"/>
    <mergeCell ref="C8:C9"/>
    <mergeCell ref="P8:P9"/>
    <mergeCell ref="Q5:AF5"/>
    <mergeCell ref="AG5:AV5"/>
    <mergeCell ref="AW5:BL5"/>
    <mergeCell ref="BM5:CB5"/>
    <mergeCell ref="A4:P4"/>
    <mergeCell ref="B5:P5"/>
    <mergeCell ref="B6:P6"/>
    <mergeCell ref="B44:C44"/>
    <mergeCell ref="B47:C47"/>
    <mergeCell ref="P16:P18"/>
    <mergeCell ref="A19:A21"/>
    <mergeCell ref="B19:B21"/>
    <mergeCell ref="C19:C21"/>
    <mergeCell ref="P19:P21"/>
    <mergeCell ref="A16:A18"/>
    <mergeCell ref="B16:B18"/>
    <mergeCell ref="C16:C18"/>
    <mergeCell ref="P28:P30"/>
    <mergeCell ref="P22:P24"/>
    <mergeCell ref="A25:A27"/>
    <mergeCell ref="B25:B27"/>
    <mergeCell ref="C25:C27"/>
    <mergeCell ref="P25:P27"/>
    <mergeCell ref="A28:A30"/>
    <mergeCell ref="B28:B30"/>
    <mergeCell ref="C28:C30"/>
    <mergeCell ref="A22:A24"/>
    <mergeCell ref="B22:B24"/>
    <mergeCell ref="C22:C24"/>
    <mergeCell ref="A37:P37"/>
  </mergeCells>
  <phoneticPr fontId="70" type="noConversion"/>
  <printOptions horizontalCentered="1"/>
  <pageMargins left="0.51181102362204722" right="0.51181102362204722" top="0.59055118110236227" bottom="0.78740157480314965" header="0.31496062992125984" footer="0.31496062992125984"/>
  <pageSetup paperSize="9" scale="40" orientation="landscape" verticalDpi="1200" r:id="rId1"/>
  <ignoredErrors>
    <ignoredError sqref="E46" 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1:Q24"/>
  <sheetViews>
    <sheetView view="pageBreakPreview" topLeftCell="A16" zoomScale="80" zoomScaleNormal="100" zoomScaleSheetLayoutView="80" workbookViewId="0">
      <selection activeCell="I32" sqref="I32"/>
    </sheetView>
  </sheetViews>
  <sheetFormatPr defaultRowHeight="14.4" x14ac:dyDescent="0.3"/>
  <cols>
    <col min="2" max="2" width="11.88671875" customWidth="1"/>
    <col min="3" max="3" width="11.33203125" customWidth="1"/>
    <col min="4" max="4" width="10.33203125" customWidth="1"/>
    <col min="5" max="5" width="28.33203125" customWidth="1"/>
    <col min="8" max="8" width="11.88671875" customWidth="1"/>
    <col min="9" max="9" width="16" bestFit="1" customWidth="1"/>
    <col min="10" max="10" width="22.109375" customWidth="1"/>
    <col min="11" max="11" width="11" bestFit="1" customWidth="1"/>
    <col min="12" max="12" width="17" bestFit="1" customWidth="1"/>
    <col min="14" max="14" width="15" bestFit="1" customWidth="1"/>
    <col min="17" max="17" width="15" bestFit="1" customWidth="1"/>
  </cols>
  <sheetData>
    <row r="1" spans="1:17" ht="84" customHeight="1" x14ac:dyDescent="0.3">
      <c r="A1" s="869"/>
      <c r="B1" s="870"/>
      <c r="C1" s="870"/>
      <c r="D1" s="870"/>
      <c r="E1" s="870"/>
      <c r="F1" s="870"/>
      <c r="G1" s="870"/>
      <c r="H1" s="870"/>
      <c r="I1" s="871"/>
      <c r="J1" s="374"/>
    </row>
    <row r="2" spans="1:17" s="168" customFormat="1" ht="20.100000000000001" customHeight="1" x14ac:dyDescent="0.25">
      <c r="A2" s="632" t="s">
        <v>1148</v>
      </c>
      <c r="B2" s="633"/>
      <c r="C2" s="633"/>
      <c r="D2" s="633"/>
      <c r="E2" s="633"/>
      <c r="F2" s="633"/>
      <c r="G2" s="633"/>
      <c r="H2" s="633"/>
      <c r="I2" s="634"/>
      <c r="N2" s="213"/>
      <c r="O2" s="213"/>
    </row>
    <row r="3" spans="1:17" s="168" customFormat="1" ht="20.100000000000001" customHeight="1" x14ac:dyDescent="0.25">
      <c r="A3" s="632" t="s">
        <v>1149</v>
      </c>
      <c r="B3" s="633"/>
      <c r="C3" s="633"/>
      <c r="D3" s="633"/>
      <c r="E3" s="633"/>
      <c r="F3" s="633"/>
      <c r="G3" s="633"/>
      <c r="H3" s="633"/>
      <c r="I3" s="634"/>
      <c r="N3" s="213"/>
      <c r="O3" s="213"/>
    </row>
    <row r="4" spans="1:17" s="168" customFormat="1" ht="20.100000000000001" customHeight="1" x14ac:dyDescent="0.25">
      <c r="A4" s="639" t="s">
        <v>1150</v>
      </c>
      <c r="B4" s="640"/>
      <c r="C4" s="640"/>
      <c r="D4" s="640"/>
      <c r="E4" s="640"/>
      <c r="F4" s="640"/>
      <c r="G4" s="640"/>
      <c r="H4" s="640"/>
      <c r="I4" s="641"/>
      <c r="N4" s="213"/>
      <c r="O4" s="213"/>
    </row>
    <row r="5" spans="1:17" ht="57" customHeight="1" x14ac:dyDescent="0.3">
      <c r="A5" s="707" t="s">
        <v>238</v>
      </c>
      <c r="B5" s="708"/>
      <c r="C5" s="709" t="s">
        <v>1151</v>
      </c>
      <c r="D5" s="710"/>
      <c r="E5" s="710"/>
      <c r="F5" s="710"/>
      <c r="G5" s="710"/>
      <c r="H5" s="710"/>
      <c r="I5" s="711"/>
      <c r="J5" s="375"/>
    </row>
    <row r="6" spans="1:17" ht="27.75" customHeight="1" x14ac:dyDescent="0.3">
      <c r="A6" s="707" t="s">
        <v>242</v>
      </c>
      <c r="B6" s="708"/>
      <c r="C6" s="712" t="str">
        <f>'DADOS DA OBRA'!C6:J6</f>
        <v>MARAJÓ</v>
      </c>
      <c r="D6" s="713"/>
      <c r="E6" s="713"/>
      <c r="F6" s="713"/>
      <c r="G6" s="713"/>
      <c r="H6" s="713"/>
      <c r="I6" s="714"/>
      <c r="J6" s="373"/>
    </row>
    <row r="7" spans="1:17" ht="27" customHeight="1" x14ac:dyDescent="0.3">
      <c r="A7" s="152">
        <f>ORÇAMENTO!C16</f>
        <v>1</v>
      </c>
      <c r="B7" s="880" t="str">
        <f>ORÇAMENTO!D16</f>
        <v>ADMINISTRAÇÃO LOCAL</v>
      </c>
      <c r="C7" s="880"/>
      <c r="D7" s="880"/>
      <c r="E7" s="880"/>
      <c r="F7" s="880"/>
      <c r="G7" s="880"/>
      <c r="H7" s="880"/>
      <c r="I7" s="881"/>
    </row>
    <row r="8" spans="1:17" x14ac:dyDescent="0.3">
      <c r="K8" s="120"/>
    </row>
    <row r="9" spans="1:17" x14ac:dyDescent="0.3">
      <c r="A9" s="877" t="s">
        <v>134</v>
      </c>
      <c r="B9" s="877"/>
      <c r="C9" s="877"/>
      <c r="D9" s="877"/>
      <c r="E9" s="877"/>
      <c r="F9" s="877"/>
      <c r="G9" s="877"/>
      <c r="H9" s="877"/>
      <c r="I9" s="877"/>
    </row>
    <row r="10" spans="1:17" x14ac:dyDescent="0.3">
      <c r="A10" s="882" t="s">
        <v>88</v>
      </c>
      <c r="B10" s="883" t="s">
        <v>89</v>
      </c>
      <c r="C10" s="882" t="s">
        <v>106</v>
      </c>
      <c r="D10" s="882"/>
      <c r="E10" s="882"/>
      <c r="F10" s="883" t="s">
        <v>135</v>
      </c>
      <c r="G10" s="883" t="s">
        <v>107</v>
      </c>
      <c r="H10" s="883" t="s">
        <v>136</v>
      </c>
      <c r="I10" s="883"/>
      <c r="L10" s="166"/>
    </row>
    <row r="11" spans="1:17" x14ac:dyDescent="0.3">
      <c r="A11" s="882"/>
      <c r="B11" s="883"/>
      <c r="C11" s="882"/>
      <c r="D11" s="882"/>
      <c r="E11" s="882"/>
      <c r="F11" s="883"/>
      <c r="G11" s="883"/>
      <c r="H11" s="101" t="s">
        <v>137</v>
      </c>
      <c r="I11" s="101" t="s">
        <v>7</v>
      </c>
    </row>
    <row r="12" spans="1:17" ht="32.25" customHeight="1" x14ac:dyDescent="0.3">
      <c r="A12" s="102" t="s">
        <v>17</v>
      </c>
      <c r="B12" s="102">
        <v>90778</v>
      </c>
      <c r="C12" s="875" t="s">
        <v>15</v>
      </c>
      <c r="D12" s="875"/>
      <c r="E12" s="875"/>
      <c r="F12" s="103" t="s">
        <v>13</v>
      </c>
      <c r="G12" s="103">
        <f>G19</f>
        <v>450</v>
      </c>
      <c r="H12" s="175">
        <v>138.61000000000001</v>
      </c>
      <c r="I12" s="104">
        <f>ROUND(G12*H12,2)</f>
        <v>62374.5</v>
      </c>
    </row>
    <row r="13" spans="1:17" ht="29.25" customHeight="1" x14ac:dyDescent="0.3">
      <c r="A13" s="102" t="s">
        <v>17</v>
      </c>
      <c r="B13" s="102">
        <v>90776</v>
      </c>
      <c r="C13" s="875" t="s">
        <v>16</v>
      </c>
      <c r="D13" s="875"/>
      <c r="E13" s="875"/>
      <c r="F13" s="103" t="s">
        <v>13</v>
      </c>
      <c r="G13" s="103">
        <f>G20</f>
        <v>720</v>
      </c>
      <c r="H13" s="191">
        <v>26.02</v>
      </c>
      <c r="I13" s="104">
        <f>ROUND(G13*H13,2)</f>
        <v>18734.400000000001</v>
      </c>
    </row>
    <row r="14" spans="1:17" ht="32.25" customHeight="1" x14ac:dyDescent="0.3">
      <c r="A14" s="102" t="s">
        <v>17</v>
      </c>
      <c r="B14" s="102">
        <v>88326</v>
      </c>
      <c r="C14" s="875" t="s">
        <v>138</v>
      </c>
      <c r="D14" s="875"/>
      <c r="E14" s="875"/>
      <c r="F14" s="103" t="s">
        <v>13</v>
      </c>
      <c r="G14" s="103">
        <f>G21</f>
        <v>720</v>
      </c>
      <c r="H14" s="189">
        <v>28.56</v>
      </c>
      <c r="I14" s="104">
        <f>ROUND(G14*H14,2)</f>
        <v>20563.2</v>
      </c>
    </row>
    <row r="15" spans="1:17" x14ac:dyDescent="0.3">
      <c r="A15" s="876" t="s">
        <v>7</v>
      </c>
      <c r="B15" s="876"/>
      <c r="C15" s="876"/>
      <c r="D15" s="876"/>
      <c r="E15" s="876"/>
      <c r="F15" s="876"/>
      <c r="G15" s="876"/>
      <c r="H15" s="876"/>
      <c r="I15" s="105">
        <f>SUM(I12:I14)</f>
        <v>101672.09999999999</v>
      </c>
      <c r="J15" s="546">
        <v>104167.08</v>
      </c>
      <c r="L15" s="166"/>
      <c r="N15" s="153"/>
      <c r="P15" s="160">
        <v>0.26138499198209297</v>
      </c>
      <c r="Q15" s="153"/>
    </row>
    <row r="16" spans="1:17" x14ac:dyDescent="0.3">
      <c r="A16" s="106"/>
      <c r="B16" s="107"/>
      <c r="C16" s="107"/>
      <c r="D16" s="107"/>
      <c r="E16" s="107"/>
      <c r="F16" s="107"/>
      <c r="G16" s="107"/>
      <c r="H16" s="107"/>
      <c r="I16" s="108"/>
      <c r="J16" s="546"/>
    </row>
    <row r="17" spans="1:14" x14ac:dyDescent="0.3">
      <c r="A17" s="877" t="s">
        <v>139</v>
      </c>
      <c r="B17" s="877"/>
      <c r="C17" s="877"/>
      <c r="D17" s="877"/>
      <c r="E17" s="877"/>
      <c r="F17" s="877"/>
      <c r="G17" s="877"/>
      <c r="H17" s="107"/>
      <c r="I17" s="108"/>
      <c r="J17" s="117"/>
    </row>
    <row r="18" spans="1:14" x14ac:dyDescent="0.3">
      <c r="A18" s="878" t="s">
        <v>140</v>
      </c>
      <c r="B18" s="879"/>
      <c r="C18" s="109" t="s">
        <v>9</v>
      </c>
      <c r="D18" s="110" t="s">
        <v>10</v>
      </c>
      <c r="E18" s="873" t="s">
        <v>11</v>
      </c>
      <c r="F18" s="874"/>
      <c r="G18" s="111"/>
      <c r="H18" s="112"/>
      <c r="I18" s="113"/>
    </row>
    <row r="19" spans="1:14" x14ac:dyDescent="0.3">
      <c r="A19" s="872" t="s">
        <v>141</v>
      </c>
      <c r="B19" s="872"/>
      <c r="C19" s="159">
        <v>5</v>
      </c>
      <c r="D19" s="109">
        <v>30</v>
      </c>
      <c r="E19" s="109">
        <v>3</v>
      </c>
      <c r="F19" s="111" t="s">
        <v>35</v>
      </c>
      <c r="G19" s="111">
        <f>ROUND((C19*D19*E19),2)</f>
        <v>450</v>
      </c>
      <c r="H19" s="112"/>
      <c r="I19" s="113"/>
      <c r="N19" s="153"/>
    </row>
    <row r="20" spans="1:14" x14ac:dyDescent="0.3">
      <c r="A20" s="872" t="s">
        <v>142</v>
      </c>
      <c r="B20" s="872"/>
      <c r="C20" s="159">
        <v>8</v>
      </c>
      <c r="D20" s="109">
        <v>30</v>
      </c>
      <c r="E20" s="109">
        <v>3</v>
      </c>
      <c r="F20" s="111" t="s">
        <v>35</v>
      </c>
      <c r="G20" s="111">
        <f>ROUND((C20*D20*E20),2)</f>
        <v>720</v>
      </c>
      <c r="H20" s="112"/>
      <c r="I20" s="113"/>
    </row>
    <row r="21" spans="1:14" x14ac:dyDescent="0.3">
      <c r="A21" s="872" t="s">
        <v>143</v>
      </c>
      <c r="B21" s="872"/>
      <c r="C21" s="159">
        <v>8</v>
      </c>
      <c r="D21" s="109">
        <v>30</v>
      </c>
      <c r="E21" s="109">
        <v>3</v>
      </c>
      <c r="F21" s="111" t="s">
        <v>35</v>
      </c>
      <c r="G21" s="111">
        <f>ROUND((C21*D21*E21),2)</f>
        <v>720</v>
      </c>
      <c r="H21" s="114"/>
      <c r="I21" s="115"/>
      <c r="L21" s="153"/>
    </row>
    <row r="22" spans="1:14" x14ac:dyDescent="0.3">
      <c r="A22" s="116"/>
      <c r="B22" s="117"/>
      <c r="C22" s="117"/>
      <c r="D22" s="117"/>
      <c r="E22" s="117"/>
      <c r="F22" s="117"/>
      <c r="G22" s="117"/>
      <c r="H22" s="117"/>
      <c r="I22" s="117"/>
    </row>
    <row r="23" spans="1:14" ht="109.2" customHeight="1" x14ac:dyDescent="0.3">
      <c r="E23" s="618" t="s">
        <v>1242</v>
      </c>
      <c r="L23" s="166"/>
    </row>
    <row r="24" spans="1:14" x14ac:dyDescent="0.3">
      <c r="L24" s="153"/>
    </row>
  </sheetData>
  <mergeCells count="26">
    <mergeCell ref="C12:E12"/>
    <mergeCell ref="B7:I7"/>
    <mergeCell ref="A9:I9"/>
    <mergeCell ref="A10:A11"/>
    <mergeCell ref="B10:B11"/>
    <mergeCell ref="C10:E11"/>
    <mergeCell ref="F10:F11"/>
    <mergeCell ref="G10:G11"/>
    <mergeCell ref="H10:I10"/>
    <mergeCell ref="A20:B20"/>
    <mergeCell ref="A21:B21"/>
    <mergeCell ref="E18:F18"/>
    <mergeCell ref="C13:E13"/>
    <mergeCell ref="C14:E14"/>
    <mergeCell ref="A15:H15"/>
    <mergeCell ref="A17:G17"/>
    <mergeCell ref="A18:B18"/>
    <mergeCell ref="A19:B19"/>
    <mergeCell ref="A6:B6"/>
    <mergeCell ref="C5:I5"/>
    <mergeCell ref="C6:I6"/>
    <mergeCell ref="A1:I1"/>
    <mergeCell ref="A2:I2"/>
    <mergeCell ref="A3:I3"/>
    <mergeCell ref="A5:B5"/>
    <mergeCell ref="A4:I4"/>
  </mergeCells>
  <pageMargins left="0.51181102362204722" right="0.51181102362204722" top="0.78740157480314965" bottom="0.78740157480314965" header="0.31496062992125984" footer="0.31496062992125984"/>
  <pageSetup paperSize="9" scale="79" orientation="portrait" horizontalDpi="360" verticalDpi="360" r:id="rId1"/>
  <colBreaks count="1" manualBreakCount="1">
    <brk id="9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72C16-4909-4686-A51A-1DC09F152E7E}">
  <sheetPr>
    <tabColor rgb="FF00B0F0"/>
  </sheetPr>
  <dimension ref="A1:R87"/>
  <sheetViews>
    <sheetView view="pageBreakPreview" topLeftCell="C42" zoomScale="70" zoomScaleNormal="112" zoomScaleSheetLayoutView="70" workbookViewId="0">
      <selection activeCell="C87" sqref="C87:O87"/>
    </sheetView>
  </sheetViews>
  <sheetFormatPr defaultColWidth="9.109375" defaultRowHeight="13.2" x14ac:dyDescent="0.25"/>
  <cols>
    <col min="1" max="1" width="7.5546875" style="479" customWidth="1"/>
    <col min="2" max="2" width="8.88671875" style="479" customWidth="1"/>
    <col min="3" max="3" width="61" style="479" customWidth="1"/>
    <col min="4" max="4" width="11" style="479" customWidth="1"/>
    <col min="5" max="5" width="17.109375" style="479" bestFit="1" customWidth="1"/>
    <col min="6" max="6" width="12.5546875" style="479" customWidth="1"/>
    <col min="7" max="7" width="14.6640625" style="479" customWidth="1"/>
    <col min="8" max="8" width="13.44140625" style="479" customWidth="1"/>
    <col min="9" max="10" width="10.6640625" style="479" customWidth="1"/>
    <col min="11" max="11" width="10.88671875" style="479" customWidth="1"/>
    <col min="12" max="12" width="15.6640625" style="479" customWidth="1"/>
    <col min="13" max="13" width="23" style="479" customWidth="1"/>
    <col min="14" max="14" width="7.44140625" style="479" customWidth="1"/>
    <col min="15" max="15" width="54.5546875" style="479" customWidth="1"/>
    <col min="16" max="16384" width="9.109375" style="479"/>
  </cols>
  <sheetData>
    <row r="1" spans="1:18" ht="81.75" customHeight="1" x14ac:dyDescent="0.25">
      <c r="A1" s="926"/>
      <c r="B1" s="926"/>
      <c r="C1" s="926"/>
      <c r="D1" s="926"/>
      <c r="E1" s="926"/>
      <c r="F1" s="926"/>
      <c r="G1" s="926"/>
      <c r="H1" s="926"/>
      <c r="I1" s="926"/>
      <c r="J1" s="926"/>
      <c r="K1" s="926"/>
      <c r="L1" s="926"/>
      <c r="M1" s="926"/>
      <c r="N1" s="926"/>
      <c r="O1" s="926"/>
    </row>
    <row r="2" spans="1:18" s="545" customFormat="1" ht="20.100000000000001" customHeight="1" x14ac:dyDescent="0.3">
      <c r="A2" s="927" t="s">
        <v>1148</v>
      </c>
      <c r="B2" s="927"/>
      <c r="C2" s="927"/>
      <c r="D2" s="927"/>
      <c r="E2" s="927"/>
      <c r="F2" s="927"/>
      <c r="G2" s="927"/>
      <c r="H2" s="927"/>
      <c r="I2" s="927"/>
      <c r="J2" s="927"/>
      <c r="K2" s="927"/>
      <c r="L2" s="927"/>
      <c r="M2" s="927"/>
      <c r="N2" s="927"/>
      <c r="O2" s="927"/>
    </row>
    <row r="3" spans="1:18" s="545" customFormat="1" ht="20.100000000000001" customHeight="1" x14ac:dyDescent="0.3">
      <c r="A3" s="927" t="s">
        <v>1149</v>
      </c>
      <c r="B3" s="927"/>
      <c r="C3" s="927"/>
      <c r="D3" s="927"/>
      <c r="E3" s="927"/>
      <c r="F3" s="927"/>
      <c r="G3" s="927"/>
      <c r="H3" s="927"/>
      <c r="I3" s="927"/>
      <c r="J3" s="927"/>
      <c r="K3" s="927"/>
      <c r="L3" s="927"/>
      <c r="M3" s="927"/>
      <c r="N3" s="927"/>
      <c r="O3" s="927"/>
    </row>
    <row r="4" spans="1:18" s="545" customFormat="1" ht="20.100000000000001" customHeight="1" x14ac:dyDescent="0.3">
      <c r="A4" s="928" t="s">
        <v>1150</v>
      </c>
      <c r="B4" s="928"/>
      <c r="C4" s="928"/>
      <c r="D4" s="928"/>
      <c r="E4" s="928"/>
      <c r="F4" s="928"/>
      <c r="G4" s="928"/>
      <c r="H4" s="928"/>
      <c r="I4" s="928"/>
      <c r="J4" s="928"/>
      <c r="K4" s="928"/>
      <c r="L4" s="928"/>
      <c r="M4" s="928"/>
      <c r="N4" s="928"/>
      <c r="O4" s="928"/>
    </row>
    <row r="5" spans="1:18" ht="31.5" customHeight="1" x14ac:dyDescent="0.25">
      <c r="A5" s="890" t="s">
        <v>941</v>
      </c>
      <c r="B5" s="891"/>
      <c r="C5" s="891"/>
      <c r="D5" s="891"/>
      <c r="E5" s="891"/>
      <c r="F5" s="891"/>
      <c r="G5" s="891"/>
      <c r="H5" s="891"/>
      <c r="I5" s="891"/>
      <c r="J5" s="891"/>
      <c r="K5" s="891"/>
      <c r="L5" s="891"/>
      <c r="M5" s="891"/>
      <c r="N5" s="891"/>
      <c r="O5" s="892"/>
    </row>
    <row r="6" spans="1:18" ht="37.5" customHeight="1" x14ac:dyDescent="0.3">
      <c r="A6" s="893" t="s">
        <v>238</v>
      </c>
      <c r="B6" s="894"/>
      <c r="C6" s="901" t="s">
        <v>1151</v>
      </c>
      <c r="D6" s="901"/>
      <c r="E6" s="901"/>
      <c r="F6" s="901"/>
      <c r="G6" s="902"/>
      <c r="H6" s="895" t="s">
        <v>942</v>
      </c>
      <c r="I6" s="896"/>
      <c r="J6" s="896"/>
      <c r="K6" s="896"/>
      <c r="L6" s="896"/>
      <c r="M6" s="896"/>
      <c r="O6" s="480" t="s">
        <v>1168</v>
      </c>
    </row>
    <row r="7" spans="1:18" ht="18" thickBot="1" x14ac:dyDescent="0.35">
      <c r="A7" s="897" t="s">
        <v>242</v>
      </c>
      <c r="B7" s="898"/>
      <c r="C7" s="481" t="s">
        <v>913</v>
      </c>
      <c r="D7" s="481"/>
      <c r="E7" s="481"/>
      <c r="F7" s="481"/>
      <c r="G7" s="482"/>
      <c r="H7" s="899" t="s">
        <v>943</v>
      </c>
      <c r="I7" s="900"/>
      <c r="J7" s="900"/>
      <c r="K7" s="900"/>
      <c r="L7" s="900"/>
      <c r="M7" s="900"/>
      <c r="N7" s="483"/>
      <c r="O7" s="484">
        <v>46170</v>
      </c>
    </row>
    <row r="8" spans="1:18" ht="30" customHeight="1" x14ac:dyDescent="0.25">
      <c r="A8" s="907" t="s">
        <v>944</v>
      </c>
      <c r="B8" s="908"/>
      <c r="C8" s="908"/>
      <c r="D8" s="908"/>
      <c r="E8" s="908"/>
      <c r="F8" s="908"/>
      <c r="G8" s="908"/>
      <c r="H8" s="908"/>
      <c r="I8" s="908"/>
      <c r="J8" s="908"/>
      <c r="K8" s="908"/>
      <c r="L8" s="908"/>
      <c r="M8" s="908"/>
      <c r="N8" s="908"/>
      <c r="O8" s="909"/>
    </row>
    <row r="9" spans="1:18" ht="15.75" customHeight="1" x14ac:dyDescent="0.25">
      <c r="A9" s="910"/>
      <c r="B9" s="912" t="s">
        <v>945</v>
      </c>
      <c r="C9" s="914" t="s">
        <v>317</v>
      </c>
      <c r="D9" s="885" t="s">
        <v>946</v>
      </c>
      <c r="E9" s="885" t="s">
        <v>947</v>
      </c>
      <c r="F9" s="916" t="s">
        <v>948</v>
      </c>
      <c r="G9" s="916" t="s">
        <v>949</v>
      </c>
      <c r="H9" s="885" t="s">
        <v>950</v>
      </c>
      <c r="I9" s="885" t="s">
        <v>951</v>
      </c>
      <c r="J9" s="903" t="s">
        <v>952</v>
      </c>
      <c r="K9" s="903"/>
      <c r="L9" s="885" t="s">
        <v>953</v>
      </c>
      <c r="M9" s="885" t="s">
        <v>954</v>
      </c>
      <c r="N9" s="486" t="s">
        <v>24</v>
      </c>
      <c r="O9" s="886" t="s">
        <v>298</v>
      </c>
    </row>
    <row r="10" spans="1:18" ht="11.25" customHeight="1" x14ac:dyDescent="0.25">
      <c r="A10" s="911"/>
      <c r="B10" s="913"/>
      <c r="C10" s="915"/>
      <c r="D10" s="885"/>
      <c r="E10" s="885"/>
      <c r="F10" s="916"/>
      <c r="G10" s="916"/>
      <c r="H10" s="885"/>
      <c r="I10" s="885"/>
      <c r="J10" s="485" t="s">
        <v>955</v>
      </c>
      <c r="K10" s="485" t="s">
        <v>956</v>
      </c>
      <c r="L10" s="885"/>
      <c r="M10" s="885"/>
      <c r="N10" s="486"/>
      <c r="O10" s="886"/>
      <c r="Q10" s="479">
        <v>1</v>
      </c>
      <c r="R10" s="479">
        <v>5</v>
      </c>
    </row>
    <row r="11" spans="1:18" x14ac:dyDescent="0.25">
      <c r="A11" s="487">
        <v>1</v>
      </c>
      <c r="B11" s="488"/>
      <c r="C11" s="887" t="s">
        <v>957</v>
      </c>
      <c r="D11" s="888"/>
      <c r="E11" s="888"/>
      <c r="F11" s="888"/>
      <c r="G11" s="888"/>
      <c r="H11" s="888"/>
      <c r="I11" s="888"/>
      <c r="J11" s="888"/>
      <c r="K11" s="888"/>
      <c r="L11" s="888"/>
      <c r="M11" s="888"/>
      <c r="N11" s="888"/>
      <c r="O11" s="889"/>
      <c r="Q11" s="479">
        <v>2</v>
      </c>
      <c r="R11" s="479">
        <v>4</v>
      </c>
    </row>
    <row r="12" spans="1:18" ht="12.75" customHeight="1" x14ac:dyDescent="0.25">
      <c r="A12" s="489" t="s">
        <v>44</v>
      </c>
      <c r="B12" s="490" t="s">
        <v>958</v>
      </c>
      <c r="C12" s="491" t="s">
        <v>959</v>
      </c>
      <c r="D12" s="492" t="s">
        <v>960</v>
      </c>
      <c r="E12" s="492" t="s">
        <v>1145</v>
      </c>
      <c r="F12" s="493">
        <v>70</v>
      </c>
      <c r="G12" s="494">
        <f>F12/40</f>
        <v>1.75</v>
      </c>
      <c r="H12" s="495">
        <v>1</v>
      </c>
      <c r="I12" s="496"/>
      <c r="J12" s="497">
        <v>457.75889999999998</v>
      </c>
      <c r="K12" s="493">
        <v>2951</v>
      </c>
      <c r="L12" s="498">
        <f>ROUND((J12*H12*G12)+K12,2)</f>
        <v>3752.08</v>
      </c>
      <c r="M12" s="499" t="s">
        <v>961</v>
      </c>
      <c r="N12" s="500" t="s">
        <v>962</v>
      </c>
      <c r="O12" s="501" t="s">
        <v>963</v>
      </c>
      <c r="Q12" s="479">
        <v>3</v>
      </c>
      <c r="R12" s="479">
        <v>3</v>
      </c>
    </row>
    <row r="13" spans="1:18" ht="12.75" customHeight="1" x14ac:dyDescent="0.25">
      <c r="A13" s="489" t="s">
        <v>964</v>
      </c>
      <c r="B13" s="490" t="s">
        <v>965</v>
      </c>
      <c r="C13" s="491" t="s">
        <v>966</v>
      </c>
      <c r="D13" s="492" t="str">
        <f>D12</f>
        <v>Belém</v>
      </c>
      <c r="E13" s="492" t="s">
        <v>1145</v>
      </c>
      <c r="F13" s="493">
        <f>F12</f>
        <v>70</v>
      </c>
      <c r="G13" s="494">
        <f>F13/40</f>
        <v>1.75</v>
      </c>
      <c r="H13" s="495">
        <v>1</v>
      </c>
      <c r="I13" s="496"/>
      <c r="J13" s="497">
        <v>457.75889999999998</v>
      </c>
      <c r="K13" s="493">
        <v>3544</v>
      </c>
      <c r="L13" s="498">
        <f t="shared" ref="L13:L28" si="0">ROUND((J13*H13*G13)+K13,2)</f>
        <v>4345.08</v>
      </c>
      <c r="M13" s="499" t="s">
        <v>961</v>
      </c>
      <c r="N13" s="500" t="s">
        <v>962</v>
      </c>
      <c r="O13" s="501" t="s">
        <v>963</v>
      </c>
      <c r="Q13" s="479">
        <v>4</v>
      </c>
      <c r="R13" s="479">
        <v>2</v>
      </c>
    </row>
    <row r="14" spans="1:18" ht="12.75" customHeight="1" x14ac:dyDescent="0.25">
      <c r="A14" s="489" t="s">
        <v>967</v>
      </c>
      <c r="B14" s="490" t="s">
        <v>968</v>
      </c>
      <c r="C14" s="491" t="s">
        <v>969</v>
      </c>
      <c r="D14" s="492" t="str">
        <f>D12</f>
        <v>Belém</v>
      </c>
      <c r="E14" s="492" t="s">
        <v>1145</v>
      </c>
      <c r="F14" s="493">
        <f>F12</f>
        <v>70</v>
      </c>
      <c r="G14" s="502">
        <f t="shared" ref="G14:G77" si="1">$G$12</f>
        <v>1.75</v>
      </c>
      <c r="H14" s="495">
        <v>1</v>
      </c>
      <c r="I14" s="496"/>
      <c r="J14" s="497">
        <v>457.75889999999998</v>
      </c>
      <c r="K14" s="493">
        <v>2656</v>
      </c>
      <c r="L14" s="498">
        <f t="shared" si="0"/>
        <v>3457.08</v>
      </c>
      <c r="M14" s="499" t="s">
        <v>961</v>
      </c>
      <c r="N14" s="500" t="s">
        <v>962</v>
      </c>
      <c r="O14" s="501" t="s">
        <v>963</v>
      </c>
      <c r="Q14" s="479">
        <v>5</v>
      </c>
      <c r="R14" s="479">
        <v>1</v>
      </c>
    </row>
    <row r="15" spans="1:18" ht="12.75" customHeight="1" x14ac:dyDescent="0.25">
      <c r="A15" s="489" t="s">
        <v>970</v>
      </c>
      <c r="B15" s="490" t="s">
        <v>971</v>
      </c>
      <c r="C15" s="491" t="s">
        <v>972</v>
      </c>
      <c r="D15" s="492" t="str">
        <f>D12</f>
        <v>Belém</v>
      </c>
      <c r="E15" s="492" t="s">
        <v>1145</v>
      </c>
      <c r="F15" s="493">
        <f>F12</f>
        <v>70</v>
      </c>
      <c r="G15" s="502">
        <f t="shared" si="1"/>
        <v>1.75</v>
      </c>
      <c r="H15" s="495">
        <v>1</v>
      </c>
      <c r="I15" s="496"/>
      <c r="J15" s="497">
        <v>457.75889999999998</v>
      </c>
      <c r="K15" s="493">
        <v>2656</v>
      </c>
      <c r="L15" s="498">
        <f t="shared" si="0"/>
        <v>3457.08</v>
      </c>
      <c r="M15" s="499" t="s">
        <v>961</v>
      </c>
      <c r="N15" s="500" t="s">
        <v>962</v>
      </c>
      <c r="O15" s="501" t="s">
        <v>963</v>
      </c>
      <c r="Q15" s="479">
        <v>6</v>
      </c>
      <c r="R15" s="479">
        <v>1</v>
      </c>
    </row>
    <row r="16" spans="1:18" ht="12.75" customHeight="1" x14ac:dyDescent="0.25">
      <c r="A16" s="489" t="s">
        <v>973</v>
      </c>
      <c r="B16" s="490" t="s">
        <v>974</v>
      </c>
      <c r="C16" s="491" t="s">
        <v>975</v>
      </c>
      <c r="D16" s="492" t="str">
        <f>D12</f>
        <v>Belém</v>
      </c>
      <c r="E16" s="492" t="s">
        <v>1145</v>
      </c>
      <c r="F16" s="493">
        <f>F12</f>
        <v>70</v>
      </c>
      <c r="G16" s="502">
        <f t="shared" si="1"/>
        <v>1.75</v>
      </c>
      <c r="H16" s="495"/>
      <c r="I16" s="496"/>
      <c r="J16" s="497">
        <v>457.75889999999998</v>
      </c>
      <c r="K16" s="493"/>
      <c r="L16" s="498">
        <f t="shared" si="0"/>
        <v>0</v>
      </c>
      <c r="M16" s="499" t="s">
        <v>961</v>
      </c>
      <c r="N16" s="500" t="s">
        <v>962</v>
      </c>
      <c r="O16" s="501" t="s">
        <v>963</v>
      </c>
      <c r="Q16" s="479">
        <v>7</v>
      </c>
      <c r="R16" s="479">
        <v>2</v>
      </c>
    </row>
    <row r="17" spans="1:18" ht="12.75" customHeight="1" x14ac:dyDescent="0.25">
      <c r="A17" s="489" t="s">
        <v>976</v>
      </c>
      <c r="B17" s="490" t="s">
        <v>977</v>
      </c>
      <c r="C17" s="491" t="s">
        <v>978</v>
      </c>
      <c r="D17" s="492" t="str">
        <f>D12</f>
        <v>Belém</v>
      </c>
      <c r="E17" s="492" t="s">
        <v>1145</v>
      </c>
      <c r="F17" s="493">
        <f>F12</f>
        <v>70</v>
      </c>
      <c r="G17" s="502">
        <f t="shared" si="1"/>
        <v>1.75</v>
      </c>
      <c r="H17" s="495">
        <v>1</v>
      </c>
      <c r="I17" s="496"/>
      <c r="J17" s="497">
        <v>457.75889999999998</v>
      </c>
      <c r="K17" s="493">
        <v>3935</v>
      </c>
      <c r="L17" s="498">
        <f t="shared" si="0"/>
        <v>4736.08</v>
      </c>
      <c r="M17" s="499" t="s">
        <v>961</v>
      </c>
      <c r="N17" s="500" t="s">
        <v>962</v>
      </c>
      <c r="O17" s="501" t="s">
        <v>963</v>
      </c>
      <c r="Q17" s="479">
        <v>8</v>
      </c>
      <c r="R17" s="479">
        <v>3</v>
      </c>
    </row>
    <row r="18" spans="1:18" ht="12.75" customHeight="1" x14ac:dyDescent="0.25">
      <c r="A18" s="489" t="s">
        <v>979</v>
      </c>
      <c r="B18" s="490" t="s">
        <v>980</v>
      </c>
      <c r="C18" s="491" t="s">
        <v>981</v>
      </c>
      <c r="D18" s="492" t="str">
        <f>D12</f>
        <v>Belém</v>
      </c>
      <c r="E18" s="492" t="s">
        <v>1145</v>
      </c>
      <c r="F18" s="493">
        <f>F12</f>
        <v>70</v>
      </c>
      <c r="G18" s="502">
        <f t="shared" si="1"/>
        <v>1.75</v>
      </c>
      <c r="H18" s="495">
        <v>1</v>
      </c>
      <c r="I18" s="496"/>
      <c r="J18" s="497">
        <v>457.75889999999998</v>
      </c>
      <c r="K18" s="493">
        <v>2656</v>
      </c>
      <c r="L18" s="498">
        <f t="shared" si="0"/>
        <v>3457.08</v>
      </c>
      <c r="M18" s="499" t="s">
        <v>961</v>
      </c>
      <c r="N18" s="500" t="s">
        <v>962</v>
      </c>
      <c r="O18" s="501" t="s">
        <v>963</v>
      </c>
      <c r="Q18" s="479">
        <v>9</v>
      </c>
      <c r="R18" s="479">
        <v>4</v>
      </c>
    </row>
    <row r="19" spans="1:18" ht="12.75" customHeight="1" x14ac:dyDescent="0.25">
      <c r="A19" s="489" t="s">
        <v>982</v>
      </c>
      <c r="B19" s="490" t="s">
        <v>983</v>
      </c>
      <c r="C19" s="491" t="s">
        <v>984</v>
      </c>
      <c r="D19" s="492" t="str">
        <f>D13</f>
        <v>Belém</v>
      </c>
      <c r="E19" s="492" t="s">
        <v>1145</v>
      </c>
      <c r="F19" s="493">
        <f>F13</f>
        <v>70</v>
      </c>
      <c r="G19" s="502">
        <f t="shared" si="1"/>
        <v>1.75</v>
      </c>
      <c r="H19" s="495">
        <v>1</v>
      </c>
      <c r="I19" s="496"/>
      <c r="J19" s="497">
        <v>457.75889999999998</v>
      </c>
      <c r="K19" s="493">
        <v>1378</v>
      </c>
      <c r="L19" s="498">
        <f t="shared" si="0"/>
        <v>2179.08</v>
      </c>
      <c r="M19" s="499" t="s">
        <v>961</v>
      </c>
      <c r="N19" s="500" t="s">
        <v>962</v>
      </c>
      <c r="O19" s="501" t="s">
        <v>963</v>
      </c>
      <c r="Q19" s="479">
        <v>10</v>
      </c>
      <c r="R19" s="479">
        <v>5</v>
      </c>
    </row>
    <row r="20" spans="1:18" ht="12.75" customHeight="1" x14ac:dyDescent="0.25">
      <c r="A20" s="489" t="s">
        <v>985</v>
      </c>
      <c r="B20" s="490" t="s">
        <v>986</v>
      </c>
      <c r="C20" s="491" t="s">
        <v>987</v>
      </c>
      <c r="D20" s="492" t="str">
        <f>D14</f>
        <v>Belém</v>
      </c>
      <c r="E20" s="492" t="s">
        <v>1145</v>
      </c>
      <c r="F20" s="493">
        <f>F14</f>
        <v>70</v>
      </c>
      <c r="G20" s="502">
        <f t="shared" si="1"/>
        <v>1.75</v>
      </c>
      <c r="H20" s="495">
        <v>1</v>
      </c>
      <c r="I20" s="496"/>
      <c r="J20" s="497">
        <v>457.75889999999998</v>
      </c>
      <c r="K20" s="493">
        <v>1378</v>
      </c>
      <c r="L20" s="498">
        <f t="shared" si="0"/>
        <v>2179.08</v>
      </c>
      <c r="M20" s="499" t="s">
        <v>961</v>
      </c>
      <c r="N20" s="500" t="s">
        <v>962</v>
      </c>
      <c r="O20" s="501" t="s">
        <v>963</v>
      </c>
    </row>
    <row r="21" spans="1:18" ht="12.75" customHeight="1" x14ac:dyDescent="0.25">
      <c r="A21" s="489" t="s">
        <v>988</v>
      </c>
      <c r="B21" s="490" t="s">
        <v>989</v>
      </c>
      <c r="C21" s="491" t="s">
        <v>990</v>
      </c>
      <c r="D21" s="492" t="str">
        <f>D15</f>
        <v>Belém</v>
      </c>
      <c r="E21" s="492" t="s">
        <v>1145</v>
      </c>
      <c r="F21" s="493">
        <f>F15</f>
        <v>70</v>
      </c>
      <c r="G21" s="502">
        <f t="shared" si="1"/>
        <v>1.75</v>
      </c>
      <c r="H21" s="495">
        <v>1</v>
      </c>
      <c r="I21" s="496"/>
      <c r="J21" s="497">
        <v>457.75889999999998</v>
      </c>
      <c r="K21" s="493">
        <v>2951</v>
      </c>
      <c r="L21" s="498">
        <f t="shared" si="0"/>
        <v>3752.08</v>
      </c>
      <c r="M21" s="499" t="s">
        <v>961</v>
      </c>
      <c r="N21" s="500" t="s">
        <v>962</v>
      </c>
      <c r="O21" s="501" t="s">
        <v>963</v>
      </c>
    </row>
    <row r="22" spans="1:18" ht="12.75" customHeight="1" x14ac:dyDescent="0.25">
      <c r="A22" s="489" t="s">
        <v>991</v>
      </c>
      <c r="B22" s="490" t="s">
        <v>992</v>
      </c>
      <c r="C22" s="491" t="s">
        <v>993</v>
      </c>
      <c r="D22" s="492" t="str">
        <f>D16</f>
        <v>Belém</v>
      </c>
      <c r="E22" s="492" t="s">
        <v>1145</v>
      </c>
      <c r="F22" s="493">
        <f>F16</f>
        <v>70</v>
      </c>
      <c r="G22" s="502">
        <f t="shared" si="1"/>
        <v>1.75</v>
      </c>
      <c r="H22" s="495">
        <v>1</v>
      </c>
      <c r="I22" s="496"/>
      <c r="J22" s="497">
        <v>457.75889999999998</v>
      </c>
      <c r="K22" s="493">
        <v>2951</v>
      </c>
      <c r="L22" s="498">
        <f t="shared" si="0"/>
        <v>3752.08</v>
      </c>
      <c r="M22" s="499" t="s">
        <v>961</v>
      </c>
      <c r="N22" s="500" t="s">
        <v>962</v>
      </c>
      <c r="O22" s="501" t="s">
        <v>963</v>
      </c>
    </row>
    <row r="23" spans="1:18" ht="12.75" customHeight="1" x14ac:dyDescent="0.25">
      <c r="A23" s="489" t="s">
        <v>994</v>
      </c>
      <c r="B23" s="490" t="s">
        <v>995</v>
      </c>
      <c r="C23" s="491" t="s">
        <v>996</v>
      </c>
      <c r="D23" s="492" t="str">
        <f>D12</f>
        <v>Belém</v>
      </c>
      <c r="E23" s="492" t="s">
        <v>1145</v>
      </c>
      <c r="F23" s="493">
        <f>F12</f>
        <v>70</v>
      </c>
      <c r="G23" s="502">
        <f t="shared" si="1"/>
        <v>1.75</v>
      </c>
      <c r="H23" s="495">
        <v>1</v>
      </c>
      <c r="I23" s="496"/>
      <c r="J23" s="497">
        <v>457.75889999999998</v>
      </c>
      <c r="K23" s="493">
        <v>2951</v>
      </c>
      <c r="L23" s="498">
        <f t="shared" si="0"/>
        <v>3752.08</v>
      </c>
      <c r="M23" s="499" t="s">
        <v>961</v>
      </c>
      <c r="N23" s="500" t="s">
        <v>962</v>
      </c>
      <c r="O23" s="501" t="s">
        <v>963</v>
      </c>
    </row>
    <row r="24" spans="1:18" ht="12.75" hidden="1" customHeight="1" x14ac:dyDescent="0.25">
      <c r="A24" s="489" t="s">
        <v>997</v>
      </c>
      <c r="B24" s="490" t="s">
        <v>998</v>
      </c>
      <c r="C24" s="491" t="s">
        <v>999</v>
      </c>
      <c r="D24" s="492" t="str">
        <f>D12</f>
        <v>Belém</v>
      </c>
      <c r="E24" s="492" t="s">
        <v>1145</v>
      </c>
      <c r="F24" s="493">
        <f>F12</f>
        <v>70</v>
      </c>
      <c r="G24" s="502">
        <f t="shared" si="1"/>
        <v>1.75</v>
      </c>
      <c r="H24" s="495">
        <v>0</v>
      </c>
      <c r="I24" s="496"/>
      <c r="J24" s="497">
        <v>457.75889999999998</v>
      </c>
      <c r="K24" s="493"/>
      <c r="L24" s="498">
        <f t="shared" si="0"/>
        <v>0</v>
      </c>
      <c r="M24" s="499" t="s">
        <v>961</v>
      </c>
      <c r="N24" s="500" t="s">
        <v>962</v>
      </c>
      <c r="O24" s="501" t="s">
        <v>963</v>
      </c>
    </row>
    <row r="25" spans="1:18" ht="12.75" customHeight="1" x14ac:dyDescent="0.25">
      <c r="A25" s="489" t="s">
        <v>1000</v>
      </c>
      <c r="B25" s="490" t="s">
        <v>1001</v>
      </c>
      <c r="C25" s="491" t="s">
        <v>1002</v>
      </c>
      <c r="D25" s="492" t="str">
        <f>D12</f>
        <v>Belém</v>
      </c>
      <c r="E25" s="492" t="s">
        <v>1145</v>
      </c>
      <c r="F25" s="493">
        <f>F12</f>
        <v>70</v>
      </c>
      <c r="G25" s="502">
        <f t="shared" si="1"/>
        <v>1.75</v>
      </c>
      <c r="H25" s="495">
        <v>1</v>
      </c>
      <c r="I25" s="496"/>
      <c r="J25" s="497">
        <v>457.75889999999998</v>
      </c>
      <c r="K25" s="493">
        <v>3935</v>
      </c>
      <c r="L25" s="498">
        <f t="shared" si="0"/>
        <v>4736.08</v>
      </c>
      <c r="M25" s="499" t="s">
        <v>961</v>
      </c>
      <c r="N25" s="500" t="s">
        <v>962</v>
      </c>
      <c r="O25" s="501" t="s">
        <v>963</v>
      </c>
    </row>
    <row r="26" spans="1:18" ht="12.75" hidden="1" customHeight="1" x14ac:dyDescent="0.25">
      <c r="A26" s="503" t="s">
        <v>1003</v>
      </c>
      <c r="B26" s="504" t="s">
        <v>1004</v>
      </c>
      <c r="C26" s="491" t="s">
        <v>1005</v>
      </c>
      <c r="D26" s="492" t="str">
        <f t="shared" ref="D26:D81" si="2">$D$12</f>
        <v>Belém</v>
      </c>
      <c r="E26" s="492" t="str">
        <f t="shared" ref="E26:E81" si="3">$E$12</f>
        <v>Canteiro (Soure)</v>
      </c>
      <c r="F26" s="505">
        <f>F54</f>
        <v>70</v>
      </c>
      <c r="G26" s="494">
        <f t="shared" si="1"/>
        <v>1.75</v>
      </c>
      <c r="H26" s="495">
        <v>0</v>
      </c>
      <c r="I26" s="506"/>
      <c r="J26" s="497">
        <v>401.37439999999998</v>
      </c>
      <c r="K26" s="507"/>
      <c r="L26" s="498">
        <f t="shared" si="0"/>
        <v>0</v>
      </c>
      <c r="M26" s="499" t="s">
        <v>961</v>
      </c>
      <c r="N26" s="504" t="s">
        <v>1004</v>
      </c>
      <c r="O26" s="501" t="s">
        <v>1006</v>
      </c>
    </row>
    <row r="27" spans="1:18" ht="12.75" customHeight="1" x14ac:dyDescent="0.25">
      <c r="A27" s="503" t="s">
        <v>1007</v>
      </c>
      <c r="B27" s="504" t="s">
        <v>1008</v>
      </c>
      <c r="C27" s="491" t="s">
        <v>1009</v>
      </c>
      <c r="D27" s="492" t="str">
        <f t="shared" si="2"/>
        <v>Belém</v>
      </c>
      <c r="E27" s="492" t="str">
        <f t="shared" si="3"/>
        <v>Canteiro (Soure)</v>
      </c>
      <c r="F27" s="505">
        <f>F55</f>
        <v>70</v>
      </c>
      <c r="G27" s="494">
        <f t="shared" si="1"/>
        <v>1.75</v>
      </c>
      <c r="H27" s="495">
        <v>1</v>
      </c>
      <c r="I27" s="506"/>
      <c r="J27" s="497">
        <v>428.29390000000001</v>
      </c>
      <c r="K27" s="507">
        <v>915</v>
      </c>
      <c r="L27" s="498">
        <f t="shared" si="0"/>
        <v>1664.51</v>
      </c>
      <c r="M27" s="499" t="s">
        <v>961</v>
      </c>
      <c r="N27" s="508" t="s">
        <v>99</v>
      </c>
      <c r="O27" s="501" t="s">
        <v>1010</v>
      </c>
      <c r="P27" s="479">
        <v>0.33</v>
      </c>
    </row>
    <row r="28" spans="1:18" ht="12.75" customHeight="1" x14ac:dyDescent="0.25">
      <c r="A28" s="503" t="s">
        <v>1011</v>
      </c>
      <c r="B28" s="504" t="s">
        <v>1012</v>
      </c>
      <c r="C28" s="491" t="s">
        <v>1013</v>
      </c>
      <c r="D28" s="492" t="str">
        <f t="shared" si="2"/>
        <v>Belém</v>
      </c>
      <c r="E28" s="492" t="str">
        <f t="shared" si="3"/>
        <v>Canteiro (Soure)</v>
      </c>
      <c r="F28" s="505">
        <f>F54</f>
        <v>70</v>
      </c>
      <c r="G28" s="494">
        <f t="shared" si="1"/>
        <v>1.75</v>
      </c>
      <c r="H28" s="495">
        <v>1</v>
      </c>
      <c r="I28" s="506"/>
      <c r="J28" s="497">
        <v>428.29390000000001</v>
      </c>
      <c r="K28" s="507"/>
      <c r="L28" s="498">
        <f t="shared" si="0"/>
        <v>749.51</v>
      </c>
      <c r="M28" s="499" t="s">
        <v>961</v>
      </c>
      <c r="N28" s="508" t="s">
        <v>99</v>
      </c>
      <c r="O28" s="501" t="s">
        <v>1010</v>
      </c>
      <c r="P28" s="479">
        <v>1</v>
      </c>
    </row>
    <row r="29" spans="1:18" x14ac:dyDescent="0.25">
      <c r="A29" s="509"/>
      <c r="B29" s="510"/>
      <c r="C29" s="904" t="s">
        <v>1014</v>
      </c>
      <c r="D29" s="905"/>
      <c r="E29" s="905"/>
      <c r="F29" s="905"/>
      <c r="G29" s="905"/>
      <c r="H29" s="905"/>
      <c r="I29" s="905"/>
      <c r="J29" s="905"/>
      <c r="K29" s="906"/>
      <c r="L29" s="511">
        <f>SUM(L12:L28)</f>
        <v>45968.980000000018</v>
      </c>
      <c r="M29" s="512"/>
      <c r="N29" s="508"/>
      <c r="O29" s="513"/>
    </row>
    <row r="30" spans="1:18" x14ac:dyDescent="0.25">
      <c r="A30" s="910"/>
      <c r="B30" s="514"/>
      <c r="C30" s="914" t="s">
        <v>317</v>
      </c>
      <c r="D30" s="885" t="s">
        <v>946</v>
      </c>
      <c r="E30" s="885" t="s">
        <v>947</v>
      </c>
      <c r="F30" s="916" t="s">
        <v>1015</v>
      </c>
      <c r="G30" s="916" t="s">
        <v>949</v>
      </c>
      <c r="H30" s="885" t="s">
        <v>25</v>
      </c>
      <c r="I30" s="885" t="s">
        <v>951</v>
      </c>
      <c r="J30" s="903" t="s">
        <v>952</v>
      </c>
      <c r="K30" s="903"/>
      <c r="L30" s="885" t="s">
        <v>953</v>
      </c>
      <c r="M30" s="885" t="s">
        <v>954</v>
      </c>
      <c r="N30" s="486"/>
      <c r="O30" s="886" t="s">
        <v>298</v>
      </c>
    </row>
    <row r="31" spans="1:18" ht="12.75" customHeight="1" x14ac:dyDescent="0.25">
      <c r="A31" s="911"/>
      <c r="B31" s="515"/>
      <c r="C31" s="915"/>
      <c r="D31" s="885"/>
      <c r="E31" s="885"/>
      <c r="F31" s="916"/>
      <c r="G31" s="916"/>
      <c r="H31" s="885"/>
      <c r="I31" s="885"/>
      <c r="J31" s="485" t="s">
        <v>955</v>
      </c>
      <c r="K31" s="485" t="s">
        <v>956</v>
      </c>
      <c r="L31" s="885"/>
      <c r="M31" s="885"/>
      <c r="N31" s="486"/>
      <c r="O31" s="886"/>
    </row>
    <row r="32" spans="1:18" x14ac:dyDescent="0.25">
      <c r="A32" s="516">
        <v>2</v>
      </c>
      <c r="B32" s="517"/>
      <c r="C32" s="887" t="s">
        <v>1016</v>
      </c>
      <c r="D32" s="888"/>
      <c r="E32" s="888"/>
      <c r="F32" s="888"/>
      <c r="G32" s="888"/>
      <c r="H32" s="888"/>
      <c r="I32" s="888"/>
      <c r="J32" s="888"/>
      <c r="K32" s="888"/>
      <c r="L32" s="888"/>
      <c r="M32" s="888"/>
      <c r="N32" s="888"/>
      <c r="O32" s="889"/>
    </row>
    <row r="33" spans="1:15" x14ac:dyDescent="0.25">
      <c r="A33" s="503" t="s">
        <v>46</v>
      </c>
      <c r="B33" s="504"/>
      <c r="C33" s="518" t="s">
        <v>141</v>
      </c>
      <c r="D33" s="492" t="str">
        <f>D12</f>
        <v>Belém</v>
      </c>
      <c r="E33" s="492" t="str">
        <f t="shared" ref="E33:E49" si="4">$E$12</f>
        <v>Canteiro (Soure)</v>
      </c>
      <c r="F33" s="493">
        <f>F28</f>
        <v>70</v>
      </c>
      <c r="G33" s="496"/>
      <c r="H33" s="495">
        <v>1</v>
      </c>
      <c r="I33" s="507"/>
      <c r="J33" s="519">
        <v>70</v>
      </c>
      <c r="K33" s="507"/>
      <c r="L33" s="520">
        <f>ROUND(((J33*H33)+K33),2)</f>
        <v>70</v>
      </c>
      <c r="M33" s="512" t="s">
        <v>1017</v>
      </c>
      <c r="N33" s="508"/>
      <c r="O33" s="521"/>
    </row>
    <row r="34" spans="1:15" x14ac:dyDescent="0.25">
      <c r="A34" s="503" t="s">
        <v>47</v>
      </c>
      <c r="B34" s="504"/>
      <c r="C34" s="518" t="s">
        <v>1018</v>
      </c>
      <c r="D34" s="492" t="str">
        <f t="shared" ref="D34:D49" si="5">D13</f>
        <v>Belém</v>
      </c>
      <c r="E34" s="492" t="str">
        <f t="shared" si="4"/>
        <v>Canteiro (Soure)</v>
      </c>
      <c r="F34" s="493">
        <f>F33</f>
        <v>70</v>
      </c>
      <c r="G34" s="496"/>
      <c r="H34" s="495">
        <v>1</v>
      </c>
      <c r="I34" s="507"/>
      <c r="J34" s="519">
        <v>70</v>
      </c>
      <c r="K34" s="507"/>
      <c r="L34" s="520">
        <f t="shared" ref="L34:L49" si="6">ROUND(((J34*H34)+K34),2)</f>
        <v>70</v>
      </c>
      <c r="M34" s="512" t="s">
        <v>1017</v>
      </c>
      <c r="N34" s="508"/>
      <c r="O34" s="521"/>
    </row>
    <row r="35" spans="1:15" x14ac:dyDescent="0.25">
      <c r="A35" s="503" t="s">
        <v>48</v>
      </c>
      <c r="B35" s="504"/>
      <c r="C35" s="518" t="s">
        <v>1019</v>
      </c>
      <c r="D35" s="492" t="str">
        <f t="shared" si="5"/>
        <v>Belém</v>
      </c>
      <c r="E35" s="492" t="str">
        <f t="shared" si="4"/>
        <v>Canteiro (Soure)</v>
      </c>
      <c r="F35" s="493">
        <f>F33</f>
        <v>70</v>
      </c>
      <c r="G35" s="496"/>
      <c r="H35" s="495">
        <v>1</v>
      </c>
      <c r="I35" s="507"/>
      <c r="J35" s="519">
        <v>70</v>
      </c>
      <c r="K35" s="507"/>
      <c r="L35" s="520">
        <f t="shared" si="6"/>
        <v>70</v>
      </c>
      <c r="M35" s="512" t="s">
        <v>1017</v>
      </c>
      <c r="N35" s="508"/>
      <c r="O35" s="521"/>
    </row>
    <row r="36" spans="1:15" x14ac:dyDescent="0.25">
      <c r="A36" s="503" t="s">
        <v>1020</v>
      </c>
      <c r="B36" s="504"/>
      <c r="C36" s="518" t="s">
        <v>1021</v>
      </c>
      <c r="D36" s="492" t="str">
        <f t="shared" si="5"/>
        <v>Belém</v>
      </c>
      <c r="E36" s="492" t="str">
        <f t="shared" si="4"/>
        <v>Canteiro (Soure)</v>
      </c>
      <c r="F36" s="493">
        <f>F33</f>
        <v>70</v>
      </c>
      <c r="G36" s="496"/>
      <c r="H36" s="495">
        <v>1</v>
      </c>
      <c r="I36" s="507"/>
      <c r="J36" s="519">
        <v>70</v>
      </c>
      <c r="K36" s="507"/>
      <c r="L36" s="520">
        <f t="shared" si="6"/>
        <v>70</v>
      </c>
      <c r="M36" s="512" t="s">
        <v>1017</v>
      </c>
      <c r="N36" s="508"/>
      <c r="O36" s="521"/>
    </row>
    <row r="37" spans="1:15" x14ac:dyDescent="0.25">
      <c r="A37" s="503" t="s">
        <v>1022</v>
      </c>
      <c r="B37" s="504"/>
      <c r="C37" s="518" t="s">
        <v>1023</v>
      </c>
      <c r="D37" s="492" t="str">
        <f t="shared" si="5"/>
        <v>Belém</v>
      </c>
      <c r="E37" s="492" t="str">
        <f t="shared" si="4"/>
        <v>Canteiro (Soure)</v>
      </c>
      <c r="F37" s="493">
        <f>F33</f>
        <v>70</v>
      </c>
      <c r="G37" s="496"/>
      <c r="H37" s="495">
        <v>1</v>
      </c>
      <c r="I37" s="507"/>
      <c r="J37" s="519">
        <v>70</v>
      </c>
      <c r="K37" s="507"/>
      <c r="L37" s="520">
        <f t="shared" si="6"/>
        <v>70</v>
      </c>
      <c r="M37" s="512" t="s">
        <v>1017</v>
      </c>
      <c r="N37" s="508"/>
      <c r="O37" s="521"/>
    </row>
    <row r="38" spans="1:15" x14ac:dyDescent="0.25">
      <c r="A38" s="503" t="s">
        <v>1024</v>
      </c>
      <c r="B38" s="504"/>
      <c r="C38" s="518" t="s">
        <v>1025</v>
      </c>
      <c r="D38" s="492" t="str">
        <f t="shared" si="5"/>
        <v>Belém</v>
      </c>
      <c r="E38" s="492" t="str">
        <f t="shared" si="4"/>
        <v>Canteiro (Soure)</v>
      </c>
      <c r="F38" s="493">
        <f>F33</f>
        <v>70</v>
      </c>
      <c r="G38" s="496"/>
      <c r="H38" s="495">
        <v>1</v>
      </c>
      <c r="I38" s="507"/>
      <c r="J38" s="519">
        <v>70</v>
      </c>
      <c r="K38" s="507"/>
      <c r="L38" s="520">
        <f t="shared" si="6"/>
        <v>70</v>
      </c>
      <c r="M38" s="512" t="s">
        <v>1017</v>
      </c>
      <c r="N38" s="508"/>
      <c r="O38" s="521"/>
    </row>
    <row r="39" spans="1:15" x14ac:dyDescent="0.25">
      <c r="A39" s="503" t="s">
        <v>1026</v>
      </c>
      <c r="B39" s="504"/>
      <c r="C39" s="518" t="s">
        <v>1027</v>
      </c>
      <c r="D39" s="492" t="str">
        <f t="shared" si="5"/>
        <v>Belém</v>
      </c>
      <c r="E39" s="492" t="str">
        <f t="shared" si="4"/>
        <v>Canteiro (Soure)</v>
      </c>
      <c r="F39" s="493">
        <f>F33</f>
        <v>70</v>
      </c>
      <c r="G39" s="496"/>
      <c r="H39" s="495">
        <v>1</v>
      </c>
      <c r="I39" s="507"/>
      <c r="J39" s="519">
        <v>70</v>
      </c>
      <c r="K39" s="507"/>
      <c r="L39" s="520">
        <f t="shared" si="6"/>
        <v>70</v>
      </c>
      <c r="M39" s="512" t="s">
        <v>1017</v>
      </c>
      <c r="N39" s="508"/>
      <c r="O39" s="521"/>
    </row>
    <row r="40" spans="1:15" x14ac:dyDescent="0.25">
      <c r="A40" s="503" t="s">
        <v>1028</v>
      </c>
      <c r="B40" s="504"/>
      <c r="C40" s="518" t="s">
        <v>1029</v>
      </c>
      <c r="D40" s="492" t="str">
        <f t="shared" si="5"/>
        <v>Belém</v>
      </c>
      <c r="E40" s="492" t="str">
        <f t="shared" si="4"/>
        <v>Canteiro (Soure)</v>
      </c>
      <c r="F40" s="493">
        <f>F33</f>
        <v>70</v>
      </c>
      <c r="G40" s="496"/>
      <c r="H40" s="495">
        <v>1</v>
      </c>
      <c r="I40" s="507"/>
      <c r="J40" s="519">
        <v>70</v>
      </c>
      <c r="K40" s="507"/>
      <c r="L40" s="520">
        <f t="shared" si="6"/>
        <v>70</v>
      </c>
      <c r="M40" s="512" t="s">
        <v>1017</v>
      </c>
      <c r="N40" s="508"/>
      <c r="O40" s="521"/>
    </row>
    <row r="41" spans="1:15" x14ac:dyDescent="0.25">
      <c r="A41" s="503" t="s">
        <v>1030</v>
      </c>
      <c r="B41" s="504"/>
      <c r="C41" s="518" t="s">
        <v>1031</v>
      </c>
      <c r="D41" s="492" t="str">
        <f t="shared" si="5"/>
        <v>Belém</v>
      </c>
      <c r="E41" s="492" t="str">
        <f t="shared" si="4"/>
        <v>Canteiro (Soure)</v>
      </c>
      <c r="F41" s="493">
        <f>F33</f>
        <v>70</v>
      </c>
      <c r="G41" s="496"/>
      <c r="H41" s="495">
        <f>H54+H55+H56+H57+H58+H59+H60++H81</f>
        <v>7</v>
      </c>
      <c r="I41" s="507"/>
      <c r="J41" s="519">
        <v>70</v>
      </c>
      <c r="K41" s="507"/>
      <c r="L41" s="520">
        <f t="shared" si="6"/>
        <v>490</v>
      </c>
      <c r="M41" s="512" t="s">
        <v>1017</v>
      </c>
      <c r="N41" s="508"/>
      <c r="O41" s="521"/>
    </row>
    <row r="42" spans="1:15" x14ac:dyDescent="0.25">
      <c r="A42" s="503" t="s">
        <v>1032</v>
      </c>
      <c r="B42" s="504"/>
      <c r="C42" s="518" t="s">
        <v>1033</v>
      </c>
      <c r="D42" s="492" t="str">
        <f t="shared" si="5"/>
        <v>Belém</v>
      </c>
      <c r="E42" s="492" t="str">
        <f t="shared" si="4"/>
        <v>Canteiro (Soure)</v>
      </c>
      <c r="F42" s="493">
        <f>F33</f>
        <v>70</v>
      </c>
      <c r="G42" s="496"/>
      <c r="H42" s="495">
        <v>1</v>
      </c>
      <c r="I42" s="507"/>
      <c r="J42" s="519">
        <v>70</v>
      </c>
      <c r="K42" s="507"/>
      <c r="L42" s="520">
        <f t="shared" si="6"/>
        <v>70</v>
      </c>
      <c r="M42" s="512" t="s">
        <v>1017</v>
      </c>
      <c r="N42" s="508"/>
      <c r="O42" s="521"/>
    </row>
    <row r="43" spans="1:15" x14ac:dyDescent="0.25">
      <c r="A43" s="503" t="s">
        <v>1034</v>
      </c>
      <c r="B43" s="504"/>
      <c r="C43" s="518" t="s">
        <v>1035</v>
      </c>
      <c r="D43" s="492" t="str">
        <f t="shared" si="5"/>
        <v>Belém</v>
      </c>
      <c r="E43" s="492" t="str">
        <f t="shared" si="4"/>
        <v>Canteiro (Soure)</v>
      </c>
      <c r="F43" s="493">
        <f>F33</f>
        <v>70</v>
      </c>
      <c r="G43" s="496"/>
      <c r="H43" s="495">
        <v>3</v>
      </c>
      <c r="I43" s="507"/>
      <c r="J43" s="519">
        <v>70</v>
      </c>
      <c r="K43" s="507"/>
      <c r="L43" s="520">
        <f t="shared" si="6"/>
        <v>210</v>
      </c>
      <c r="M43" s="512" t="s">
        <v>1017</v>
      </c>
      <c r="N43" s="508"/>
      <c r="O43" s="521"/>
    </row>
    <row r="44" spans="1:15" x14ac:dyDescent="0.25">
      <c r="A44" s="503" t="s">
        <v>1036</v>
      </c>
      <c r="B44" s="504"/>
      <c r="C44" s="518" t="s">
        <v>1037</v>
      </c>
      <c r="D44" s="492" t="str">
        <f t="shared" si="5"/>
        <v>Belém</v>
      </c>
      <c r="E44" s="492" t="str">
        <f t="shared" si="4"/>
        <v>Canteiro (Soure)</v>
      </c>
      <c r="F44" s="493">
        <f>F33</f>
        <v>70</v>
      </c>
      <c r="G44" s="496"/>
      <c r="H44" s="495">
        <v>2</v>
      </c>
      <c r="I44" s="507"/>
      <c r="J44" s="519">
        <v>70</v>
      </c>
      <c r="K44" s="507"/>
      <c r="L44" s="520">
        <f t="shared" si="6"/>
        <v>140</v>
      </c>
      <c r="M44" s="512" t="s">
        <v>1017</v>
      </c>
      <c r="N44" s="508"/>
      <c r="O44" s="521"/>
    </row>
    <row r="45" spans="1:15" x14ac:dyDescent="0.25">
      <c r="A45" s="503" t="s">
        <v>1038</v>
      </c>
      <c r="B45" s="504"/>
      <c r="C45" s="518" t="s">
        <v>1039</v>
      </c>
      <c r="D45" s="492" t="str">
        <f t="shared" si="5"/>
        <v>Belém</v>
      </c>
      <c r="E45" s="492" t="str">
        <f t="shared" si="4"/>
        <v>Canteiro (Soure)</v>
      </c>
      <c r="F45" s="493">
        <f>F33</f>
        <v>70</v>
      </c>
      <c r="G45" s="496"/>
      <c r="H45" s="495">
        <v>1</v>
      </c>
      <c r="I45" s="507"/>
      <c r="J45" s="519">
        <v>70</v>
      </c>
      <c r="K45" s="507"/>
      <c r="L45" s="520">
        <f t="shared" si="6"/>
        <v>70</v>
      </c>
      <c r="M45" s="512" t="s">
        <v>1017</v>
      </c>
      <c r="N45" s="508"/>
      <c r="O45" s="521"/>
    </row>
    <row r="46" spans="1:15" x14ac:dyDescent="0.25">
      <c r="A46" s="503" t="s">
        <v>1040</v>
      </c>
      <c r="B46" s="504"/>
      <c r="C46" s="518" t="s">
        <v>1041</v>
      </c>
      <c r="D46" s="492" t="str">
        <f t="shared" si="5"/>
        <v>Belém</v>
      </c>
      <c r="E46" s="492" t="str">
        <f t="shared" si="4"/>
        <v>Canteiro (Soure)</v>
      </c>
      <c r="F46" s="493">
        <f>F33</f>
        <v>70</v>
      </c>
      <c r="G46" s="496"/>
      <c r="H46" s="495">
        <v>1</v>
      </c>
      <c r="I46" s="507"/>
      <c r="J46" s="519">
        <v>70</v>
      </c>
      <c r="K46" s="507"/>
      <c r="L46" s="520">
        <f t="shared" si="6"/>
        <v>70</v>
      </c>
      <c r="M46" s="512" t="s">
        <v>1017</v>
      </c>
      <c r="N46" s="508"/>
      <c r="O46" s="521"/>
    </row>
    <row r="47" spans="1:15" x14ac:dyDescent="0.25">
      <c r="A47" s="503" t="s">
        <v>1042</v>
      </c>
      <c r="B47" s="504"/>
      <c r="C47" s="518" t="s">
        <v>1043</v>
      </c>
      <c r="D47" s="492" t="str">
        <f t="shared" si="5"/>
        <v>Belém</v>
      </c>
      <c r="E47" s="492" t="str">
        <f t="shared" si="4"/>
        <v>Canteiro (Soure)</v>
      </c>
      <c r="F47" s="493">
        <f>F33</f>
        <v>70</v>
      </c>
      <c r="G47" s="496"/>
      <c r="H47" s="495">
        <v>1</v>
      </c>
      <c r="I47" s="507"/>
      <c r="J47" s="519">
        <v>70</v>
      </c>
      <c r="K47" s="507"/>
      <c r="L47" s="520">
        <f t="shared" si="6"/>
        <v>70</v>
      </c>
      <c r="M47" s="512" t="s">
        <v>1017</v>
      </c>
      <c r="N47" s="508"/>
      <c r="O47" s="521"/>
    </row>
    <row r="48" spans="1:15" x14ac:dyDescent="0.25">
      <c r="A48" s="503" t="s">
        <v>1044</v>
      </c>
      <c r="B48" s="504"/>
      <c r="C48" s="518" t="s">
        <v>1045</v>
      </c>
      <c r="D48" s="492" t="str">
        <f t="shared" si="5"/>
        <v>Belém</v>
      </c>
      <c r="E48" s="492" t="str">
        <f t="shared" si="4"/>
        <v>Canteiro (Soure)</v>
      </c>
      <c r="F48" s="493">
        <f>F33</f>
        <v>70</v>
      </c>
      <c r="G48" s="496"/>
      <c r="H48" s="495">
        <v>1</v>
      </c>
      <c r="I48" s="507"/>
      <c r="J48" s="519">
        <v>70</v>
      </c>
      <c r="K48" s="507"/>
      <c r="L48" s="520">
        <f t="shared" si="6"/>
        <v>70</v>
      </c>
      <c r="M48" s="512" t="s">
        <v>1017</v>
      </c>
      <c r="N48" s="508"/>
      <c r="O48" s="521"/>
    </row>
    <row r="49" spans="1:15" x14ac:dyDescent="0.25">
      <c r="A49" s="503" t="s">
        <v>1046</v>
      </c>
      <c r="B49" s="504"/>
      <c r="C49" s="518" t="s">
        <v>1047</v>
      </c>
      <c r="D49" s="492" t="str">
        <f t="shared" si="5"/>
        <v>Belém</v>
      </c>
      <c r="E49" s="492" t="str">
        <f t="shared" si="4"/>
        <v>Canteiro (Soure)</v>
      </c>
      <c r="F49" s="493">
        <f>F33</f>
        <v>70</v>
      </c>
      <c r="G49" s="496"/>
      <c r="H49" s="495">
        <v>3</v>
      </c>
      <c r="I49" s="507"/>
      <c r="J49" s="519">
        <v>70</v>
      </c>
      <c r="K49" s="507"/>
      <c r="L49" s="520">
        <f t="shared" si="6"/>
        <v>210</v>
      </c>
      <c r="M49" s="512" t="s">
        <v>1017</v>
      </c>
      <c r="N49" s="508"/>
      <c r="O49" s="521"/>
    </row>
    <row r="50" spans="1:15" x14ac:dyDescent="0.25">
      <c r="A50" s="922" t="s">
        <v>1048</v>
      </c>
      <c r="B50" s="905"/>
      <c r="C50" s="905"/>
      <c r="D50" s="905"/>
      <c r="E50" s="905"/>
      <c r="F50" s="905"/>
      <c r="G50" s="905"/>
      <c r="H50" s="905"/>
      <c r="I50" s="905"/>
      <c r="J50" s="905"/>
      <c r="K50" s="906"/>
      <c r="L50" s="522">
        <f>SUM(L33:L49)</f>
        <v>1960</v>
      </c>
      <c r="M50" s="512"/>
      <c r="N50" s="508"/>
      <c r="O50" s="523"/>
    </row>
    <row r="51" spans="1:15" x14ac:dyDescent="0.25">
      <c r="A51" s="923"/>
      <c r="B51" s="524"/>
      <c r="C51" s="924" t="s">
        <v>317</v>
      </c>
      <c r="D51" s="915" t="s">
        <v>946</v>
      </c>
      <c r="E51" s="915" t="s">
        <v>947</v>
      </c>
      <c r="F51" s="925" t="s">
        <v>1015</v>
      </c>
      <c r="G51" s="925" t="s">
        <v>949</v>
      </c>
      <c r="H51" s="915" t="s">
        <v>25</v>
      </c>
      <c r="I51" s="915" t="s">
        <v>951</v>
      </c>
      <c r="J51" s="920" t="s">
        <v>952</v>
      </c>
      <c r="K51" s="920"/>
      <c r="L51" s="915" t="s">
        <v>953</v>
      </c>
      <c r="M51" s="915" t="s">
        <v>954</v>
      </c>
      <c r="N51" s="525"/>
      <c r="O51" s="921" t="s">
        <v>298</v>
      </c>
    </row>
    <row r="52" spans="1:15" x14ac:dyDescent="0.25">
      <c r="A52" s="911"/>
      <c r="B52" s="515"/>
      <c r="C52" s="915"/>
      <c r="D52" s="885"/>
      <c r="E52" s="885"/>
      <c r="F52" s="916"/>
      <c r="G52" s="916"/>
      <c r="H52" s="885"/>
      <c r="I52" s="885"/>
      <c r="J52" s="485" t="s">
        <v>955</v>
      </c>
      <c r="K52" s="485" t="s">
        <v>956</v>
      </c>
      <c r="L52" s="885"/>
      <c r="M52" s="885"/>
      <c r="N52" s="486"/>
      <c r="O52" s="886"/>
    </row>
    <row r="53" spans="1:15" x14ac:dyDescent="0.25">
      <c r="A53" s="516">
        <v>3</v>
      </c>
      <c r="B53" s="517"/>
      <c r="C53" s="887" t="s">
        <v>1049</v>
      </c>
      <c r="D53" s="888"/>
      <c r="E53" s="888"/>
      <c r="F53" s="888"/>
      <c r="G53" s="888"/>
      <c r="H53" s="888"/>
      <c r="I53" s="888"/>
      <c r="J53" s="888"/>
      <c r="K53" s="888"/>
      <c r="L53" s="888"/>
      <c r="M53" s="888"/>
      <c r="N53" s="888"/>
      <c r="O53" s="889"/>
    </row>
    <row r="54" spans="1:15" ht="12.75" customHeight="1" x14ac:dyDescent="0.25">
      <c r="A54" s="503" t="s">
        <v>50</v>
      </c>
      <c r="B54" s="504" t="s">
        <v>962</v>
      </c>
      <c r="C54" s="491" t="s">
        <v>1050</v>
      </c>
      <c r="D54" s="492" t="str">
        <f t="shared" si="2"/>
        <v>Belém</v>
      </c>
      <c r="E54" s="492" t="str">
        <f t="shared" si="3"/>
        <v>Canteiro (Soure)</v>
      </c>
      <c r="F54" s="505">
        <f>F12</f>
        <v>70</v>
      </c>
      <c r="G54" s="494">
        <f t="shared" si="1"/>
        <v>1.75</v>
      </c>
      <c r="H54" s="495">
        <v>1</v>
      </c>
      <c r="I54" s="506"/>
      <c r="J54" s="497">
        <v>457.75889999999998</v>
      </c>
      <c r="K54" s="507">
        <v>867.9</v>
      </c>
      <c r="L54" s="498">
        <f>ROUND((J54*H54*G54)+K54,2)</f>
        <v>1668.98</v>
      </c>
      <c r="M54" s="499" t="s">
        <v>961</v>
      </c>
      <c r="N54" s="504" t="s">
        <v>962</v>
      </c>
      <c r="O54" s="501" t="s">
        <v>963</v>
      </c>
    </row>
    <row r="55" spans="1:15" ht="12.75" customHeight="1" x14ac:dyDescent="0.25">
      <c r="A55" s="503" t="s">
        <v>1051</v>
      </c>
      <c r="B55" s="504" t="s">
        <v>1052</v>
      </c>
      <c r="C55" s="491" t="s">
        <v>1053</v>
      </c>
      <c r="D55" s="492" t="str">
        <f t="shared" si="2"/>
        <v>Belém</v>
      </c>
      <c r="E55" s="492" t="str">
        <f t="shared" si="3"/>
        <v>Canteiro (Soure)</v>
      </c>
      <c r="F55" s="505">
        <f>F54</f>
        <v>70</v>
      </c>
      <c r="G55" s="494">
        <f t="shared" si="1"/>
        <v>1.75</v>
      </c>
      <c r="H55" s="495">
        <v>1</v>
      </c>
      <c r="I55" s="506"/>
      <c r="J55" s="497">
        <v>311.77670000000001</v>
      </c>
      <c r="K55" s="507">
        <v>474.1</v>
      </c>
      <c r="L55" s="498">
        <f t="shared" ref="L55:L81" si="7">ROUND((J55*H55*G55)+K55,2)</f>
        <v>1019.71</v>
      </c>
      <c r="M55" s="499" t="s">
        <v>961</v>
      </c>
      <c r="N55" s="504" t="s">
        <v>1052</v>
      </c>
      <c r="O55" s="501" t="s">
        <v>1054</v>
      </c>
    </row>
    <row r="56" spans="1:15" ht="12.75" customHeight="1" x14ac:dyDescent="0.25">
      <c r="A56" s="503" t="s">
        <v>1055</v>
      </c>
      <c r="B56" s="504" t="s">
        <v>1056</v>
      </c>
      <c r="C56" s="491" t="s">
        <v>1057</v>
      </c>
      <c r="D56" s="492" t="str">
        <f t="shared" si="2"/>
        <v>Belém</v>
      </c>
      <c r="E56" s="492" t="str">
        <f t="shared" si="3"/>
        <v>Canteiro (Soure)</v>
      </c>
      <c r="F56" s="505">
        <f>F54</f>
        <v>70</v>
      </c>
      <c r="G56" s="494">
        <f t="shared" si="1"/>
        <v>1.75</v>
      </c>
      <c r="H56" s="495">
        <v>1</v>
      </c>
      <c r="I56" s="506"/>
      <c r="J56" s="497">
        <v>325.24700000000001</v>
      </c>
      <c r="K56" s="507">
        <v>728.2</v>
      </c>
      <c r="L56" s="498">
        <f t="shared" si="7"/>
        <v>1297.3800000000001</v>
      </c>
      <c r="M56" s="499" t="s">
        <v>961</v>
      </c>
      <c r="N56" s="504" t="s">
        <v>1056</v>
      </c>
      <c r="O56" s="501" t="s">
        <v>1058</v>
      </c>
    </row>
    <row r="57" spans="1:15" ht="12.75" customHeight="1" x14ac:dyDescent="0.25">
      <c r="A57" s="503" t="s">
        <v>1059</v>
      </c>
      <c r="B57" s="504" t="s">
        <v>1060</v>
      </c>
      <c r="C57" s="491" t="s">
        <v>1061</v>
      </c>
      <c r="D57" s="492" t="str">
        <f t="shared" si="2"/>
        <v>Belém</v>
      </c>
      <c r="E57" s="492" t="str">
        <f t="shared" si="3"/>
        <v>Canteiro (Soure)</v>
      </c>
      <c r="F57" s="505">
        <f>F54</f>
        <v>70</v>
      </c>
      <c r="G57" s="494">
        <f t="shared" si="1"/>
        <v>1.75</v>
      </c>
      <c r="H57" s="495">
        <v>1</v>
      </c>
      <c r="I57" s="506"/>
      <c r="J57" s="497">
        <v>287.57799999999997</v>
      </c>
      <c r="K57" s="507">
        <v>474.1</v>
      </c>
      <c r="L57" s="498">
        <f t="shared" si="7"/>
        <v>977.36</v>
      </c>
      <c r="M57" s="499" t="s">
        <v>961</v>
      </c>
      <c r="N57" s="504" t="s">
        <v>1060</v>
      </c>
      <c r="O57" s="501" t="s">
        <v>724</v>
      </c>
    </row>
    <row r="58" spans="1:15" ht="12.75" customHeight="1" x14ac:dyDescent="0.25">
      <c r="A58" s="503" t="s">
        <v>1062</v>
      </c>
      <c r="B58" s="504" t="s">
        <v>1063</v>
      </c>
      <c r="C58" s="491" t="s">
        <v>1064</v>
      </c>
      <c r="D58" s="492" t="str">
        <f t="shared" si="2"/>
        <v>Belém</v>
      </c>
      <c r="E58" s="492" t="str">
        <f t="shared" si="3"/>
        <v>Canteiro (Soure)</v>
      </c>
      <c r="F58" s="505">
        <f>F54</f>
        <v>70</v>
      </c>
      <c r="G58" s="494">
        <f t="shared" si="1"/>
        <v>1.75</v>
      </c>
      <c r="H58" s="495">
        <v>1</v>
      </c>
      <c r="I58" s="506"/>
      <c r="J58" s="497">
        <v>178.51599999999999</v>
      </c>
      <c r="K58" s="507">
        <v>333.3</v>
      </c>
      <c r="L58" s="498">
        <f t="shared" si="7"/>
        <v>645.70000000000005</v>
      </c>
      <c r="M58" s="499" t="s">
        <v>961</v>
      </c>
      <c r="N58" s="504" t="s">
        <v>1063</v>
      </c>
      <c r="O58" s="501" t="s">
        <v>1065</v>
      </c>
    </row>
    <row r="59" spans="1:15" ht="12.75" customHeight="1" x14ac:dyDescent="0.25">
      <c r="A59" s="503" t="s">
        <v>1066</v>
      </c>
      <c r="B59" s="504" t="s">
        <v>1067</v>
      </c>
      <c r="C59" s="491" t="s">
        <v>1068</v>
      </c>
      <c r="D59" s="492" t="str">
        <f t="shared" si="2"/>
        <v>Belém</v>
      </c>
      <c r="E59" s="492" t="str">
        <f t="shared" si="3"/>
        <v>Canteiro (Soure)</v>
      </c>
      <c r="F59" s="505">
        <f>F54</f>
        <v>70</v>
      </c>
      <c r="G59" s="494">
        <f t="shared" si="1"/>
        <v>1.75</v>
      </c>
      <c r="H59" s="495">
        <v>1</v>
      </c>
      <c r="I59" s="506"/>
      <c r="J59" s="497">
        <v>326.69839999999999</v>
      </c>
      <c r="K59" s="507">
        <v>474.1</v>
      </c>
      <c r="L59" s="498">
        <f t="shared" si="7"/>
        <v>1045.82</v>
      </c>
      <c r="M59" s="499" t="s">
        <v>961</v>
      </c>
      <c r="N59" s="504" t="s">
        <v>1067</v>
      </c>
      <c r="O59" s="501" t="s">
        <v>1069</v>
      </c>
    </row>
    <row r="60" spans="1:15" ht="12.75" customHeight="1" x14ac:dyDescent="0.25">
      <c r="A60" s="503" t="s">
        <v>1070</v>
      </c>
      <c r="B60" s="504" t="s">
        <v>1071</v>
      </c>
      <c r="C60" s="491" t="s">
        <v>1072</v>
      </c>
      <c r="D60" s="492" t="str">
        <f t="shared" si="2"/>
        <v>Belém</v>
      </c>
      <c r="E60" s="492" t="str">
        <f t="shared" si="3"/>
        <v>Canteiro (Soure)</v>
      </c>
      <c r="F60" s="505">
        <f>F54</f>
        <v>70</v>
      </c>
      <c r="G60" s="494">
        <f t="shared" si="1"/>
        <v>1.75</v>
      </c>
      <c r="H60" s="495">
        <v>1</v>
      </c>
      <c r="I60" s="506"/>
      <c r="J60" s="497">
        <v>363.82369999999997</v>
      </c>
      <c r="K60" s="507">
        <v>474.1</v>
      </c>
      <c r="L60" s="498">
        <f t="shared" si="7"/>
        <v>1110.79</v>
      </c>
      <c r="M60" s="499" t="s">
        <v>961</v>
      </c>
      <c r="N60" s="504" t="s">
        <v>1071</v>
      </c>
      <c r="O60" s="501" t="s">
        <v>1073</v>
      </c>
    </row>
    <row r="61" spans="1:15" ht="26.4" x14ac:dyDescent="0.25">
      <c r="A61" s="503" t="s">
        <v>1074</v>
      </c>
      <c r="B61" s="504" t="s">
        <v>1075</v>
      </c>
      <c r="C61" s="491" t="s">
        <v>1076</v>
      </c>
      <c r="D61" s="492" t="str">
        <f t="shared" si="2"/>
        <v>Belém</v>
      </c>
      <c r="E61" s="492" t="str">
        <f t="shared" si="3"/>
        <v>Canteiro (Soure)</v>
      </c>
      <c r="F61" s="505">
        <f>F54</f>
        <v>70</v>
      </c>
      <c r="G61" s="494">
        <f t="shared" si="1"/>
        <v>1.75</v>
      </c>
      <c r="H61" s="495">
        <v>1</v>
      </c>
      <c r="I61" s="506"/>
      <c r="J61" s="497">
        <v>337.94279999999998</v>
      </c>
      <c r="K61" s="507">
        <v>474.1</v>
      </c>
      <c r="L61" s="498">
        <f t="shared" si="7"/>
        <v>1065.5</v>
      </c>
      <c r="M61" s="499" t="s">
        <v>961</v>
      </c>
      <c r="N61" s="504" t="s">
        <v>1075</v>
      </c>
      <c r="O61" s="501" t="s">
        <v>1077</v>
      </c>
    </row>
    <row r="62" spans="1:15" ht="12.75" hidden="1" customHeight="1" x14ac:dyDescent="0.25">
      <c r="A62" s="503" t="s">
        <v>1078</v>
      </c>
      <c r="B62" s="504" t="s">
        <v>1079</v>
      </c>
      <c r="C62" s="491" t="s">
        <v>1080</v>
      </c>
      <c r="D62" s="492" t="str">
        <f t="shared" si="2"/>
        <v>Belém</v>
      </c>
      <c r="E62" s="492" t="str">
        <f t="shared" si="3"/>
        <v>Canteiro (Soure)</v>
      </c>
      <c r="F62" s="505">
        <f>F54</f>
        <v>70</v>
      </c>
      <c r="G62" s="494">
        <f t="shared" si="1"/>
        <v>1.75</v>
      </c>
      <c r="H62" s="495"/>
      <c r="I62" s="506"/>
      <c r="J62" s="497">
        <v>311.77670000000001</v>
      </c>
      <c r="K62" s="507"/>
      <c r="L62" s="498">
        <f t="shared" si="7"/>
        <v>0</v>
      </c>
      <c r="M62" s="499" t="s">
        <v>961</v>
      </c>
      <c r="N62" s="504" t="s">
        <v>1052</v>
      </c>
      <c r="O62" s="501" t="s">
        <v>1054</v>
      </c>
    </row>
    <row r="63" spans="1:15" ht="26.4" hidden="1" x14ac:dyDescent="0.25">
      <c r="A63" s="503" t="s">
        <v>1081</v>
      </c>
      <c r="B63" s="504" t="s">
        <v>1082</v>
      </c>
      <c r="C63" s="491" t="s">
        <v>1083</v>
      </c>
      <c r="D63" s="492" t="str">
        <f t="shared" si="2"/>
        <v>Belém</v>
      </c>
      <c r="E63" s="492" t="str">
        <f t="shared" si="3"/>
        <v>Canteiro (Soure)</v>
      </c>
      <c r="F63" s="505">
        <f>F54</f>
        <v>70</v>
      </c>
      <c r="G63" s="494">
        <f t="shared" si="1"/>
        <v>1.75</v>
      </c>
      <c r="H63" s="495"/>
      <c r="I63" s="506"/>
      <c r="J63" s="497">
        <v>311.77670000000001</v>
      </c>
      <c r="K63" s="507"/>
      <c r="L63" s="498">
        <f t="shared" si="7"/>
        <v>0</v>
      </c>
      <c r="M63" s="499" t="s">
        <v>961</v>
      </c>
      <c r="N63" s="504" t="s">
        <v>1052</v>
      </c>
      <c r="O63" s="501" t="s">
        <v>1054</v>
      </c>
    </row>
    <row r="64" spans="1:15" ht="12.75" hidden="1" customHeight="1" x14ac:dyDescent="0.25">
      <c r="A64" s="503" t="s">
        <v>1084</v>
      </c>
      <c r="B64" s="504" t="s">
        <v>1085</v>
      </c>
      <c r="C64" s="491" t="s">
        <v>1086</v>
      </c>
      <c r="D64" s="492" t="str">
        <f t="shared" si="2"/>
        <v>Belém</v>
      </c>
      <c r="E64" s="492" t="str">
        <f t="shared" si="3"/>
        <v>Canteiro (Soure)</v>
      </c>
      <c r="F64" s="505">
        <f>F54</f>
        <v>70</v>
      </c>
      <c r="G64" s="494">
        <f t="shared" si="1"/>
        <v>1.75</v>
      </c>
      <c r="H64" s="495"/>
      <c r="I64" s="506"/>
      <c r="J64" s="497">
        <v>311.77670000000001</v>
      </c>
      <c r="K64" s="507"/>
      <c r="L64" s="498">
        <f t="shared" si="7"/>
        <v>0</v>
      </c>
      <c r="M64" s="499" t="s">
        <v>961</v>
      </c>
      <c r="N64" s="504" t="s">
        <v>1052</v>
      </c>
      <c r="O64" s="501" t="s">
        <v>1054</v>
      </c>
    </row>
    <row r="65" spans="1:15" ht="12.75" hidden="1" customHeight="1" x14ac:dyDescent="0.25">
      <c r="A65" s="503" t="s">
        <v>1087</v>
      </c>
      <c r="B65" s="504" t="s">
        <v>1088</v>
      </c>
      <c r="C65" s="491" t="s">
        <v>1089</v>
      </c>
      <c r="D65" s="492" t="str">
        <f t="shared" si="2"/>
        <v>Belém</v>
      </c>
      <c r="E65" s="492" t="str">
        <f t="shared" si="3"/>
        <v>Canteiro (Soure)</v>
      </c>
      <c r="F65" s="505">
        <f>F54</f>
        <v>70</v>
      </c>
      <c r="G65" s="494">
        <f t="shared" si="1"/>
        <v>1.75</v>
      </c>
      <c r="H65" s="495"/>
      <c r="I65" s="506"/>
      <c r="J65" s="497">
        <v>311.77670000000001</v>
      </c>
      <c r="K65" s="507"/>
      <c r="L65" s="498">
        <f t="shared" si="7"/>
        <v>0</v>
      </c>
      <c r="M65" s="499" t="s">
        <v>961</v>
      </c>
      <c r="N65" s="504" t="s">
        <v>1052</v>
      </c>
      <c r="O65" s="501" t="s">
        <v>1054</v>
      </c>
    </row>
    <row r="66" spans="1:15" ht="12.75" hidden="1" customHeight="1" x14ac:dyDescent="0.25">
      <c r="A66" s="503" t="s">
        <v>1090</v>
      </c>
      <c r="B66" s="504" t="s">
        <v>1091</v>
      </c>
      <c r="C66" s="491" t="s">
        <v>1092</v>
      </c>
      <c r="D66" s="492" t="str">
        <f t="shared" si="2"/>
        <v>Belém</v>
      </c>
      <c r="E66" s="492" t="str">
        <f t="shared" si="3"/>
        <v>Canteiro (Soure)</v>
      </c>
      <c r="F66" s="505">
        <f>F54</f>
        <v>70</v>
      </c>
      <c r="G66" s="494">
        <f t="shared" si="1"/>
        <v>1.75</v>
      </c>
      <c r="H66" s="495"/>
      <c r="I66" s="506"/>
      <c r="J66" s="497">
        <v>311.77670000000001</v>
      </c>
      <c r="K66" s="507"/>
      <c r="L66" s="498">
        <f t="shared" si="7"/>
        <v>0</v>
      </c>
      <c r="M66" s="499" t="s">
        <v>961</v>
      </c>
      <c r="N66" s="504" t="s">
        <v>1052</v>
      </c>
      <c r="O66" s="501" t="s">
        <v>1054</v>
      </c>
    </row>
    <row r="67" spans="1:15" ht="12.75" hidden="1" customHeight="1" x14ac:dyDescent="0.25">
      <c r="A67" s="503" t="s">
        <v>1093</v>
      </c>
      <c r="B67" s="504" t="s">
        <v>1094</v>
      </c>
      <c r="C67" s="491" t="s">
        <v>1095</v>
      </c>
      <c r="D67" s="492" t="str">
        <f t="shared" si="2"/>
        <v>Belém</v>
      </c>
      <c r="E67" s="492" t="str">
        <f t="shared" si="3"/>
        <v>Canteiro (Soure)</v>
      </c>
      <c r="F67" s="505">
        <f>F54</f>
        <v>70</v>
      </c>
      <c r="G67" s="494">
        <f t="shared" si="1"/>
        <v>1.75</v>
      </c>
      <c r="H67" s="495"/>
      <c r="I67" s="506"/>
      <c r="J67" s="497">
        <v>311.77670000000001</v>
      </c>
      <c r="K67" s="507"/>
      <c r="L67" s="498">
        <f t="shared" si="7"/>
        <v>0</v>
      </c>
      <c r="M67" s="499" t="s">
        <v>961</v>
      </c>
      <c r="N67" s="504" t="s">
        <v>1052</v>
      </c>
      <c r="O67" s="501" t="s">
        <v>1054</v>
      </c>
    </row>
    <row r="68" spans="1:15" ht="12.75" hidden="1" customHeight="1" x14ac:dyDescent="0.25">
      <c r="A68" s="503" t="s">
        <v>1096</v>
      </c>
      <c r="B68" s="504" t="s">
        <v>1097</v>
      </c>
      <c r="C68" s="491" t="s">
        <v>1098</v>
      </c>
      <c r="D68" s="492" t="str">
        <f t="shared" si="2"/>
        <v>Belém</v>
      </c>
      <c r="E68" s="492" t="str">
        <f t="shared" si="3"/>
        <v>Canteiro (Soure)</v>
      </c>
      <c r="F68" s="505">
        <f>F54</f>
        <v>70</v>
      </c>
      <c r="G68" s="494">
        <f t="shared" si="1"/>
        <v>1.75</v>
      </c>
      <c r="H68" s="495"/>
      <c r="I68" s="506"/>
      <c r="J68" s="497">
        <v>311.77670000000001</v>
      </c>
      <c r="K68" s="507"/>
      <c r="L68" s="498">
        <f t="shared" si="7"/>
        <v>0</v>
      </c>
      <c r="M68" s="499" t="s">
        <v>961</v>
      </c>
      <c r="N68" s="504" t="s">
        <v>1052</v>
      </c>
      <c r="O68" s="501" t="s">
        <v>1054</v>
      </c>
    </row>
    <row r="69" spans="1:15" ht="12.75" hidden="1" customHeight="1" x14ac:dyDescent="0.25">
      <c r="A69" s="503" t="s">
        <v>1099</v>
      </c>
      <c r="B69" s="504" t="s">
        <v>1100</v>
      </c>
      <c r="C69" s="491" t="s">
        <v>1101</v>
      </c>
      <c r="D69" s="492" t="str">
        <f t="shared" si="2"/>
        <v>Belém</v>
      </c>
      <c r="E69" s="492" t="str">
        <f t="shared" si="3"/>
        <v>Canteiro (Soure)</v>
      </c>
      <c r="F69" s="505">
        <f>F54</f>
        <v>70</v>
      </c>
      <c r="G69" s="494">
        <f t="shared" si="1"/>
        <v>1.75</v>
      </c>
      <c r="H69" s="495"/>
      <c r="I69" s="506"/>
      <c r="J69" s="497">
        <v>311.77670000000001</v>
      </c>
      <c r="K69" s="507"/>
      <c r="L69" s="498">
        <f t="shared" si="7"/>
        <v>0</v>
      </c>
      <c r="M69" s="499" t="s">
        <v>961</v>
      </c>
      <c r="N69" s="504" t="s">
        <v>1052</v>
      </c>
      <c r="O69" s="501" t="s">
        <v>1054</v>
      </c>
    </row>
    <row r="70" spans="1:15" ht="12.75" hidden="1" customHeight="1" x14ac:dyDescent="0.25">
      <c r="A70" s="503" t="s">
        <v>1102</v>
      </c>
      <c r="B70" s="504" t="s">
        <v>1103</v>
      </c>
      <c r="C70" s="491" t="s">
        <v>1104</v>
      </c>
      <c r="D70" s="492" t="str">
        <f t="shared" si="2"/>
        <v>Belém</v>
      </c>
      <c r="E70" s="492" t="str">
        <f t="shared" si="3"/>
        <v>Canteiro (Soure)</v>
      </c>
      <c r="F70" s="505">
        <f>F54</f>
        <v>70</v>
      </c>
      <c r="G70" s="494">
        <f t="shared" si="1"/>
        <v>1.75</v>
      </c>
      <c r="H70" s="495"/>
      <c r="I70" s="506"/>
      <c r="J70" s="497">
        <v>311.77670000000001</v>
      </c>
      <c r="K70" s="507"/>
      <c r="L70" s="498">
        <f t="shared" si="7"/>
        <v>0</v>
      </c>
      <c r="M70" s="499" t="s">
        <v>961</v>
      </c>
      <c r="N70" s="504" t="s">
        <v>1052</v>
      </c>
      <c r="O70" s="501" t="s">
        <v>1054</v>
      </c>
    </row>
    <row r="71" spans="1:15" ht="12.75" hidden="1" customHeight="1" x14ac:dyDescent="0.25">
      <c r="A71" s="503" t="s">
        <v>1105</v>
      </c>
      <c r="B71" s="504" t="s">
        <v>1106</v>
      </c>
      <c r="C71" s="491" t="s">
        <v>1107</v>
      </c>
      <c r="D71" s="492" t="str">
        <f t="shared" si="2"/>
        <v>Belém</v>
      </c>
      <c r="E71" s="492" t="str">
        <f t="shared" si="3"/>
        <v>Canteiro (Soure)</v>
      </c>
      <c r="F71" s="505">
        <f>F54</f>
        <v>70</v>
      </c>
      <c r="G71" s="494">
        <f t="shared" si="1"/>
        <v>1.75</v>
      </c>
      <c r="H71" s="495"/>
      <c r="I71" s="506"/>
      <c r="J71" s="497">
        <v>311.77670000000001</v>
      </c>
      <c r="K71" s="507"/>
      <c r="L71" s="498">
        <f t="shared" si="7"/>
        <v>0</v>
      </c>
      <c r="M71" s="499" t="s">
        <v>961</v>
      </c>
      <c r="N71" s="504" t="s">
        <v>1052</v>
      </c>
      <c r="O71" s="501" t="s">
        <v>1054</v>
      </c>
    </row>
    <row r="72" spans="1:15" ht="12.75" customHeight="1" x14ac:dyDescent="0.25">
      <c r="A72" s="503" t="s">
        <v>1108</v>
      </c>
      <c r="B72" s="504" t="s">
        <v>1109</v>
      </c>
      <c r="C72" s="491" t="s">
        <v>1110</v>
      </c>
      <c r="D72" s="492" t="str">
        <f t="shared" si="2"/>
        <v>Belém</v>
      </c>
      <c r="E72" s="492" t="str">
        <f t="shared" si="3"/>
        <v>Canteiro (Soure)</v>
      </c>
      <c r="F72" s="505">
        <f>F54</f>
        <v>70</v>
      </c>
      <c r="G72" s="494">
        <f t="shared" si="1"/>
        <v>1.75</v>
      </c>
      <c r="H72" s="495">
        <v>1</v>
      </c>
      <c r="I72" s="506"/>
      <c r="J72" s="497">
        <v>311.77670000000001</v>
      </c>
      <c r="K72" s="507">
        <v>333.3</v>
      </c>
      <c r="L72" s="498">
        <f t="shared" si="7"/>
        <v>878.91</v>
      </c>
      <c r="M72" s="499" t="s">
        <v>961</v>
      </c>
      <c r="N72" s="504" t="s">
        <v>1052</v>
      </c>
      <c r="O72" s="501" t="s">
        <v>1054</v>
      </c>
    </row>
    <row r="73" spans="1:15" ht="12.75" customHeight="1" x14ac:dyDescent="0.25">
      <c r="A73" s="503" t="s">
        <v>1111</v>
      </c>
      <c r="B73" s="504" t="s">
        <v>1112</v>
      </c>
      <c r="C73" s="491" t="s">
        <v>1113</v>
      </c>
      <c r="D73" s="492" t="str">
        <f t="shared" si="2"/>
        <v>Belém</v>
      </c>
      <c r="E73" s="492" t="str">
        <f t="shared" si="3"/>
        <v>Canteiro (Soure)</v>
      </c>
      <c r="F73" s="505">
        <f>F54</f>
        <v>70</v>
      </c>
      <c r="G73" s="494">
        <f t="shared" si="1"/>
        <v>1.75</v>
      </c>
      <c r="H73" s="495">
        <v>1</v>
      </c>
      <c r="I73" s="506"/>
      <c r="J73" s="497">
        <v>199.27369999999999</v>
      </c>
      <c r="K73" s="507">
        <v>333.3</v>
      </c>
      <c r="L73" s="498">
        <f t="shared" si="7"/>
        <v>682.03</v>
      </c>
      <c r="M73" s="499" t="s">
        <v>961</v>
      </c>
      <c r="N73" s="504" t="s">
        <v>1114</v>
      </c>
      <c r="O73" s="501" t="s">
        <v>1115</v>
      </c>
    </row>
    <row r="74" spans="1:15" ht="12.75" hidden="1" customHeight="1" x14ac:dyDescent="0.25">
      <c r="A74" s="503" t="s">
        <v>1116</v>
      </c>
      <c r="B74" s="504" t="s">
        <v>1117</v>
      </c>
      <c r="C74" s="491" t="s">
        <v>1118</v>
      </c>
      <c r="D74" s="492" t="str">
        <f t="shared" si="2"/>
        <v>Belém</v>
      </c>
      <c r="E74" s="492" t="str">
        <f t="shared" si="3"/>
        <v>Canteiro (Soure)</v>
      </c>
      <c r="F74" s="505">
        <f>F54</f>
        <v>70</v>
      </c>
      <c r="G74" s="494">
        <f t="shared" si="1"/>
        <v>1.75</v>
      </c>
      <c r="H74" s="495"/>
      <c r="I74" s="506"/>
      <c r="J74" s="497">
        <v>311.77670000000001</v>
      </c>
      <c r="K74" s="507"/>
      <c r="L74" s="498">
        <f t="shared" si="7"/>
        <v>0</v>
      </c>
      <c r="M74" s="499" t="s">
        <v>1119</v>
      </c>
      <c r="N74" s="504" t="s">
        <v>1052</v>
      </c>
      <c r="O74" s="501" t="s">
        <v>1054</v>
      </c>
    </row>
    <row r="75" spans="1:15" ht="12.75" hidden="1" customHeight="1" x14ac:dyDescent="0.25">
      <c r="A75" s="503" t="s">
        <v>1120</v>
      </c>
      <c r="B75" s="504" t="s">
        <v>1121</v>
      </c>
      <c r="C75" s="491" t="s">
        <v>1122</v>
      </c>
      <c r="D75" s="492" t="str">
        <f t="shared" si="2"/>
        <v>Belém</v>
      </c>
      <c r="E75" s="492" t="str">
        <f t="shared" si="3"/>
        <v>Canteiro (Soure)</v>
      </c>
      <c r="F75" s="505">
        <f>F55</f>
        <v>70</v>
      </c>
      <c r="G75" s="494">
        <f t="shared" si="1"/>
        <v>1.75</v>
      </c>
      <c r="H75" s="495"/>
      <c r="I75" s="506"/>
      <c r="J75" s="497">
        <v>311.77670000000001</v>
      </c>
      <c r="K75" s="507"/>
      <c r="L75" s="498">
        <f t="shared" si="7"/>
        <v>0</v>
      </c>
      <c r="M75" s="499" t="s">
        <v>1119</v>
      </c>
      <c r="N75" s="504" t="s">
        <v>1052</v>
      </c>
      <c r="O75" s="501" t="s">
        <v>1054</v>
      </c>
    </row>
    <row r="76" spans="1:15" ht="12.75" hidden="1" customHeight="1" x14ac:dyDescent="0.25">
      <c r="A76" s="503" t="s">
        <v>1123</v>
      </c>
      <c r="B76" s="504" t="s">
        <v>1124</v>
      </c>
      <c r="C76" s="491" t="s">
        <v>1125</v>
      </c>
      <c r="D76" s="492" t="str">
        <f t="shared" si="2"/>
        <v>Belém</v>
      </c>
      <c r="E76" s="492" t="str">
        <f t="shared" si="3"/>
        <v>Canteiro (Soure)</v>
      </c>
      <c r="F76" s="505">
        <f>F54</f>
        <v>70</v>
      </c>
      <c r="G76" s="494">
        <f t="shared" si="1"/>
        <v>1.75</v>
      </c>
      <c r="H76" s="495"/>
      <c r="I76" s="506"/>
      <c r="J76" s="497">
        <v>311.77670000000001</v>
      </c>
      <c r="K76" s="507"/>
      <c r="L76" s="498">
        <f t="shared" si="7"/>
        <v>0</v>
      </c>
      <c r="M76" s="499" t="s">
        <v>1119</v>
      </c>
      <c r="N76" s="504" t="s">
        <v>1052</v>
      </c>
      <c r="O76" s="501" t="s">
        <v>1054</v>
      </c>
    </row>
    <row r="77" spans="1:15" ht="12.75" hidden="1" customHeight="1" x14ac:dyDescent="0.25">
      <c r="A77" s="503" t="s">
        <v>1126</v>
      </c>
      <c r="B77" s="504" t="s">
        <v>1127</v>
      </c>
      <c r="C77" s="491" t="s">
        <v>1128</v>
      </c>
      <c r="D77" s="492" t="str">
        <f t="shared" si="2"/>
        <v>Belém</v>
      </c>
      <c r="E77" s="492" t="str">
        <f t="shared" si="3"/>
        <v>Canteiro (Soure)</v>
      </c>
      <c r="F77" s="505">
        <f>F54</f>
        <v>70</v>
      </c>
      <c r="G77" s="494">
        <f t="shared" si="1"/>
        <v>1.75</v>
      </c>
      <c r="H77" s="495"/>
      <c r="I77" s="506"/>
      <c r="J77" s="497">
        <v>311.77670000000001</v>
      </c>
      <c r="K77" s="507"/>
      <c r="L77" s="498">
        <f t="shared" si="7"/>
        <v>0</v>
      </c>
      <c r="M77" s="499" t="s">
        <v>1119</v>
      </c>
      <c r="N77" s="504" t="s">
        <v>1052</v>
      </c>
      <c r="O77" s="501" t="s">
        <v>1054</v>
      </c>
    </row>
    <row r="78" spans="1:15" ht="12.75" hidden="1" customHeight="1" x14ac:dyDescent="0.25">
      <c r="A78" s="503" t="s">
        <v>1129</v>
      </c>
      <c r="B78" s="504" t="s">
        <v>1130</v>
      </c>
      <c r="C78" s="491" t="s">
        <v>1131</v>
      </c>
      <c r="D78" s="492" t="str">
        <f t="shared" si="2"/>
        <v>Belém</v>
      </c>
      <c r="E78" s="492" t="str">
        <f t="shared" si="3"/>
        <v>Canteiro (Soure)</v>
      </c>
      <c r="F78" s="505">
        <f>F54</f>
        <v>70</v>
      </c>
      <c r="G78" s="494">
        <f t="shared" ref="G78:G81" si="8">$G$12</f>
        <v>1.75</v>
      </c>
      <c r="H78" s="495"/>
      <c r="I78" s="506"/>
      <c r="J78" s="497">
        <v>311.77670000000001</v>
      </c>
      <c r="K78" s="507"/>
      <c r="L78" s="498">
        <f t="shared" si="7"/>
        <v>0</v>
      </c>
      <c r="M78" s="499" t="s">
        <v>1119</v>
      </c>
      <c r="N78" s="508" t="s">
        <v>1052</v>
      </c>
      <c r="O78" s="501" t="s">
        <v>1054</v>
      </c>
    </row>
    <row r="79" spans="1:15" ht="12.75" hidden="1" customHeight="1" x14ac:dyDescent="0.25">
      <c r="A79" s="503" t="s">
        <v>1132</v>
      </c>
      <c r="B79" s="504" t="s">
        <v>1133</v>
      </c>
      <c r="C79" s="491" t="s">
        <v>1134</v>
      </c>
      <c r="D79" s="492" t="str">
        <f t="shared" si="2"/>
        <v>Belém</v>
      </c>
      <c r="E79" s="492" t="str">
        <f t="shared" si="3"/>
        <v>Canteiro (Soure)</v>
      </c>
      <c r="F79" s="505">
        <f>F54</f>
        <v>70</v>
      </c>
      <c r="G79" s="494">
        <f t="shared" si="8"/>
        <v>1.75</v>
      </c>
      <c r="H79" s="495"/>
      <c r="I79" s="506"/>
      <c r="J79" s="497">
        <v>311.77670000000001</v>
      </c>
      <c r="K79" s="507"/>
      <c r="L79" s="498">
        <f t="shared" si="7"/>
        <v>0</v>
      </c>
      <c r="M79" s="499" t="s">
        <v>1119</v>
      </c>
      <c r="N79" s="508" t="s">
        <v>1052</v>
      </c>
      <c r="O79" s="501" t="s">
        <v>1054</v>
      </c>
    </row>
    <row r="80" spans="1:15" ht="12.75" hidden="1" customHeight="1" x14ac:dyDescent="0.25">
      <c r="A80" s="503" t="s">
        <v>1135</v>
      </c>
      <c r="B80" s="504" t="s">
        <v>1136</v>
      </c>
      <c r="C80" s="491" t="s">
        <v>1137</v>
      </c>
      <c r="D80" s="492" t="str">
        <f t="shared" si="2"/>
        <v>Belém</v>
      </c>
      <c r="E80" s="492" t="str">
        <f t="shared" si="3"/>
        <v>Canteiro (Soure)</v>
      </c>
      <c r="F80" s="505">
        <f>F54</f>
        <v>70</v>
      </c>
      <c r="G80" s="494">
        <f t="shared" si="8"/>
        <v>1.75</v>
      </c>
      <c r="H80" s="495"/>
      <c r="I80" s="506"/>
      <c r="J80" s="497">
        <v>311.77670000000001</v>
      </c>
      <c r="K80" s="507"/>
      <c r="L80" s="498">
        <f t="shared" si="7"/>
        <v>0</v>
      </c>
      <c r="M80" s="499" t="s">
        <v>1119</v>
      </c>
      <c r="N80" s="508" t="s">
        <v>1052</v>
      </c>
      <c r="O80" s="501" t="s">
        <v>1054</v>
      </c>
    </row>
    <row r="81" spans="1:15" ht="12.75" hidden="1" customHeight="1" x14ac:dyDescent="0.25">
      <c r="A81" s="503" t="s">
        <v>1138</v>
      </c>
      <c r="B81" s="504" t="s">
        <v>1139</v>
      </c>
      <c r="C81" s="491" t="s">
        <v>1140</v>
      </c>
      <c r="D81" s="492" t="str">
        <f t="shared" si="2"/>
        <v>Belém</v>
      </c>
      <c r="E81" s="492" t="str">
        <f t="shared" si="3"/>
        <v>Canteiro (Soure)</v>
      </c>
      <c r="F81" s="505">
        <f>F54</f>
        <v>70</v>
      </c>
      <c r="G81" s="494">
        <f t="shared" si="8"/>
        <v>1.75</v>
      </c>
      <c r="H81" s="495"/>
      <c r="I81" s="506"/>
      <c r="J81" s="497">
        <v>311.77670000000001</v>
      </c>
      <c r="K81" s="507"/>
      <c r="L81" s="498">
        <f t="shared" si="7"/>
        <v>0</v>
      </c>
      <c r="M81" s="499" t="s">
        <v>1119</v>
      </c>
      <c r="N81" s="508" t="s">
        <v>1052</v>
      </c>
      <c r="O81" s="501" t="s">
        <v>1054</v>
      </c>
    </row>
    <row r="82" spans="1:15" x14ac:dyDescent="0.25">
      <c r="A82" s="922" t="s">
        <v>1141</v>
      </c>
      <c r="B82" s="905"/>
      <c r="C82" s="905"/>
      <c r="D82" s="905"/>
      <c r="E82" s="905"/>
      <c r="F82" s="905"/>
      <c r="G82" s="905"/>
      <c r="H82" s="905"/>
      <c r="I82" s="905"/>
      <c r="J82" s="905"/>
      <c r="K82" s="906"/>
      <c r="L82" s="522">
        <f>SUM(L54:L81)</f>
        <v>10392.18</v>
      </c>
      <c r="M82" s="512"/>
      <c r="N82" s="508"/>
      <c r="O82" s="523"/>
    </row>
    <row r="83" spans="1:15" ht="16.5" customHeight="1" x14ac:dyDescent="0.3">
      <c r="A83" s="922" t="s">
        <v>1142</v>
      </c>
      <c r="B83" s="905"/>
      <c r="C83" s="905"/>
      <c r="D83" s="905"/>
      <c r="E83" s="905"/>
      <c r="F83" s="905"/>
      <c r="G83" s="905"/>
      <c r="H83" s="905"/>
      <c r="I83" s="905"/>
      <c r="J83" s="905"/>
      <c r="K83" s="906"/>
      <c r="L83" s="526">
        <f>SUM(L82+L50+L29)</f>
        <v>58321.160000000018</v>
      </c>
      <c r="M83" s="520"/>
      <c r="N83" s="527"/>
      <c r="O83" s="528"/>
    </row>
    <row r="84" spans="1:15" ht="16.2" thickBot="1" x14ac:dyDescent="0.35">
      <c r="A84" s="917" t="s">
        <v>1143</v>
      </c>
      <c r="B84" s="918"/>
      <c r="C84" s="918"/>
      <c r="D84" s="918"/>
      <c r="E84" s="918"/>
      <c r="F84" s="918"/>
      <c r="G84" s="918"/>
      <c r="H84" s="918"/>
      <c r="I84" s="918"/>
      <c r="J84" s="918"/>
      <c r="K84" s="919"/>
      <c r="L84" s="529">
        <f>TRUNC((L83*1.22),2)+0.01</f>
        <v>71151.819999999992</v>
      </c>
      <c r="M84" s="530"/>
      <c r="N84" s="531"/>
      <c r="O84" s="532"/>
    </row>
    <row r="87" spans="1:15" ht="76.8" customHeight="1" x14ac:dyDescent="0.25">
      <c r="C87" s="884" t="s">
        <v>1242</v>
      </c>
      <c r="D87" s="884"/>
      <c r="E87" s="884"/>
      <c r="F87" s="884"/>
      <c r="G87" s="884"/>
      <c r="H87" s="884"/>
      <c r="I87" s="884"/>
      <c r="J87" s="884"/>
      <c r="K87" s="884"/>
      <c r="L87" s="884"/>
      <c r="M87" s="884"/>
      <c r="N87" s="884"/>
      <c r="O87" s="884"/>
    </row>
  </sheetData>
  <mergeCells count="57">
    <mergeCell ref="A1:O1"/>
    <mergeCell ref="A2:O2"/>
    <mergeCell ref="A3:O3"/>
    <mergeCell ref="A4:O4"/>
    <mergeCell ref="A83:K83"/>
    <mergeCell ref="C32:O32"/>
    <mergeCell ref="A50:K50"/>
    <mergeCell ref="O30:O31"/>
    <mergeCell ref="A30:A31"/>
    <mergeCell ref="C30:C31"/>
    <mergeCell ref="D30:D31"/>
    <mergeCell ref="E30:E31"/>
    <mergeCell ref="F30:F31"/>
    <mergeCell ref="G30:G31"/>
    <mergeCell ref="H30:H31"/>
    <mergeCell ref="I30:I31"/>
    <mergeCell ref="A84:K84"/>
    <mergeCell ref="J51:K51"/>
    <mergeCell ref="L51:L52"/>
    <mergeCell ref="M51:M52"/>
    <mergeCell ref="O51:O52"/>
    <mergeCell ref="C53:O53"/>
    <mergeCell ref="A82:K82"/>
    <mergeCell ref="A51:A52"/>
    <mergeCell ref="C51:C52"/>
    <mergeCell ref="D51:D52"/>
    <mergeCell ref="E51:E52"/>
    <mergeCell ref="F51:F52"/>
    <mergeCell ref="G51:G52"/>
    <mergeCell ref="H51:H52"/>
    <mergeCell ref="I51:I52"/>
    <mergeCell ref="G9:G10"/>
    <mergeCell ref="H9:H10"/>
    <mergeCell ref="I9:I10"/>
    <mergeCell ref="J9:K9"/>
    <mergeCell ref="L9:L10"/>
    <mergeCell ref="B9:B10"/>
    <mergeCell ref="C9:C10"/>
    <mergeCell ref="D9:D10"/>
    <mergeCell ref="E9:E10"/>
    <mergeCell ref="F9:F10"/>
    <mergeCell ref="C87:O87"/>
    <mergeCell ref="M9:M10"/>
    <mergeCell ref="O9:O10"/>
    <mergeCell ref="C11:O11"/>
    <mergeCell ref="A5:O5"/>
    <mergeCell ref="A6:B6"/>
    <mergeCell ref="H6:M6"/>
    <mergeCell ref="A7:B7"/>
    <mergeCell ref="H7:M7"/>
    <mergeCell ref="C6:G6"/>
    <mergeCell ref="J30:K30"/>
    <mergeCell ref="L30:L31"/>
    <mergeCell ref="M30:M31"/>
    <mergeCell ref="C29:K29"/>
    <mergeCell ref="A8:O8"/>
    <mergeCell ref="A9:A10"/>
  </mergeCells>
  <printOptions horizontalCentered="1"/>
  <pageMargins left="0.39370078740157483" right="0.19685039370078741" top="0.19685039370078741" bottom="0.19685039370078741" header="0.51181102362204722" footer="0.51181102362204722"/>
  <pageSetup paperSize="9" scale="44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S24"/>
  <sheetViews>
    <sheetView topLeftCell="B1" zoomScale="70" zoomScaleNormal="70" zoomScaleSheetLayoutView="70" workbookViewId="0">
      <selection activeCell="L11" sqref="L11"/>
    </sheetView>
  </sheetViews>
  <sheetFormatPr defaultColWidth="9.109375" defaultRowHeight="13.8" x14ac:dyDescent="0.25"/>
  <cols>
    <col min="1" max="1" width="11.33203125" style="21" customWidth="1"/>
    <col min="2" max="2" width="14.88671875" style="21" customWidth="1"/>
    <col min="3" max="3" width="44.109375" style="21" customWidth="1"/>
    <col min="4" max="4" width="9.44140625" style="21" customWidth="1"/>
    <col min="5" max="5" width="13.44140625" style="21" customWidth="1"/>
    <col min="6" max="6" width="15.44140625" style="21" customWidth="1"/>
    <col min="7" max="7" width="8.33203125" style="21" bestFit="1" customWidth="1"/>
    <col min="8" max="8" width="12.88671875" style="21" bestFit="1" customWidth="1"/>
    <col min="9" max="9" width="5.44140625" style="21" bestFit="1" customWidth="1"/>
    <col min="10" max="10" width="13.109375" style="21" customWidth="1"/>
    <col min="11" max="11" width="7.88671875" style="21" customWidth="1"/>
    <col min="12" max="12" width="10.88671875" style="21" bestFit="1" customWidth="1"/>
    <col min="13" max="13" width="21.6640625" style="21" customWidth="1"/>
    <col min="14" max="14" width="11.88671875" style="21" bestFit="1" customWidth="1"/>
    <col min="15" max="15" width="12.5546875" style="21" bestFit="1" customWidth="1"/>
    <col min="16" max="16" width="12.109375" style="21" bestFit="1" customWidth="1"/>
    <col min="17" max="17" width="16.109375" style="21" bestFit="1" customWidth="1"/>
    <col min="18" max="18" width="12.109375" style="21" customWidth="1"/>
    <col min="19" max="19" width="13" style="21" bestFit="1" customWidth="1"/>
    <col min="20" max="20" width="13.5546875" style="21" customWidth="1"/>
    <col min="21" max="21" width="10.33203125" style="21" bestFit="1" customWidth="1"/>
    <col min="22" max="22" width="15.44140625" style="21" customWidth="1"/>
    <col min="23" max="16384" width="9.109375" style="21"/>
  </cols>
  <sheetData>
    <row r="1" spans="1:19" customFormat="1" ht="81" customHeight="1" x14ac:dyDescent="0.3">
      <c r="A1" s="869"/>
      <c r="B1" s="870"/>
      <c r="C1" s="870"/>
      <c r="D1" s="870"/>
      <c r="E1" s="870"/>
      <c r="F1" s="870"/>
      <c r="G1" s="870"/>
      <c r="H1" s="870"/>
      <c r="I1" s="870"/>
      <c r="J1" s="870"/>
      <c r="K1" s="870"/>
      <c r="L1" s="870"/>
      <c r="M1" s="871"/>
    </row>
    <row r="2" spans="1:19" customFormat="1" ht="18" customHeight="1" x14ac:dyDescent="0.3">
      <c r="A2" s="632" t="s">
        <v>1148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  <c r="M2" s="634"/>
    </row>
    <row r="3" spans="1:19" customFormat="1" ht="18" customHeight="1" x14ac:dyDescent="0.3">
      <c r="A3" s="632" t="s">
        <v>1149</v>
      </c>
      <c r="B3" s="633"/>
      <c r="C3" s="633"/>
      <c r="D3" s="633"/>
      <c r="E3" s="633"/>
      <c r="F3" s="633"/>
      <c r="G3" s="633"/>
      <c r="H3" s="633"/>
      <c r="I3" s="633"/>
      <c r="J3" s="633"/>
      <c r="K3" s="633"/>
      <c r="L3" s="633"/>
      <c r="M3" s="634"/>
    </row>
    <row r="4" spans="1:19" customFormat="1" ht="17.25" customHeight="1" x14ac:dyDescent="0.3">
      <c r="A4" s="632" t="s">
        <v>1150</v>
      </c>
      <c r="B4" s="633"/>
      <c r="C4" s="633"/>
      <c r="D4" s="633"/>
      <c r="E4" s="633"/>
      <c r="F4" s="633"/>
      <c r="G4" s="633"/>
      <c r="H4" s="633"/>
      <c r="I4" s="633"/>
      <c r="J4" s="633"/>
      <c r="K4" s="633"/>
      <c r="L4" s="633"/>
      <c r="M4" s="634"/>
    </row>
    <row r="5" spans="1:19" customFormat="1" ht="42.75" customHeight="1" x14ac:dyDescent="0.3">
      <c r="A5" s="941" t="s">
        <v>238</v>
      </c>
      <c r="B5" s="941"/>
      <c r="C5" s="942" t="s">
        <v>1151</v>
      </c>
      <c r="D5" s="752"/>
      <c r="E5" s="752"/>
      <c r="F5" s="752"/>
      <c r="G5" s="752"/>
      <c r="H5" s="752"/>
      <c r="I5" s="752"/>
      <c r="J5" s="752"/>
      <c r="K5" s="752"/>
      <c r="L5" s="752"/>
      <c r="M5" s="753"/>
    </row>
    <row r="6" spans="1:19" customFormat="1" ht="22.5" customHeight="1" x14ac:dyDescent="0.3">
      <c r="A6" s="707" t="s">
        <v>242</v>
      </c>
      <c r="B6" s="708"/>
      <c r="C6" s="712" t="str">
        <f>'DADOS DA OBRA'!C6:J6</f>
        <v>MARAJÓ</v>
      </c>
      <c r="D6" s="713"/>
      <c r="E6" s="713"/>
      <c r="F6" s="713"/>
      <c r="G6" s="713"/>
      <c r="H6" s="713"/>
      <c r="I6" s="713"/>
      <c r="J6" s="713"/>
      <c r="K6" s="713"/>
      <c r="L6" s="713"/>
      <c r="M6" s="714"/>
    </row>
    <row r="7" spans="1:19" s="27" customFormat="1" ht="17.399999999999999" x14ac:dyDescent="0.3">
      <c r="A7" s="938" t="s">
        <v>253</v>
      </c>
      <c r="B7" s="939"/>
      <c r="C7" s="939"/>
      <c r="D7" s="939"/>
      <c r="E7" s="939"/>
      <c r="F7" s="939"/>
      <c r="G7" s="939"/>
      <c r="H7" s="939"/>
      <c r="I7" s="939"/>
      <c r="J7" s="939"/>
      <c r="K7" s="939"/>
      <c r="L7" s="939"/>
      <c r="M7" s="940"/>
      <c r="R7" s="98"/>
    </row>
    <row r="8" spans="1:19" s="27" customFormat="1" ht="14.4" x14ac:dyDescent="0.25">
      <c r="A8" s="294"/>
      <c r="B8" s="295"/>
      <c r="C8" s="295"/>
      <c r="D8" s="295"/>
      <c r="E8" s="295"/>
      <c r="F8" s="295"/>
      <c r="G8" s="295"/>
      <c r="H8" s="295"/>
      <c r="I8" s="295"/>
      <c r="J8" s="295"/>
      <c r="K8" s="295"/>
      <c r="L8" s="295"/>
      <c r="M8" s="296"/>
    </row>
    <row r="9" spans="1:19" s="27" customFormat="1" ht="14.4" x14ac:dyDescent="0.25">
      <c r="A9" s="378" t="s">
        <v>123</v>
      </c>
      <c r="B9" s="379" t="s">
        <v>128</v>
      </c>
      <c r="C9" s="380" t="s">
        <v>184</v>
      </c>
      <c r="D9" s="381"/>
      <c r="E9" s="381"/>
      <c r="F9" s="381"/>
      <c r="G9" s="381"/>
      <c r="H9" s="381"/>
      <c r="I9" s="381"/>
      <c r="J9" s="381"/>
      <c r="K9" s="381"/>
      <c r="L9" s="381"/>
      <c r="M9" s="382"/>
    </row>
    <row r="10" spans="1:19" s="31" customFormat="1" ht="14.4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9" s="31" customFormat="1" ht="26.4" x14ac:dyDescent="0.3">
      <c r="A11" s="38" t="s">
        <v>88</v>
      </c>
      <c r="B11" s="39" t="s">
        <v>89</v>
      </c>
      <c r="C11" s="40" t="s">
        <v>90</v>
      </c>
      <c r="D11" s="40" t="s">
        <v>91</v>
      </c>
      <c r="E11" s="40" t="s">
        <v>92</v>
      </c>
      <c r="F11" s="38" t="s">
        <v>93</v>
      </c>
      <c r="G11" s="40" t="s">
        <v>94</v>
      </c>
      <c r="H11" s="38" t="s">
        <v>95</v>
      </c>
      <c r="I11" s="932" t="s">
        <v>96</v>
      </c>
      <c r="J11" s="933"/>
      <c r="K11" s="934"/>
      <c r="L11" s="38" t="s">
        <v>97</v>
      </c>
      <c r="M11" s="38" t="s">
        <v>98</v>
      </c>
    </row>
    <row r="12" spans="1:19" s="32" customFormat="1" ht="36.75" customHeight="1" x14ac:dyDescent="0.3">
      <c r="A12" s="22" t="s">
        <v>19</v>
      </c>
      <c r="B12" s="11" t="s">
        <v>99</v>
      </c>
      <c r="C12" s="23" t="s">
        <v>100</v>
      </c>
      <c r="D12" s="22" t="s">
        <v>130</v>
      </c>
      <c r="E12" s="24" t="s">
        <v>131</v>
      </c>
      <c r="F12" s="25">
        <v>1</v>
      </c>
      <c r="G12" s="192">
        <v>70</v>
      </c>
      <c r="H12" s="10">
        <v>40</v>
      </c>
      <c r="I12" s="935">
        <v>22</v>
      </c>
      <c r="J12" s="936"/>
      <c r="K12" s="937"/>
      <c r="L12" s="190">
        <v>428.29</v>
      </c>
      <c r="M12" s="26">
        <f>TRUNC((F12*G12*I12/H12),2)*L12</f>
        <v>16489.165000000001</v>
      </c>
      <c r="O12" s="207">
        <f>TRUNC((F12*G12*I12/H12),2)</f>
        <v>38.5</v>
      </c>
      <c r="P12" s="193"/>
      <c r="Q12" s="209">
        <f>L12*O12</f>
        <v>16489.165000000001</v>
      </c>
      <c r="R12" s="33"/>
      <c r="S12" s="376">
        <f>135.02*L12</f>
        <v>57827.715800000005</v>
      </c>
    </row>
    <row r="13" spans="1:19" s="33" customFormat="1" ht="82.5" customHeight="1" x14ac:dyDescent="0.3">
      <c r="A13" s="22" t="s">
        <v>17</v>
      </c>
      <c r="B13" s="11">
        <v>5824</v>
      </c>
      <c r="C13" s="28" t="s">
        <v>101</v>
      </c>
      <c r="D13" s="22" t="s">
        <v>130</v>
      </c>
      <c r="E13" s="22" t="s">
        <v>131</v>
      </c>
      <c r="F13" s="25">
        <v>1</v>
      </c>
      <c r="G13" s="192">
        <v>70</v>
      </c>
      <c r="H13" s="10">
        <v>40</v>
      </c>
      <c r="I13" s="935">
        <v>2</v>
      </c>
      <c r="J13" s="936"/>
      <c r="K13" s="937"/>
      <c r="L13" s="190">
        <v>227.15</v>
      </c>
      <c r="M13" s="26">
        <f t="shared" ref="M13:M17" si="0">TRUNC((F13*G13*I13/H13),2)*L13</f>
        <v>795.02499999999998</v>
      </c>
      <c r="O13" s="207">
        <f t="shared" ref="O13:O17" si="1">TRUNC((F13*G13*I13/H13),2)</f>
        <v>3.5</v>
      </c>
      <c r="P13" s="196"/>
      <c r="Q13" s="209">
        <f t="shared" ref="Q13:Q17" si="2">L13*O13</f>
        <v>795.02499999999998</v>
      </c>
      <c r="S13" s="376">
        <f>135.02*428.29</f>
        <v>57827.715800000005</v>
      </c>
    </row>
    <row r="14" spans="1:19" s="34" customFormat="1" ht="66" x14ac:dyDescent="0.3">
      <c r="A14" s="29" t="s">
        <v>17</v>
      </c>
      <c r="B14" s="30">
        <v>5811</v>
      </c>
      <c r="C14" s="28" t="s">
        <v>102</v>
      </c>
      <c r="D14" s="22" t="s">
        <v>130</v>
      </c>
      <c r="E14" s="22" t="s">
        <v>131</v>
      </c>
      <c r="F14" s="25">
        <v>1</v>
      </c>
      <c r="G14" s="192">
        <v>70</v>
      </c>
      <c r="H14" s="10">
        <v>40</v>
      </c>
      <c r="I14" s="935">
        <v>10</v>
      </c>
      <c r="J14" s="936"/>
      <c r="K14" s="937"/>
      <c r="L14" s="190">
        <v>214.7</v>
      </c>
      <c r="M14" s="26">
        <f t="shared" si="0"/>
        <v>3757.25</v>
      </c>
      <c r="O14" s="207">
        <f t="shared" si="1"/>
        <v>17.5</v>
      </c>
      <c r="P14" s="193"/>
      <c r="Q14" s="209">
        <f t="shared" si="2"/>
        <v>3757.25</v>
      </c>
      <c r="S14" s="173"/>
    </row>
    <row r="15" spans="1:19" ht="79.2" x14ac:dyDescent="0.25">
      <c r="A15" s="29" t="s">
        <v>17</v>
      </c>
      <c r="B15" s="30">
        <v>91386</v>
      </c>
      <c r="C15" s="28" t="s">
        <v>103</v>
      </c>
      <c r="D15" s="22" t="s">
        <v>130</v>
      </c>
      <c r="E15" s="22" t="s">
        <v>131</v>
      </c>
      <c r="F15" s="25">
        <v>1</v>
      </c>
      <c r="G15" s="192">
        <v>70</v>
      </c>
      <c r="H15" s="10">
        <v>40</v>
      </c>
      <c r="I15" s="935">
        <v>10</v>
      </c>
      <c r="J15" s="936"/>
      <c r="K15" s="937"/>
      <c r="L15" s="190">
        <v>281.20999999999998</v>
      </c>
      <c r="M15" s="26">
        <f t="shared" si="0"/>
        <v>4921.1749999999993</v>
      </c>
      <c r="O15" s="207">
        <f t="shared" si="1"/>
        <v>17.5</v>
      </c>
      <c r="P15" s="193"/>
      <c r="Q15" s="209">
        <f t="shared" si="2"/>
        <v>4921.1749999999993</v>
      </c>
    </row>
    <row r="16" spans="1:19" ht="79.2" x14ac:dyDescent="0.25">
      <c r="A16" s="29" t="s">
        <v>17</v>
      </c>
      <c r="B16" s="30">
        <v>5901</v>
      </c>
      <c r="C16" s="28" t="s">
        <v>104</v>
      </c>
      <c r="D16" s="22" t="s">
        <v>130</v>
      </c>
      <c r="E16" s="22" t="s">
        <v>131</v>
      </c>
      <c r="F16" s="25">
        <v>1</v>
      </c>
      <c r="G16" s="192">
        <v>70</v>
      </c>
      <c r="H16" s="10">
        <v>40</v>
      </c>
      <c r="I16" s="935">
        <v>4</v>
      </c>
      <c r="J16" s="936"/>
      <c r="K16" s="937"/>
      <c r="L16" s="190">
        <v>332.89</v>
      </c>
      <c r="M16" s="26">
        <f t="shared" si="0"/>
        <v>2330.23</v>
      </c>
      <c r="O16" s="207">
        <f t="shared" si="1"/>
        <v>7</v>
      </c>
      <c r="P16" s="195"/>
      <c r="Q16" s="209">
        <f t="shared" si="2"/>
        <v>2330.23</v>
      </c>
      <c r="S16" s="197"/>
    </row>
    <row r="17" spans="1:17" ht="88.5" customHeight="1" x14ac:dyDescent="0.25">
      <c r="A17" s="29" t="s">
        <v>17</v>
      </c>
      <c r="B17" s="30">
        <v>83362</v>
      </c>
      <c r="C17" s="28" t="s">
        <v>105</v>
      </c>
      <c r="D17" s="22" t="s">
        <v>130</v>
      </c>
      <c r="E17" s="22" t="s">
        <v>131</v>
      </c>
      <c r="F17" s="25">
        <v>1</v>
      </c>
      <c r="G17" s="192">
        <v>70</v>
      </c>
      <c r="H17" s="10">
        <v>40</v>
      </c>
      <c r="I17" s="935">
        <v>4</v>
      </c>
      <c r="J17" s="936"/>
      <c r="K17" s="937"/>
      <c r="L17" s="190">
        <v>283.01</v>
      </c>
      <c r="M17" s="26">
        <f t="shared" si="0"/>
        <v>1981.07</v>
      </c>
      <c r="O17" s="208">
        <f t="shared" si="1"/>
        <v>7</v>
      </c>
      <c r="P17" s="194"/>
      <c r="Q17" s="209">
        <f t="shared" si="2"/>
        <v>1981.07</v>
      </c>
    </row>
    <row r="18" spans="1:17" ht="15.6" x14ac:dyDescent="0.25">
      <c r="A18" s="929" t="s">
        <v>7</v>
      </c>
      <c r="B18" s="930"/>
      <c r="C18" s="930"/>
      <c r="D18" s="930"/>
      <c r="E18" s="930"/>
      <c r="F18" s="930"/>
      <c r="G18" s="930"/>
      <c r="H18" s="930"/>
      <c r="I18" s="930"/>
      <c r="J18" s="930"/>
      <c r="K18" s="930"/>
      <c r="L18" s="931"/>
      <c r="M18" s="417">
        <f>ROUND(SUM(M12:M17),2)</f>
        <v>30273.919999999998</v>
      </c>
      <c r="Q18" s="210">
        <f>SUM(Q12:Q17)</f>
        <v>30273.915000000001</v>
      </c>
    </row>
    <row r="19" spans="1:17" ht="14.4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</row>
    <row r="21" spans="1:17" x14ac:dyDescent="0.25">
      <c r="L21" s="415" t="s">
        <v>912</v>
      </c>
      <c r="M21" s="416">
        <f>TRUNC(M18*B.D.I!J25,2)</f>
        <v>6660.26</v>
      </c>
    </row>
    <row r="23" spans="1:17" x14ac:dyDescent="0.25">
      <c r="M23" s="170"/>
    </row>
    <row r="24" spans="1:17" x14ac:dyDescent="0.25">
      <c r="M24" s="171"/>
    </row>
  </sheetData>
  <mergeCells count="17">
    <mergeCell ref="A7:M7"/>
    <mergeCell ref="A1:M1"/>
    <mergeCell ref="A2:M2"/>
    <mergeCell ref="A4:M4"/>
    <mergeCell ref="A5:B5"/>
    <mergeCell ref="A6:B6"/>
    <mergeCell ref="C5:M5"/>
    <mergeCell ref="C6:M6"/>
    <mergeCell ref="A3:M3"/>
    <mergeCell ref="A18:L18"/>
    <mergeCell ref="I11:K11"/>
    <mergeCell ref="I12:K12"/>
    <mergeCell ref="I13:K13"/>
    <mergeCell ref="I14:K14"/>
    <mergeCell ref="I15:K15"/>
    <mergeCell ref="I16:K16"/>
    <mergeCell ref="I17:K17"/>
  </mergeCells>
  <pageMargins left="0.7" right="0.7" top="0.75" bottom="0.75" header="0.3" footer="0.3"/>
  <pageSetup paperSize="9" scale="69" fitToHeight="0" orientation="landscape" r:id="rId1"/>
  <rowBreaks count="1" manualBreakCount="1">
    <brk id="18" max="1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D83F2-9850-417A-9CBD-11F2E44FDA8A}">
  <sheetPr>
    <tabColor rgb="FF00B0F0"/>
    <pageSetUpPr fitToPage="1"/>
  </sheetPr>
  <dimension ref="A1:L1712"/>
  <sheetViews>
    <sheetView showWhiteSpace="0" view="pageBreakPreview" topLeftCell="A1700" zoomScale="40" zoomScaleNormal="40" zoomScaleSheetLayoutView="40" zoomScalePageLayoutView="70" workbookViewId="0">
      <selection activeCell="X1712" sqref="X1712"/>
    </sheetView>
  </sheetViews>
  <sheetFormatPr defaultColWidth="9.109375" defaultRowHeight="13.8" x14ac:dyDescent="0.25"/>
  <cols>
    <col min="1" max="1" width="16.88671875" style="386" bestFit="1" customWidth="1"/>
    <col min="2" max="2" width="14.6640625" style="386" bestFit="1" customWidth="1"/>
    <col min="3" max="3" width="10.109375" style="386" bestFit="1" customWidth="1"/>
    <col min="4" max="4" width="58.6640625" style="386" customWidth="1"/>
    <col min="5" max="5" width="16.6640625" style="386" customWidth="1"/>
    <col min="6" max="6" width="15.44140625" style="386" bestFit="1" customWidth="1"/>
    <col min="7" max="7" width="17.109375" style="386" bestFit="1" customWidth="1"/>
    <col min="8" max="8" width="20.33203125" style="386" bestFit="1" customWidth="1"/>
    <col min="9" max="9" width="17.88671875" style="386" bestFit="1" customWidth="1"/>
    <col min="10" max="10" width="19.5546875" style="386" customWidth="1"/>
    <col min="11" max="11" width="16" style="386" bestFit="1" customWidth="1"/>
    <col min="12" max="16384" width="9.109375" style="386"/>
  </cols>
  <sheetData>
    <row r="1" spans="1:11" s="21" customFormat="1" ht="84.75" customHeight="1" x14ac:dyDescent="0.25">
      <c r="A1" s="635"/>
      <c r="B1" s="636"/>
      <c r="C1" s="636"/>
      <c r="D1" s="636"/>
      <c r="E1" s="636"/>
      <c r="F1" s="636"/>
      <c r="G1" s="636"/>
      <c r="H1" s="636"/>
      <c r="I1" s="636"/>
      <c r="J1" s="637"/>
    </row>
    <row r="2" spans="1:11" s="21" customFormat="1" ht="20.100000000000001" customHeight="1" x14ac:dyDescent="0.3">
      <c r="A2" s="632" t="s">
        <v>1148</v>
      </c>
      <c r="B2" s="633"/>
      <c r="C2" s="633"/>
      <c r="D2" s="633"/>
      <c r="E2" s="633"/>
      <c r="F2" s="633"/>
      <c r="G2" s="633"/>
      <c r="H2" s="633"/>
      <c r="I2" s="633"/>
      <c r="J2" s="634"/>
      <c r="K2" s="174"/>
    </row>
    <row r="3" spans="1:11" s="21" customFormat="1" ht="20.100000000000001" customHeight="1" x14ac:dyDescent="0.3">
      <c r="A3" s="632" t="s">
        <v>1149</v>
      </c>
      <c r="B3" s="633"/>
      <c r="C3" s="633"/>
      <c r="D3" s="633"/>
      <c r="E3" s="633"/>
      <c r="F3" s="633"/>
      <c r="G3" s="633"/>
      <c r="H3" s="633"/>
      <c r="I3" s="633"/>
      <c r="J3" s="634"/>
      <c r="K3" s="174"/>
    </row>
    <row r="4" spans="1:11" s="21" customFormat="1" ht="20.100000000000001" customHeight="1" x14ac:dyDescent="0.3">
      <c r="A4" s="639" t="s">
        <v>1150</v>
      </c>
      <c r="B4" s="640"/>
      <c r="C4" s="640"/>
      <c r="D4" s="640"/>
      <c r="E4" s="640"/>
      <c r="F4" s="640"/>
      <c r="G4" s="640"/>
      <c r="H4" s="640"/>
      <c r="I4" s="640"/>
      <c r="J4" s="641"/>
      <c r="K4" s="174"/>
    </row>
    <row r="5" spans="1:11" ht="52.5" customHeight="1" x14ac:dyDescent="0.25">
      <c r="A5" s="388" t="s">
        <v>238</v>
      </c>
      <c r="B5" s="642" t="s">
        <v>1151</v>
      </c>
      <c r="C5" s="642"/>
      <c r="D5" s="642"/>
      <c r="E5" s="642"/>
      <c r="F5" s="642"/>
      <c r="G5" s="642"/>
      <c r="H5" s="642"/>
      <c r="I5" s="642"/>
      <c r="J5" s="643"/>
    </row>
    <row r="6" spans="1:11" ht="22.5" customHeight="1" thickBot="1" x14ac:dyDescent="0.3">
      <c r="A6" s="388" t="s">
        <v>242</v>
      </c>
      <c r="B6" s="644" t="str">
        <f>'DADOS DA OBRA'!C6</f>
        <v>MARAJÓ</v>
      </c>
      <c r="C6" s="644"/>
      <c r="D6" s="644"/>
      <c r="E6" s="644"/>
      <c r="F6" s="644"/>
      <c r="G6" s="644"/>
      <c r="H6" s="644"/>
      <c r="I6" s="644"/>
      <c r="J6" s="645"/>
    </row>
    <row r="7" spans="1:11" ht="18" thickTop="1" x14ac:dyDescent="0.25">
      <c r="A7" s="462"/>
      <c r="B7" s="463"/>
      <c r="C7" s="463"/>
      <c r="D7" s="463"/>
      <c r="E7" s="463"/>
      <c r="F7" s="463"/>
      <c r="G7" s="463"/>
      <c r="H7" s="463"/>
      <c r="I7" s="463"/>
      <c r="J7" s="464"/>
    </row>
    <row r="8" spans="1:11" ht="17.399999999999999" x14ac:dyDescent="0.25">
      <c r="A8" s="439" t="s">
        <v>275</v>
      </c>
      <c r="B8" s="440" t="s">
        <v>24</v>
      </c>
      <c r="C8" s="441" t="s">
        <v>256</v>
      </c>
      <c r="D8" s="441" t="s">
        <v>257</v>
      </c>
      <c r="E8" s="625" t="s">
        <v>258</v>
      </c>
      <c r="F8" s="625"/>
      <c r="G8" s="442" t="s">
        <v>259</v>
      </c>
      <c r="H8" s="440" t="s">
        <v>34</v>
      </c>
      <c r="I8" s="440" t="s">
        <v>260</v>
      </c>
      <c r="J8" s="443" t="s">
        <v>39</v>
      </c>
    </row>
    <row r="9" spans="1:11" ht="17.399999999999999" x14ac:dyDescent="0.25">
      <c r="A9" s="444" t="s">
        <v>261</v>
      </c>
      <c r="B9" s="445" t="s">
        <v>276</v>
      </c>
      <c r="C9" s="446" t="s">
        <v>152</v>
      </c>
      <c r="D9" s="446" t="s">
        <v>277</v>
      </c>
      <c r="E9" s="626">
        <v>0</v>
      </c>
      <c r="F9" s="626"/>
      <c r="G9" s="447" t="s">
        <v>6</v>
      </c>
      <c r="H9" s="448">
        <v>1</v>
      </c>
      <c r="I9" s="449">
        <v>188.16</v>
      </c>
      <c r="J9" s="450">
        <v>188.16</v>
      </c>
    </row>
    <row r="10" spans="1:11" ht="34.799999999999997" x14ac:dyDescent="0.25">
      <c r="A10" s="451" t="s">
        <v>264</v>
      </c>
      <c r="B10" s="452" t="s">
        <v>278</v>
      </c>
      <c r="C10" s="453" t="s">
        <v>152</v>
      </c>
      <c r="D10" s="453" t="s">
        <v>198</v>
      </c>
      <c r="E10" s="627">
        <v>0</v>
      </c>
      <c r="F10" s="627"/>
      <c r="G10" s="454" t="s">
        <v>279</v>
      </c>
      <c r="H10" s="455">
        <v>0.4</v>
      </c>
      <c r="I10" s="456">
        <v>26.13</v>
      </c>
      <c r="J10" s="457">
        <v>10.45</v>
      </c>
    </row>
    <row r="11" spans="1:11" ht="34.799999999999997" x14ac:dyDescent="0.25">
      <c r="A11" s="451" t="s">
        <v>264</v>
      </c>
      <c r="B11" s="452" t="s">
        <v>280</v>
      </c>
      <c r="C11" s="453" t="s">
        <v>152</v>
      </c>
      <c r="D11" s="453" t="s">
        <v>281</v>
      </c>
      <c r="E11" s="627">
        <v>0</v>
      </c>
      <c r="F11" s="627"/>
      <c r="G11" s="454" t="s">
        <v>279</v>
      </c>
      <c r="H11" s="455">
        <v>0.4</v>
      </c>
      <c r="I11" s="456">
        <v>31.75</v>
      </c>
      <c r="J11" s="457">
        <v>12.7</v>
      </c>
    </row>
    <row r="12" spans="1:11" ht="17.399999999999999" x14ac:dyDescent="0.25">
      <c r="A12" s="465" t="s">
        <v>282</v>
      </c>
      <c r="B12" s="466" t="s">
        <v>283</v>
      </c>
      <c r="C12" s="467" t="s">
        <v>152</v>
      </c>
      <c r="D12" s="467" t="s">
        <v>284</v>
      </c>
      <c r="E12" s="624" t="s">
        <v>285</v>
      </c>
      <c r="F12" s="624"/>
      <c r="G12" s="468" t="s">
        <v>6</v>
      </c>
      <c r="H12" s="469">
        <v>1</v>
      </c>
      <c r="I12" s="470">
        <v>75</v>
      </c>
      <c r="J12" s="471">
        <v>75</v>
      </c>
    </row>
    <row r="13" spans="1:11" ht="17.399999999999999" x14ac:dyDescent="0.25">
      <c r="A13" s="465" t="s">
        <v>282</v>
      </c>
      <c r="B13" s="466" t="s">
        <v>286</v>
      </c>
      <c r="C13" s="467" t="s">
        <v>152</v>
      </c>
      <c r="D13" s="467" t="s">
        <v>287</v>
      </c>
      <c r="E13" s="624" t="s">
        <v>285</v>
      </c>
      <c r="F13" s="624"/>
      <c r="G13" s="468" t="s">
        <v>288</v>
      </c>
      <c r="H13" s="469">
        <v>0.1</v>
      </c>
      <c r="I13" s="470">
        <v>18.62</v>
      </c>
      <c r="J13" s="471">
        <v>1.86</v>
      </c>
    </row>
    <row r="14" spans="1:11" ht="17.399999999999999" x14ac:dyDescent="0.25">
      <c r="A14" s="465" t="s">
        <v>282</v>
      </c>
      <c r="B14" s="466" t="s">
        <v>289</v>
      </c>
      <c r="C14" s="467" t="s">
        <v>152</v>
      </c>
      <c r="D14" s="467" t="s">
        <v>290</v>
      </c>
      <c r="E14" s="624" t="s">
        <v>285</v>
      </c>
      <c r="F14" s="624"/>
      <c r="G14" s="468" t="s">
        <v>291</v>
      </c>
      <c r="H14" s="469">
        <v>0.41</v>
      </c>
      <c r="I14" s="470">
        <v>215</v>
      </c>
      <c r="J14" s="471">
        <v>88.15</v>
      </c>
    </row>
    <row r="15" spans="1:11" ht="34.799999999999997" x14ac:dyDescent="0.25">
      <c r="A15" s="458"/>
      <c r="B15" s="459"/>
      <c r="C15" s="459"/>
      <c r="D15" s="459"/>
      <c r="E15" s="459" t="s">
        <v>270</v>
      </c>
      <c r="F15" s="460">
        <v>7.05</v>
      </c>
      <c r="G15" s="459" t="s">
        <v>271</v>
      </c>
      <c r="H15" s="460">
        <v>8.35</v>
      </c>
      <c r="I15" s="459" t="s">
        <v>272</v>
      </c>
      <c r="J15" s="461">
        <v>15.4</v>
      </c>
    </row>
    <row r="16" spans="1:11" ht="35.4" thickBot="1" x14ac:dyDescent="0.3">
      <c r="A16" s="458"/>
      <c r="B16" s="459"/>
      <c r="C16" s="459"/>
      <c r="D16" s="459"/>
      <c r="E16" s="459" t="s">
        <v>273</v>
      </c>
      <c r="F16" s="460">
        <v>41.39</v>
      </c>
      <c r="G16" s="459"/>
      <c r="H16" s="620" t="s">
        <v>274</v>
      </c>
      <c r="I16" s="620"/>
      <c r="J16" s="554">
        <v>229.55</v>
      </c>
    </row>
    <row r="17" spans="1:10" ht="18" thickTop="1" x14ac:dyDescent="0.25">
      <c r="A17" s="462"/>
      <c r="B17" s="463"/>
      <c r="C17" s="463"/>
      <c r="D17" s="463"/>
      <c r="E17" s="463"/>
      <c r="F17" s="463"/>
      <c r="G17" s="463"/>
      <c r="H17" s="463"/>
      <c r="I17" s="463"/>
      <c r="J17" s="464"/>
    </row>
    <row r="18" spans="1:10" ht="17.399999999999999" x14ac:dyDescent="0.25">
      <c r="A18" s="439" t="s">
        <v>292</v>
      </c>
      <c r="B18" s="440" t="s">
        <v>24</v>
      </c>
      <c r="C18" s="441" t="s">
        <v>256</v>
      </c>
      <c r="D18" s="441" t="s">
        <v>257</v>
      </c>
      <c r="E18" s="625" t="s">
        <v>258</v>
      </c>
      <c r="F18" s="625"/>
      <c r="G18" s="442" t="s">
        <v>259</v>
      </c>
      <c r="H18" s="440" t="s">
        <v>34</v>
      </c>
      <c r="I18" s="440" t="s">
        <v>260</v>
      </c>
      <c r="J18" s="443" t="s">
        <v>39</v>
      </c>
    </row>
    <row r="19" spans="1:10" ht="34.799999999999997" x14ac:dyDescent="0.25">
      <c r="A19" s="444" t="s">
        <v>261</v>
      </c>
      <c r="B19" s="445">
        <v>2</v>
      </c>
      <c r="C19" s="446" t="s">
        <v>262</v>
      </c>
      <c r="D19" s="446" t="s">
        <v>293</v>
      </c>
      <c r="E19" s="626" t="s">
        <v>294</v>
      </c>
      <c r="F19" s="626"/>
      <c r="G19" s="447" t="s">
        <v>295</v>
      </c>
      <c r="H19" s="448">
        <v>1</v>
      </c>
      <c r="I19" s="449">
        <v>2471.86</v>
      </c>
      <c r="J19" s="450">
        <v>2471.86</v>
      </c>
    </row>
    <row r="20" spans="1:10" ht="87" x14ac:dyDescent="0.25">
      <c r="A20" s="465" t="s">
        <v>282</v>
      </c>
      <c r="B20" s="466" t="s">
        <v>296</v>
      </c>
      <c r="C20" s="467" t="s">
        <v>17</v>
      </c>
      <c r="D20" s="467" t="s">
        <v>297</v>
      </c>
      <c r="E20" s="624" t="s">
        <v>298</v>
      </c>
      <c r="F20" s="624"/>
      <c r="G20" s="468" t="s">
        <v>299</v>
      </c>
      <c r="H20" s="469">
        <v>1</v>
      </c>
      <c r="I20" s="470">
        <v>962.26</v>
      </c>
      <c r="J20" s="471">
        <v>962.26</v>
      </c>
    </row>
    <row r="21" spans="1:10" ht="69.599999999999994" x14ac:dyDescent="0.25">
      <c r="A21" s="465" t="s">
        <v>282</v>
      </c>
      <c r="B21" s="466" t="s">
        <v>300</v>
      </c>
      <c r="C21" s="467" t="s">
        <v>17</v>
      </c>
      <c r="D21" s="467" t="s">
        <v>301</v>
      </c>
      <c r="E21" s="624" t="s">
        <v>298</v>
      </c>
      <c r="F21" s="624"/>
      <c r="G21" s="468" t="s">
        <v>299</v>
      </c>
      <c r="H21" s="469">
        <v>1</v>
      </c>
      <c r="I21" s="470">
        <v>662.1</v>
      </c>
      <c r="J21" s="471">
        <v>662.1</v>
      </c>
    </row>
    <row r="22" spans="1:10" ht="87" x14ac:dyDescent="0.25">
      <c r="A22" s="465" t="s">
        <v>282</v>
      </c>
      <c r="B22" s="466" t="s">
        <v>302</v>
      </c>
      <c r="C22" s="467" t="s">
        <v>17</v>
      </c>
      <c r="D22" s="467" t="s">
        <v>303</v>
      </c>
      <c r="E22" s="624" t="s">
        <v>298</v>
      </c>
      <c r="F22" s="624"/>
      <c r="G22" s="468" t="s">
        <v>299</v>
      </c>
      <c r="H22" s="469">
        <v>1</v>
      </c>
      <c r="I22" s="470">
        <v>847.5</v>
      </c>
      <c r="J22" s="471">
        <v>847.5</v>
      </c>
    </row>
    <row r="23" spans="1:10" ht="34.799999999999997" x14ac:dyDescent="0.25">
      <c r="A23" s="458"/>
      <c r="B23" s="459"/>
      <c r="C23" s="459"/>
      <c r="D23" s="459"/>
      <c r="E23" s="459" t="s">
        <v>270</v>
      </c>
      <c r="F23" s="460">
        <v>0</v>
      </c>
      <c r="G23" s="459" t="s">
        <v>271</v>
      </c>
      <c r="H23" s="460">
        <v>0</v>
      </c>
      <c r="I23" s="459" t="s">
        <v>272</v>
      </c>
      <c r="J23" s="461">
        <v>0</v>
      </c>
    </row>
    <row r="24" spans="1:10" ht="35.4" thickBot="1" x14ac:dyDescent="0.3">
      <c r="A24" s="458"/>
      <c r="B24" s="459"/>
      <c r="C24" s="459"/>
      <c r="D24" s="459"/>
      <c r="E24" s="459" t="s">
        <v>273</v>
      </c>
      <c r="F24" s="460">
        <v>543.79999999999995</v>
      </c>
      <c r="G24" s="459"/>
      <c r="H24" s="620" t="s">
        <v>274</v>
      </c>
      <c r="I24" s="620"/>
      <c r="J24" s="554">
        <v>3015.66</v>
      </c>
    </row>
    <row r="25" spans="1:10" ht="18" thickTop="1" x14ac:dyDescent="0.25">
      <c r="A25" s="462"/>
      <c r="B25" s="463"/>
      <c r="C25" s="463"/>
      <c r="D25" s="463"/>
      <c r="E25" s="463"/>
      <c r="F25" s="463"/>
      <c r="G25" s="463"/>
      <c r="H25" s="463"/>
      <c r="I25" s="463"/>
      <c r="J25" s="464"/>
    </row>
    <row r="26" spans="1:10" ht="17.399999999999999" x14ac:dyDescent="0.25">
      <c r="A26" s="439" t="s">
        <v>304</v>
      </c>
      <c r="B26" s="440" t="s">
        <v>24</v>
      </c>
      <c r="C26" s="441" t="s">
        <v>256</v>
      </c>
      <c r="D26" s="441" t="s">
        <v>257</v>
      </c>
      <c r="E26" s="625" t="s">
        <v>258</v>
      </c>
      <c r="F26" s="625"/>
      <c r="G26" s="442" t="s">
        <v>259</v>
      </c>
      <c r="H26" s="440" t="s">
        <v>34</v>
      </c>
      <c r="I26" s="440" t="s">
        <v>260</v>
      </c>
      <c r="J26" s="443" t="s">
        <v>39</v>
      </c>
    </row>
    <row r="27" spans="1:10" ht="17.399999999999999" x14ac:dyDescent="0.25">
      <c r="A27" s="444" t="s">
        <v>261</v>
      </c>
      <c r="B27" s="445" t="s">
        <v>305</v>
      </c>
      <c r="C27" s="446" t="s">
        <v>17</v>
      </c>
      <c r="D27" s="446" t="s">
        <v>306</v>
      </c>
      <c r="E27" s="626" t="s">
        <v>307</v>
      </c>
      <c r="F27" s="626"/>
      <c r="G27" s="447" t="s">
        <v>151</v>
      </c>
      <c r="H27" s="448">
        <v>1</v>
      </c>
      <c r="I27" s="449">
        <v>1.05</v>
      </c>
      <c r="J27" s="450">
        <v>1.05</v>
      </c>
    </row>
    <row r="28" spans="1:10" ht="34.799999999999997" x14ac:dyDescent="0.25">
      <c r="A28" s="451" t="s">
        <v>264</v>
      </c>
      <c r="B28" s="452" t="s">
        <v>308</v>
      </c>
      <c r="C28" s="453" t="s">
        <v>17</v>
      </c>
      <c r="D28" s="453" t="s">
        <v>191</v>
      </c>
      <c r="E28" s="627" t="s">
        <v>269</v>
      </c>
      <c r="F28" s="627"/>
      <c r="G28" s="454" t="s">
        <v>13</v>
      </c>
      <c r="H28" s="455">
        <v>1.7600000000000001E-2</v>
      </c>
      <c r="I28" s="456">
        <v>14.48</v>
      </c>
      <c r="J28" s="457">
        <v>0.25</v>
      </c>
    </row>
    <row r="29" spans="1:10" ht="34.799999999999997" x14ac:dyDescent="0.25">
      <c r="A29" s="451" t="s">
        <v>264</v>
      </c>
      <c r="B29" s="452" t="s">
        <v>309</v>
      </c>
      <c r="C29" s="453" t="s">
        <v>17</v>
      </c>
      <c r="D29" s="453" t="s">
        <v>188</v>
      </c>
      <c r="E29" s="627" t="s">
        <v>269</v>
      </c>
      <c r="F29" s="627"/>
      <c r="G29" s="454" t="s">
        <v>13</v>
      </c>
      <c r="H29" s="455">
        <v>1.7600000000000001E-2</v>
      </c>
      <c r="I29" s="456">
        <v>29.4</v>
      </c>
      <c r="J29" s="457">
        <v>0.51</v>
      </c>
    </row>
    <row r="30" spans="1:10" ht="17.399999999999999" x14ac:dyDescent="0.25">
      <c r="A30" s="465" t="s">
        <v>282</v>
      </c>
      <c r="B30" s="466" t="s">
        <v>310</v>
      </c>
      <c r="C30" s="467" t="s">
        <v>17</v>
      </c>
      <c r="D30" s="467" t="s">
        <v>311</v>
      </c>
      <c r="E30" s="624" t="s">
        <v>285</v>
      </c>
      <c r="F30" s="624"/>
      <c r="G30" s="468" t="s">
        <v>210</v>
      </c>
      <c r="H30" s="469">
        <v>3.7000000000000002E-3</v>
      </c>
      <c r="I30" s="470">
        <v>8.02</v>
      </c>
      <c r="J30" s="471">
        <v>0.02</v>
      </c>
    </row>
    <row r="31" spans="1:10" ht="34.799999999999997" x14ac:dyDescent="0.25">
      <c r="A31" s="465" t="s">
        <v>282</v>
      </c>
      <c r="B31" s="466" t="s">
        <v>312</v>
      </c>
      <c r="C31" s="467" t="s">
        <v>17</v>
      </c>
      <c r="D31" s="467" t="s">
        <v>313</v>
      </c>
      <c r="E31" s="624" t="s">
        <v>285</v>
      </c>
      <c r="F31" s="624"/>
      <c r="G31" s="468" t="s">
        <v>13</v>
      </c>
      <c r="H31" s="469">
        <v>1.7600000000000001E-2</v>
      </c>
      <c r="I31" s="470">
        <v>15.35</v>
      </c>
      <c r="J31" s="471">
        <v>0.27</v>
      </c>
    </row>
    <row r="32" spans="1:10" ht="34.799999999999997" x14ac:dyDescent="0.25">
      <c r="A32" s="458"/>
      <c r="B32" s="459"/>
      <c r="C32" s="459"/>
      <c r="D32" s="459"/>
      <c r="E32" s="459" t="s">
        <v>270</v>
      </c>
      <c r="F32" s="460">
        <v>0.31</v>
      </c>
      <c r="G32" s="459" t="s">
        <v>271</v>
      </c>
      <c r="H32" s="460">
        <v>0.37</v>
      </c>
      <c r="I32" s="459" t="s">
        <v>272</v>
      </c>
      <c r="J32" s="461">
        <v>0.68</v>
      </c>
    </row>
    <row r="33" spans="1:10" ht="35.4" thickBot="1" x14ac:dyDescent="0.3">
      <c r="A33" s="458"/>
      <c r="B33" s="459"/>
      <c r="C33" s="459"/>
      <c r="D33" s="459"/>
      <c r="E33" s="459" t="s">
        <v>273</v>
      </c>
      <c r="F33" s="460">
        <v>0.23</v>
      </c>
      <c r="G33" s="459"/>
      <c r="H33" s="620" t="s">
        <v>274</v>
      </c>
      <c r="I33" s="620"/>
      <c r="J33" s="461">
        <v>1.28</v>
      </c>
    </row>
    <row r="34" spans="1:10" ht="18" thickTop="1" x14ac:dyDescent="0.25">
      <c r="A34" s="462"/>
      <c r="B34" s="463"/>
      <c r="C34" s="463"/>
      <c r="D34" s="463"/>
      <c r="E34" s="463"/>
      <c r="F34" s="463"/>
      <c r="G34" s="463"/>
      <c r="H34" s="463"/>
      <c r="I34" s="463"/>
      <c r="J34" s="464"/>
    </row>
    <row r="35" spans="1:10" customFormat="1" ht="17.399999999999999" x14ac:dyDescent="0.3">
      <c r="A35" s="439" t="s">
        <v>314</v>
      </c>
      <c r="B35" s="440" t="s">
        <v>24</v>
      </c>
      <c r="C35" s="441" t="s">
        <v>256</v>
      </c>
      <c r="D35" s="441" t="s">
        <v>257</v>
      </c>
      <c r="E35" s="625" t="s">
        <v>258</v>
      </c>
      <c r="F35" s="625"/>
      <c r="G35" s="442" t="s">
        <v>259</v>
      </c>
      <c r="H35" s="440" t="s">
        <v>34</v>
      </c>
      <c r="I35" s="440" t="s">
        <v>260</v>
      </c>
      <c r="J35" s="443" t="s">
        <v>39</v>
      </c>
    </row>
    <row r="36" spans="1:10" customFormat="1" ht="17.399999999999999" x14ac:dyDescent="0.3">
      <c r="A36" s="444" t="s">
        <v>261</v>
      </c>
      <c r="B36" s="445">
        <v>3</v>
      </c>
      <c r="C36" s="446" t="s">
        <v>262</v>
      </c>
      <c r="D36" s="446" t="s">
        <v>315</v>
      </c>
      <c r="E36" s="626" t="s">
        <v>263</v>
      </c>
      <c r="F36" s="626"/>
      <c r="G36" s="447" t="s">
        <v>187</v>
      </c>
      <c r="H36" s="448">
        <v>1</v>
      </c>
      <c r="I36" s="449">
        <f>G43</f>
        <v>58321.160000000018</v>
      </c>
      <c r="J36" s="450">
        <f>H36*I36</f>
        <v>58321.160000000018</v>
      </c>
    </row>
    <row r="37" spans="1:10" customFormat="1" ht="17.399999999999999" x14ac:dyDescent="0.3">
      <c r="A37" s="622"/>
      <c r="B37" s="623"/>
      <c r="C37" s="623"/>
      <c r="D37" s="623"/>
      <c r="E37" s="623"/>
      <c r="F37" s="623" t="s">
        <v>325</v>
      </c>
      <c r="G37" s="623"/>
      <c r="H37" s="623"/>
      <c r="I37" s="623"/>
      <c r="J37" s="614">
        <v>0</v>
      </c>
    </row>
    <row r="38" spans="1:10" customFormat="1" ht="17.399999999999999" x14ac:dyDescent="0.3">
      <c r="A38" s="622"/>
      <c r="B38" s="623"/>
      <c r="C38" s="623"/>
      <c r="D38" s="623"/>
      <c r="E38" s="623"/>
      <c r="F38" s="623" t="s">
        <v>326</v>
      </c>
      <c r="G38" s="623"/>
      <c r="H38" s="623"/>
      <c r="I38" s="623"/>
      <c r="J38" s="614">
        <v>1</v>
      </c>
    </row>
    <row r="39" spans="1:10" customFormat="1" ht="17.399999999999999" x14ac:dyDescent="0.3">
      <c r="A39" s="622"/>
      <c r="B39" s="623"/>
      <c r="C39" s="623"/>
      <c r="D39" s="623"/>
      <c r="E39" s="623"/>
      <c r="F39" s="623" t="s">
        <v>327</v>
      </c>
      <c r="G39" s="623"/>
      <c r="H39" s="623"/>
      <c r="I39" s="623"/>
      <c r="J39" s="614">
        <v>0</v>
      </c>
    </row>
    <row r="40" spans="1:10" customFormat="1" ht="17.399999999999999" x14ac:dyDescent="0.3">
      <c r="A40" s="622"/>
      <c r="B40" s="623"/>
      <c r="C40" s="623"/>
      <c r="D40" s="623"/>
      <c r="E40" s="623"/>
      <c r="F40" s="623" t="s">
        <v>328</v>
      </c>
      <c r="G40" s="623"/>
      <c r="H40" s="623"/>
      <c r="I40" s="623"/>
      <c r="J40" s="614">
        <v>0</v>
      </c>
    </row>
    <row r="41" spans="1:10" customFormat="1" ht="17.399999999999999" x14ac:dyDescent="0.3">
      <c r="A41" s="622"/>
      <c r="B41" s="623"/>
      <c r="C41" s="623"/>
      <c r="D41" s="623"/>
      <c r="E41" s="623"/>
      <c r="F41" s="623" t="s">
        <v>329</v>
      </c>
      <c r="G41" s="623"/>
      <c r="H41" s="623"/>
      <c r="I41" s="623"/>
      <c r="J41" s="614">
        <v>0</v>
      </c>
    </row>
    <row r="42" spans="1:10" customFormat="1" ht="34.799999999999997" x14ac:dyDescent="0.3">
      <c r="A42" s="439" t="s">
        <v>330</v>
      </c>
      <c r="B42" s="440" t="s">
        <v>24</v>
      </c>
      <c r="C42" s="441" t="s">
        <v>256</v>
      </c>
      <c r="D42" s="441" t="s">
        <v>331</v>
      </c>
      <c r="E42" s="440" t="s">
        <v>25</v>
      </c>
      <c r="F42" s="440" t="s">
        <v>332</v>
      </c>
      <c r="G42" s="440" t="s">
        <v>333</v>
      </c>
      <c r="H42" s="440"/>
      <c r="I42" s="440"/>
      <c r="J42" s="443" t="s">
        <v>319</v>
      </c>
    </row>
    <row r="43" spans="1:10" customFormat="1" ht="17.399999999999999" x14ac:dyDescent="0.3">
      <c r="A43" s="465" t="s">
        <v>282</v>
      </c>
      <c r="B43" s="466" t="s">
        <v>905</v>
      </c>
      <c r="C43" s="467" t="s">
        <v>262</v>
      </c>
      <c r="D43" s="467" t="s">
        <v>315</v>
      </c>
      <c r="E43" s="469">
        <v>1</v>
      </c>
      <c r="F43" s="468" t="s">
        <v>187</v>
      </c>
      <c r="G43" s="638">
        <f>'CPU.MOBILIZAÇÃO'!L83</f>
        <v>58321.160000000018</v>
      </c>
      <c r="H43" s="638"/>
      <c r="I43" s="624"/>
      <c r="J43" s="615">
        <f>E43*G43</f>
        <v>58321.160000000018</v>
      </c>
    </row>
    <row r="44" spans="1:10" customFormat="1" ht="17.399999999999999" x14ac:dyDescent="0.3">
      <c r="A44" s="622"/>
      <c r="B44" s="623"/>
      <c r="C44" s="623"/>
      <c r="D44" s="623"/>
      <c r="E44" s="623"/>
      <c r="F44" s="623" t="s">
        <v>338</v>
      </c>
      <c r="G44" s="623"/>
      <c r="H44" s="623"/>
      <c r="I44" s="623"/>
      <c r="J44" s="614">
        <f>SUM(J43)</f>
        <v>58321.160000000018</v>
      </c>
    </row>
    <row r="45" spans="1:10" customFormat="1" ht="34.799999999999997" x14ac:dyDescent="0.3">
      <c r="A45" s="458"/>
      <c r="B45" s="459"/>
      <c r="C45" s="459"/>
      <c r="D45" s="459"/>
      <c r="E45" s="459" t="s">
        <v>270</v>
      </c>
      <c r="F45" s="460">
        <v>0</v>
      </c>
      <c r="G45" s="459" t="s">
        <v>271</v>
      </c>
      <c r="H45" s="460">
        <v>0</v>
      </c>
      <c r="I45" s="459" t="s">
        <v>272</v>
      </c>
      <c r="J45" s="461">
        <v>0</v>
      </c>
    </row>
    <row r="46" spans="1:10" customFormat="1" ht="35.4" thickBot="1" x14ac:dyDescent="0.35">
      <c r="A46" s="458"/>
      <c r="B46" s="459"/>
      <c r="C46" s="459"/>
      <c r="D46" s="459"/>
      <c r="E46" s="459" t="s">
        <v>273</v>
      </c>
      <c r="F46" s="460">
        <f>G43*0.22</f>
        <v>12830.655200000005</v>
      </c>
      <c r="G46" s="459"/>
      <c r="H46" s="620" t="s">
        <v>274</v>
      </c>
      <c r="I46" s="620"/>
      <c r="J46" s="461">
        <f>F46+J44</f>
        <v>71151.815200000026</v>
      </c>
    </row>
    <row r="47" spans="1:10" ht="18" thickTop="1" x14ac:dyDescent="0.25">
      <c r="A47" s="462"/>
      <c r="B47" s="463"/>
      <c r="C47" s="463"/>
      <c r="D47" s="463"/>
      <c r="E47" s="463"/>
      <c r="F47" s="463"/>
      <c r="G47" s="463"/>
      <c r="H47" s="463"/>
      <c r="I47" s="463"/>
      <c r="J47" s="464"/>
    </row>
    <row r="48" spans="1:10" ht="17.399999999999999" x14ac:dyDescent="0.25">
      <c r="A48" s="439" t="s">
        <v>339</v>
      </c>
      <c r="B48" s="440" t="s">
        <v>24</v>
      </c>
      <c r="C48" s="441" t="s">
        <v>256</v>
      </c>
      <c r="D48" s="441" t="s">
        <v>257</v>
      </c>
      <c r="E48" s="625" t="s">
        <v>258</v>
      </c>
      <c r="F48" s="625"/>
      <c r="G48" s="442" t="s">
        <v>259</v>
      </c>
      <c r="H48" s="440" t="s">
        <v>34</v>
      </c>
      <c r="I48" s="440" t="s">
        <v>260</v>
      </c>
      <c r="J48" s="443" t="s">
        <v>39</v>
      </c>
    </row>
    <row r="49" spans="1:12" ht="69.599999999999994" x14ac:dyDescent="0.25">
      <c r="A49" s="444" t="s">
        <v>261</v>
      </c>
      <c r="B49" s="445" t="s">
        <v>340</v>
      </c>
      <c r="C49" s="446" t="s">
        <v>17</v>
      </c>
      <c r="D49" s="446" t="s">
        <v>341</v>
      </c>
      <c r="E49" s="626" t="s">
        <v>342</v>
      </c>
      <c r="F49" s="626"/>
      <c r="G49" s="447" t="s">
        <v>343</v>
      </c>
      <c r="H49" s="448">
        <v>1</v>
      </c>
      <c r="I49" s="449">
        <v>13.89</v>
      </c>
      <c r="J49" s="450">
        <v>13.89</v>
      </c>
    </row>
    <row r="50" spans="1:12" ht="52.2" x14ac:dyDescent="0.25">
      <c r="A50" s="451" t="s">
        <v>264</v>
      </c>
      <c r="B50" s="452" t="s">
        <v>344</v>
      </c>
      <c r="C50" s="453" t="s">
        <v>17</v>
      </c>
      <c r="D50" s="453" t="s">
        <v>345</v>
      </c>
      <c r="E50" s="627" t="s">
        <v>346</v>
      </c>
      <c r="F50" s="627"/>
      <c r="G50" s="454" t="s">
        <v>179</v>
      </c>
      <c r="H50" s="455">
        <v>8.2000000000000007E-3</v>
      </c>
      <c r="I50" s="456">
        <v>92.1</v>
      </c>
      <c r="J50" s="457">
        <v>0.75</v>
      </c>
    </row>
    <row r="51" spans="1:12" ht="104.4" x14ac:dyDescent="0.25">
      <c r="A51" s="451" t="s">
        <v>264</v>
      </c>
      <c r="B51" s="452" t="s">
        <v>347</v>
      </c>
      <c r="C51" s="453" t="s">
        <v>17</v>
      </c>
      <c r="D51" s="453" t="s">
        <v>348</v>
      </c>
      <c r="E51" s="627" t="s">
        <v>349</v>
      </c>
      <c r="F51" s="627"/>
      <c r="G51" s="454" t="s">
        <v>343</v>
      </c>
      <c r="H51" s="455">
        <v>1.25</v>
      </c>
      <c r="I51" s="456">
        <v>9.18</v>
      </c>
      <c r="J51" s="457">
        <v>11.47</v>
      </c>
    </row>
    <row r="52" spans="1:12" ht="34.799999999999997" x14ac:dyDescent="0.25">
      <c r="A52" s="451" t="s">
        <v>264</v>
      </c>
      <c r="B52" s="452" t="s">
        <v>197</v>
      </c>
      <c r="C52" s="453" t="s">
        <v>17</v>
      </c>
      <c r="D52" s="453" t="s">
        <v>198</v>
      </c>
      <c r="E52" s="627" t="s">
        <v>269</v>
      </c>
      <c r="F52" s="627"/>
      <c r="G52" s="454" t="s">
        <v>13</v>
      </c>
      <c r="H52" s="455">
        <v>1.2999999999999999E-2</v>
      </c>
      <c r="I52" s="456">
        <v>25.11</v>
      </c>
      <c r="J52" s="457">
        <v>0.32</v>
      </c>
    </row>
    <row r="53" spans="1:12" ht="52.2" x14ac:dyDescent="0.25">
      <c r="A53" s="451" t="s">
        <v>264</v>
      </c>
      <c r="B53" s="452" t="s">
        <v>350</v>
      </c>
      <c r="C53" s="453" t="s">
        <v>17</v>
      </c>
      <c r="D53" s="453" t="s">
        <v>351</v>
      </c>
      <c r="E53" s="627" t="s">
        <v>346</v>
      </c>
      <c r="F53" s="627"/>
      <c r="G53" s="454" t="s">
        <v>175</v>
      </c>
      <c r="H53" s="455">
        <v>4.7999999999999996E-3</v>
      </c>
      <c r="I53" s="456">
        <v>281.88</v>
      </c>
      <c r="J53" s="457">
        <v>1.35</v>
      </c>
    </row>
    <row r="54" spans="1:12" ht="34.799999999999997" x14ac:dyDescent="0.25">
      <c r="A54" s="458"/>
      <c r="B54" s="459"/>
      <c r="C54" s="459"/>
      <c r="D54" s="459"/>
      <c r="E54" s="459" t="s">
        <v>270</v>
      </c>
      <c r="F54" s="460">
        <v>0.87</v>
      </c>
      <c r="G54" s="459" t="s">
        <v>271</v>
      </c>
      <c r="H54" s="460">
        <v>1.04</v>
      </c>
      <c r="I54" s="459" t="s">
        <v>272</v>
      </c>
      <c r="J54" s="461">
        <v>1.91</v>
      </c>
    </row>
    <row r="55" spans="1:12" ht="35.4" thickBot="1" x14ac:dyDescent="0.3">
      <c r="A55" s="458"/>
      <c r="B55" s="459"/>
      <c r="C55" s="459"/>
      <c r="D55" s="459"/>
      <c r="E55" s="459" t="s">
        <v>273</v>
      </c>
      <c r="F55" s="460">
        <v>3.05</v>
      </c>
      <c r="G55" s="459"/>
      <c r="H55" s="620" t="s">
        <v>274</v>
      </c>
      <c r="I55" s="620"/>
      <c r="J55" s="461">
        <v>16.940000000000001</v>
      </c>
    </row>
    <row r="56" spans="1:12" ht="18" thickTop="1" x14ac:dyDescent="0.25">
      <c r="A56" s="462"/>
      <c r="B56" s="463"/>
      <c r="C56" s="463"/>
      <c r="D56" s="463"/>
      <c r="E56" s="463"/>
      <c r="F56" s="463"/>
      <c r="G56" s="463"/>
      <c r="H56" s="463"/>
      <c r="I56" s="463"/>
      <c r="J56" s="464"/>
    </row>
    <row r="57" spans="1:12" ht="17.399999999999999" x14ac:dyDescent="0.25">
      <c r="A57" s="439" t="s">
        <v>352</v>
      </c>
      <c r="B57" s="440" t="s">
        <v>24</v>
      </c>
      <c r="C57" s="441" t="s">
        <v>256</v>
      </c>
      <c r="D57" s="441" t="s">
        <v>257</v>
      </c>
      <c r="E57" s="625" t="s">
        <v>258</v>
      </c>
      <c r="F57" s="625"/>
      <c r="G57" s="442" t="s">
        <v>259</v>
      </c>
      <c r="H57" s="440" t="s">
        <v>34</v>
      </c>
      <c r="I57" s="440" t="s">
        <v>260</v>
      </c>
      <c r="J57" s="443" t="s">
        <v>39</v>
      </c>
    </row>
    <row r="58" spans="1:12" ht="55.5" customHeight="1" x14ac:dyDescent="0.25">
      <c r="A58" s="444" t="s">
        <v>261</v>
      </c>
      <c r="B58" s="445" t="s">
        <v>211</v>
      </c>
      <c r="C58" s="446" t="s">
        <v>17</v>
      </c>
      <c r="D58" s="446" t="s">
        <v>212</v>
      </c>
      <c r="E58" s="626" t="s">
        <v>353</v>
      </c>
      <c r="F58" s="626"/>
      <c r="G58" s="447" t="s">
        <v>30</v>
      </c>
      <c r="H58" s="448">
        <v>1</v>
      </c>
      <c r="I58" s="449">
        <v>2.33</v>
      </c>
      <c r="J58" s="450">
        <v>2.33</v>
      </c>
    </row>
    <row r="59" spans="1:12" ht="111" customHeight="1" x14ac:dyDescent="0.3">
      <c r="A59" s="451" t="s">
        <v>264</v>
      </c>
      <c r="B59" s="452" t="s">
        <v>337</v>
      </c>
      <c r="C59" s="453" t="s">
        <v>17</v>
      </c>
      <c r="D59" s="453" t="s">
        <v>103</v>
      </c>
      <c r="E59" s="627" t="s">
        <v>346</v>
      </c>
      <c r="F59" s="627"/>
      <c r="G59" s="454" t="s">
        <v>175</v>
      </c>
      <c r="H59" s="455">
        <v>7.3000000000000001E-3</v>
      </c>
      <c r="I59" s="456">
        <v>281.20999999999998</v>
      </c>
      <c r="J59" s="457">
        <v>2.0499999999999998</v>
      </c>
      <c r="K59" s="539">
        <f>0.0073*281.21</f>
        <v>2.0528329999999997</v>
      </c>
    </row>
    <row r="60" spans="1:12" ht="109.5" customHeight="1" x14ac:dyDescent="0.25">
      <c r="A60" s="451" t="s">
        <v>264</v>
      </c>
      <c r="B60" s="452" t="s">
        <v>354</v>
      </c>
      <c r="C60" s="453" t="s">
        <v>17</v>
      </c>
      <c r="D60" s="453" t="s">
        <v>355</v>
      </c>
      <c r="E60" s="627" t="s">
        <v>346</v>
      </c>
      <c r="F60" s="627"/>
      <c r="G60" s="454" t="s">
        <v>179</v>
      </c>
      <c r="H60" s="455">
        <v>3.5999999999999999E-3</v>
      </c>
      <c r="I60" s="456">
        <v>77.88</v>
      </c>
      <c r="J60" s="457">
        <v>0.28000000000000003</v>
      </c>
    </row>
    <row r="61" spans="1:12" ht="34.799999999999997" x14ac:dyDescent="0.25">
      <c r="A61" s="458"/>
      <c r="B61" s="459"/>
      <c r="C61" s="459"/>
      <c r="D61" s="459"/>
      <c r="E61" s="459" t="s">
        <v>270</v>
      </c>
      <c r="F61" s="460">
        <v>0.12</v>
      </c>
      <c r="G61" s="459" t="s">
        <v>271</v>
      </c>
      <c r="H61" s="460">
        <v>0.15</v>
      </c>
      <c r="I61" s="459" t="s">
        <v>272</v>
      </c>
      <c r="J61" s="461">
        <v>0.27</v>
      </c>
    </row>
    <row r="62" spans="1:12" ht="35.4" thickBot="1" x14ac:dyDescent="0.5">
      <c r="A62" s="458"/>
      <c r="B62" s="459"/>
      <c r="C62" s="459"/>
      <c r="D62" s="459"/>
      <c r="E62" s="459" t="s">
        <v>273</v>
      </c>
      <c r="F62" s="460">
        <v>0.51</v>
      </c>
      <c r="G62" s="459"/>
      <c r="H62" s="620" t="s">
        <v>274</v>
      </c>
      <c r="I62" s="620"/>
      <c r="J62" s="461">
        <f>F62+J58</f>
        <v>2.84</v>
      </c>
      <c r="K62" s="657">
        <f>2.33*0.22</f>
        <v>0.51260000000000006</v>
      </c>
      <c r="L62" s="658"/>
    </row>
    <row r="63" spans="1:12" ht="18" thickTop="1" x14ac:dyDescent="0.25">
      <c r="A63" s="462"/>
      <c r="B63" s="463"/>
      <c r="C63" s="463"/>
      <c r="D63" s="463"/>
      <c r="E63" s="463"/>
      <c r="F63" s="463"/>
      <c r="G63" s="463"/>
      <c r="H63" s="463"/>
      <c r="I63" s="463"/>
      <c r="J63" s="464"/>
    </row>
    <row r="64" spans="1:12" ht="17.399999999999999" x14ac:dyDescent="0.25">
      <c r="A64" s="439" t="s">
        <v>356</v>
      </c>
      <c r="B64" s="440" t="s">
        <v>24</v>
      </c>
      <c r="C64" s="441" t="s">
        <v>256</v>
      </c>
      <c r="D64" s="441" t="s">
        <v>257</v>
      </c>
      <c r="E64" s="625" t="s">
        <v>258</v>
      </c>
      <c r="F64" s="625"/>
      <c r="G64" s="442" t="s">
        <v>259</v>
      </c>
      <c r="H64" s="440" t="s">
        <v>34</v>
      </c>
      <c r="I64" s="440" t="s">
        <v>260</v>
      </c>
      <c r="J64" s="443" t="s">
        <v>39</v>
      </c>
    </row>
    <row r="65" spans="1:10" ht="81" customHeight="1" x14ac:dyDescent="0.25">
      <c r="A65" s="444" t="s">
        <v>261</v>
      </c>
      <c r="B65" s="445" t="s">
        <v>357</v>
      </c>
      <c r="C65" s="446" t="s">
        <v>17</v>
      </c>
      <c r="D65" s="446" t="s">
        <v>358</v>
      </c>
      <c r="E65" s="626" t="s">
        <v>359</v>
      </c>
      <c r="F65" s="626"/>
      <c r="G65" s="447" t="s">
        <v>6</v>
      </c>
      <c r="H65" s="448">
        <v>1</v>
      </c>
      <c r="I65" s="449">
        <v>0.68</v>
      </c>
      <c r="J65" s="450">
        <v>0.68</v>
      </c>
    </row>
    <row r="66" spans="1:10" ht="34.799999999999997" x14ac:dyDescent="0.25">
      <c r="A66" s="451" t="s">
        <v>264</v>
      </c>
      <c r="B66" s="452" t="s">
        <v>360</v>
      </c>
      <c r="C66" s="453" t="s">
        <v>17</v>
      </c>
      <c r="D66" s="453" t="s">
        <v>361</v>
      </c>
      <c r="E66" s="627" t="s">
        <v>269</v>
      </c>
      <c r="F66" s="627"/>
      <c r="G66" s="454" t="s">
        <v>13</v>
      </c>
      <c r="H66" s="455">
        <v>4.5999999999999999E-3</v>
      </c>
      <c r="I66" s="456">
        <v>26.28</v>
      </c>
      <c r="J66" s="457">
        <v>0.12</v>
      </c>
    </row>
    <row r="67" spans="1:10" ht="62.25" customHeight="1" x14ac:dyDescent="0.25">
      <c r="A67" s="451" t="s">
        <v>264</v>
      </c>
      <c r="B67" s="452" t="s">
        <v>362</v>
      </c>
      <c r="C67" s="453" t="s">
        <v>17</v>
      </c>
      <c r="D67" s="453" t="s">
        <v>363</v>
      </c>
      <c r="E67" s="627" t="s">
        <v>346</v>
      </c>
      <c r="F67" s="627"/>
      <c r="G67" s="454" t="s">
        <v>175</v>
      </c>
      <c r="H67" s="455">
        <v>1.6999999999999999E-3</v>
      </c>
      <c r="I67" s="456">
        <v>204.26</v>
      </c>
      <c r="J67" s="457">
        <v>0.34</v>
      </c>
    </row>
    <row r="68" spans="1:10" ht="52.2" x14ac:dyDescent="0.25">
      <c r="A68" s="451" t="s">
        <v>264</v>
      </c>
      <c r="B68" s="452" t="s">
        <v>364</v>
      </c>
      <c r="C68" s="453" t="s">
        <v>17</v>
      </c>
      <c r="D68" s="453" t="s">
        <v>365</v>
      </c>
      <c r="E68" s="627" t="s">
        <v>346</v>
      </c>
      <c r="F68" s="627"/>
      <c r="G68" s="454" t="s">
        <v>179</v>
      </c>
      <c r="H68" s="455">
        <v>2.8999999999999998E-3</v>
      </c>
      <c r="I68" s="456">
        <v>78.14</v>
      </c>
      <c r="J68" s="457">
        <v>0.22</v>
      </c>
    </row>
    <row r="69" spans="1:10" ht="34.799999999999997" x14ac:dyDescent="0.25">
      <c r="A69" s="458"/>
      <c r="B69" s="459"/>
      <c r="C69" s="459"/>
      <c r="D69" s="459"/>
      <c r="E69" s="459" t="s">
        <v>270</v>
      </c>
      <c r="F69" s="460">
        <v>7.0000000000000007E-2</v>
      </c>
      <c r="G69" s="459" t="s">
        <v>271</v>
      </c>
      <c r="H69" s="460">
        <v>0.09</v>
      </c>
      <c r="I69" s="459" t="s">
        <v>272</v>
      </c>
      <c r="J69" s="461">
        <v>0.16</v>
      </c>
    </row>
    <row r="70" spans="1:10" ht="34.799999999999997" x14ac:dyDescent="0.25">
      <c r="A70" s="458"/>
      <c r="B70" s="459"/>
      <c r="C70" s="459"/>
      <c r="D70" s="459"/>
      <c r="E70" s="459" t="s">
        <v>273</v>
      </c>
      <c r="F70" s="460">
        <v>0.14000000000000001</v>
      </c>
      <c r="G70" s="459"/>
      <c r="H70" s="620" t="s">
        <v>274</v>
      </c>
      <c r="I70" s="620"/>
      <c r="J70" s="461">
        <v>0.82</v>
      </c>
    </row>
    <row r="71" spans="1:10" ht="18" thickBot="1" x14ac:dyDescent="0.3">
      <c r="A71" s="458"/>
      <c r="B71" s="459"/>
      <c r="C71" s="459"/>
      <c r="D71" s="459"/>
      <c r="E71" s="459"/>
      <c r="F71" s="460"/>
      <c r="G71" s="459"/>
      <c r="H71" s="459"/>
      <c r="I71" s="459"/>
      <c r="J71" s="461"/>
    </row>
    <row r="72" spans="1:10" ht="18" thickTop="1" x14ac:dyDescent="0.25">
      <c r="A72" s="462"/>
      <c r="B72" s="463"/>
      <c r="C72" s="463"/>
      <c r="D72" s="463"/>
      <c r="E72" s="463"/>
      <c r="F72" s="463"/>
      <c r="G72" s="463"/>
      <c r="H72" s="463"/>
      <c r="I72" s="463"/>
      <c r="J72" s="464"/>
    </row>
    <row r="73" spans="1:10" ht="17.399999999999999" x14ac:dyDescent="0.25">
      <c r="A73" s="439" t="s">
        <v>1158</v>
      </c>
      <c r="B73" s="440" t="s">
        <v>24</v>
      </c>
      <c r="C73" s="441" t="s">
        <v>256</v>
      </c>
      <c r="D73" s="441" t="s">
        <v>257</v>
      </c>
      <c r="E73" s="625" t="s">
        <v>258</v>
      </c>
      <c r="F73" s="625"/>
      <c r="G73" s="442" t="s">
        <v>259</v>
      </c>
      <c r="H73" s="440" t="s">
        <v>34</v>
      </c>
      <c r="I73" s="440" t="s">
        <v>260</v>
      </c>
      <c r="J73" s="443" t="s">
        <v>39</v>
      </c>
    </row>
    <row r="74" spans="1:10" ht="69.599999999999994" x14ac:dyDescent="0.25">
      <c r="A74" s="444" t="s">
        <v>261</v>
      </c>
      <c r="B74" s="445" t="s">
        <v>340</v>
      </c>
      <c r="C74" s="446" t="s">
        <v>17</v>
      </c>
      <c r="D74" s="446" t="s">
        <v>341</v>
      </c>
      <c r="E74" s="626" t="s">
        <v>342</v>
      </c>
      <c r="F74" s="626"/>
      <c r="G74" s="447" t="s">
        <v>343</v>
      </c>
      <c r="H74" s="448">
        <v>1</v>
      </c>
      <c r="I74" s="449">
        <v>13.89</v>
      </c>
      <c r="J74" s="450">
        <v>13.89</v>
      </c>
    </row>
    <row r="75" spans="1:10" ht="52.2" x14ac:dyDescent="0.25">
      <c r="A75" s="451" t="s">
        <v>264</v>
      </c>
      <c r="B75" s="452" t="s">
        <v>344</v>
      </c>
      <c r="C75" s="453" t="s">
        <v>17</v>
      </c>
      <c r="D75" s="453" t="s">
        <v>345</v>
      </c>
      <c r="E75" s="627" t="s">
        <v>346</v>
      </c>
      <c r="F75" s="627"/>
      <c r="G75" s="454" t="s">
        <v>179</v>
      </c>
      <c r="H75" s="455">
        <v>8.2000000000000007E-3</v>
      </c>
      <c r="I75" s="456">
        <v>92.1</v>
      </c>
      <c r="J75" s="457">
        <v>0.75</v>
      </c>
    </row>
    <row r="76" spans="1:10" ht="104.4" x14ac:dyDescent="0.25">
      <c r="A76" s="451" t="s">
        <v>264</v>
      </c>
      <c r="B76" s="452" t="s">
        <v>347</v>
      </c>
      <c r="C76" s="453" t="s">
        <v>17</v>
      </c>
      <c r="D76" s="453" t="s">
        <v>348</v>
      </c>
      <c r="E76" s="627" t="s">
        <v>349</v>
      </c>
      <c r="F76" s="627"/>
      <c r="G76" s="454" t="s">
        <v>343</v>
      </c>
      <c r="H76" s="455">
        <v>1.25</v>
      </c>
      <c r="I76" s="456">
        <v>9.18</v>
      </c>
      <c r="J76" s="457">
        <v>11.47</v>
      </c>
    </row>
    <row r="77" spans="1:10" ht="34.799999999999997" x14ac:dyDescent="0.25">
      <c r="A77" s="451" t="s">
        <v>264</v>
      </c>
      <c r="B77" s="452" t="s">
        <v>197</v>
      </c>
      <c r="C77" s="453" t="s">
        <v>17</v>
      </c>
      <c r="D77" s="453" t="s">
        <v>198</v>
      </c>
      <c r="E77" s="627" t="s">
        <v>269</v>
      </c>
      <c r="F77" s="627"/>
      <c r="G77" s="454" t="s">
        <v>13</v>
      </c>
      <c r="H77" s="455">
        <v>1.2999999999999999E-2</v>
      </c>
      <c r="I77" s="456">
        <v>25.11</v>
      </c>
      <c r="J77" s="457">
        <v>0.32</v>
      </c>
    </row>
    <row r="78" spans="1:10" ht="52.2" x14ac:dyDescent="0.25">
      <c r="A78" s="451" t="s">
        <v>264</v>
      </c>
      <c r="B78" s="452" t="s">
        <v>350</v>
      </c>
      <c r="C78" s="453" t="s">
        <v>17</v>
      </c>
      <c r="D78" s="453" t="s">
        <v>351</v>
      </c>
      <c r="E78" s="627" t="s">
        <v>346</v>
      </c>
      <c r="F78" s="627"/>
      <c r="G78" s="454" t="s">
        <v>175</v>
      </c>
      <c r="H78" s="455">
        <v>4.7999999999999996E-3</v>
      </c>
      <c r="I78" s="456">
        <v>281.88</v>
      </c>
      <c r="J78" s="457">
        <v>1.35</v>
      </c>
    </row>
    <row r="79" spans="1:10" ht="34.799999999999997" x14ac:dyDescent="0.25">
      <c r="A79" s="458"/>
      <c r="B79" s="459"/>
      <c r="C79" s="459"/>
      <c r="D79" s="459"/>
      <c r="E79" s="459" t="s">
        <v>270</v>
      </c>
      <c r="F79" s="460">
        <v>0.87</v>
      </c>
      <c r="G79" s="459" t="s">
        <v>271</v>
      </c>
      <c r="H79" s="460">
        <v>1.04</v>
      </c>
      <c r="I79" s="459" t="s">
        <v>272</v>
      </c>
      <c r="J79" s="461">
        <v>1.91</v>
      </c>
    </row>
    <row r="80" spans="1:10" ht="35.4" thickBot="1" x14ac:dyDescent="0.3">
      <c r="A80" s="458"/>
      <c r="B80" s="459"/>
      <c r="C80" s="459"/>
      <c r="D80" s="459"/>
      <c r="E80" s="459" t="s">
        <v>273</v>
      </c>
      <c r="F80" s="460">
        <v>3.05</v>
      </c>
      <c r="G80" s="459"/>
      <c r="H80" s="620" t="s">
        <v>274</v>
      </c>
      <c r="I80" s="620"/>
      <c r="J80" s="461">
        <v>16.940000000000001</v>
      </c>
    </row>
    <row r="81" spans="1:12" ht="18" thickTop="1" x14ac:dyDescent="0.25">
      <c r="A81" s="462"/>
      <c r="B81" s="463"/>
      <c r="C81" s="463"/>
      <c r="D81" s="463"/>
      <c r="E81" s="463"/>
      <c r="F81" s="463"/>
      <c r="G81" s="463"/>
      <c r="H81" s="463"/>
      <c r="I81" s="463"/>
      <c r="J81" s="464"/>
    </row>
    <row r="82" spans="1:12" ht="17.399999999999999" x14ac:dyDescent="0.25">
      <c r="A82" s="439" t="s">
        <v>1159</v>
      </c>
      <c r="B82" s="440" t="s">
        <v>24</v>
      </c>
      <c r="C82" s="441" t="s">
        <v>256</v>
      </c>
      <c r="D82" s="441" t="s">
        <v>257</v>
      </c>
      <c r="E82" s="625" t="s">
        <v>258</v>
      </c>
      <c r="F82" s="625"/>
      <c r="G82" s="442" t="s">
        <v>259</v>
      </c>
      <c r="H82" s="440" t="s">
        <v>34</v>
      </c>
      <c r="I82" s="440" t="s">
        <v>260</v>
      </c>
      <c r="J82" s="443" t="s">
        <v>39</v>
      </c>
    </row>
    <row r="83" spans="1:12" ht="55.5" customHeight="1" x14ac:dyDescent="0.25">
      <c r="A83" s="444" t="s">
        <v>261</v>
      </c>
      <c r="B83" s="445" t="s">
        <v>211</v>
      </c>
      <c r="C83" s="446" t="s">
        <v>17</v>
      </c>
      <c r="D83" s="446" t="s">
        <v>212</v>
      </c>
      <c r="E83" s="626" t="s">
        <v>353</v>
      </c>
      <c r="F83" s="626"/>
      <c r="G83" s="447" t="s">
        <v>30</v>
      </c>
      <c r="H83" s="448">
        <v>1</v>
      </c>
      <c r="I83" s="449">
        <v>2.33</v>
      </c>
      <c r="J83" s="450">
        <v>2.33</v>
      </c>
    </row>
    <row r="84" spans="1:12" ht="111" customHeight="1" x14ac:dyDescent="0.3">
      <c r="A84" s="451" t="s">
        <v>264</v>
      </c>
      <c r="B84" s="452" t="s">
        <v>337</v>
      </c>
      <c r="C84" s="453" t="s">
        <v>17</v>
      </c>
      <c r="D84" s="453" t="s">
        <v>103</v>
      </c>
      <c r="E84" s="627" t="s">
        <v>346</v>
      </c>
      <c r="F84" s="627"/>
      <c r="G84" s="454" t="s">
        <v>175</v>
      </c>
      <c r="H84" s="455">
        <v>7.3000000000000001E-3</v>
      </c>
      <c r="I84" s="456">
        <v>281.20999999999998</v>
      </c>
      <c r="J84" s="457">
        <v>2.0499999999999998</v>
      </c>
      <c r="K84" s="539">
        <f>0.0073*281.21</f>
        <v>2.0528329999999997</v>
      </c>
    </row>
    <row r="85" spans="1:12" ht="109.5" customHeight="1" x14ac:dyDescent="0.25">
      <c r="A85" s="451" t="s">
        <v>264</v>
      </c>
      <c r="B85" s="452" t="s">
        <v>354</v>
      </c>
      <c r="C85" s="453" t="s">
        <v>17</v>
      </c>
      <c r="D85" s="453" t="s">
        <v>355</v>
      </c>
      <c r="E85" s="627" t="s">
        <v>346</v>
      </c>
      <c r="F85" s="627"/>
      <c r="G85" s="454" t="s">
        <v>179</v>
      </c>
      <c r="H85" s="455">
        <v>3.5999999999999999E-3</v>
      </c>
      <c r="I85" s="456">
        <v>77.88</v>
      </c>
      <c r="J85" s="457">
        <v>0.28000000000000003</v>
      </c>
    </row>
    <row r="86" spans="1:12" ht="34.799999999999997" x14ac:dyDescent="0.25">
      <c r="A86" s="458"/>
      <c r="B86" s="459"/>
      <c r="C86" s="459"/>
      <c r="D86" s="459"/>
      <c r="E86" s="459" t="s">
        <v>270</v>
      </c>
      <c r="F86" s="460">
        <v>0.12</v>
      </c>
      <c r="G86" s="459" t="s">
        <v>271</v>
      </c>
      <c r="H86" s="460">
        <v>0.15</v>
      </c>
      <c r="I86" s="459" t="s">
        <v>272</v>
      </c>
      <c r="J86" s="461">
        <v>0.27</v>
      </c>
    </row>
    <row r="87" spans="1:12" ht="35.4" thickBot="1" x14ac:dyDescent="0.5">
      <c r="A87" s="458"/>
      <c r="B87" s="459"/>
      <c r="C87" s="459"/>
      <c r="D87" s="459"/>
      <c r="E87" s="459" t="s">
        <v>273</v>
      </c>
      <c r="F87" s="460">
        <v>0.51</v>
      </c>
      <c r="G87" s="459"/>
      <c r="H87" s="620" t="s">
        <v>274</v>
      </c>
      <c r="I87" s="620"/>
      <c r="J87" s="461">
        <f>F87+J83</f>
        <v>2.84</v>
      </c>
      <c r="K87" s="657">
        <f>2.33*0.22</f>
        <v>0.51260000000000006</v>
      </c>
      <c r="L87" s="658"/>
    </row>
    <row r="88" spans="1:12" ht="18" thickTop="1" x14ac:dyDescent="0.25">
      <c r="A88" s="462"/>
      <c r="B88" s="463"/>
      <c r="C88" s="463"/>
      <c r="D88" s="463"/>
      <c r="E88" s="463"/>
      <c r="F88" s="463"/>
      <c r="G88" s="463"/>
      <c r="H88" s="463"/>
      <c r="I88" s="463"/>
      <c r="J88" s="464"/>
    </row>
    <row r="89" spans="1:12" ht="17.399999999999999" x14ac:dyDescent="0.25">
      <c r="A89" s="439" t="s">
        <v>366</v>
      </c>
      <c r="B89" s="440" t="s">
        <v>24</v>
      </c>
      <c r="C89" s="441" t="s">
        <v>256</v>
      </c>
      <c r="D89" s="441" t="s">
        <v>257</v>
      </c>
      <c r="E89" s="625" t="s">
        <v>258</v>
      </c>
      <c r="F89" s="625"/>
      <c r="G89" s="442" t="s">
        <v>259</v>
      </c>
      <c r="H89" s="440" t="s">
        <v>34</v>
      </c>
      <c r="I89" s="440" t="s">
        <v>260</v>
      </c>
      <c r="J89" s="443" t="s">
        <v>39</v>
      </c>
    </row>
    <row r="90" spans="1:12" ht="121.8" x14ac:dyDescent="0.25">
      <c r="A90" s="444" t="s">
        <v>261</v>
      </c>
      <c r="B90" s="445" t="s">
        <v>213</v>
      </c>
      <c r="C90" s="446" t="s">
        <v>17</v>
      </c>
      <c r="D90" s="446" t="s">
        <v>217</v>
      </c>
      <c r="E90" s="626" t="s">
        <v>367</v>
      </c>
      <c r="F90" s="626"/>
      <c r="G90" s="447" t="s">
        <v>343</v>
      </c>
      <c r="H90" s="448">
        <v>1</v>
      </c>
      <c r="I90" s="449">
        <v>32.61</v>
      </c>
      <c r="J90" s="450">
        <v>32.61</v>
      </c>
    </row>
    <row r="91" spans="1:12" ht="87" x14ac:dyDescent="0.25">
      <c r="A91" s="451" t="s">
        <v>264</v>
      </c>
      <c r="B91" s="452" t="s">
        <v>368</v>
      </c>
      <c r="C91" s="453" t="s">
        <v>17</v>
      </c>
      <c r="D91" s="453" t="s">
        <v>369</v>
      </c>
      <c r="E91" s="627" t="s">
        <v>346</v>
      </c>
      <c r="F91" s="627"/>
      <c r="G91" s="454" t="s">
        <v>175</v>
      </c>
      <c r="H91" s="455">
        <v>1.17351E-2</v>
      </c>
      <c r="I91" s="456">
        <v>173.18</v>
      </c>
      <c r="J91" s="457">
        <v>2.0299999999999998</v>
      </c>
    </row>
    <row r="92" spans="1:12" ht="87" x14ac:dyDescent="0.25">
      <c r="A92" s="451" t="s">
        <v>264</v>
      </c>
      <c r="B92" s="452" t="s">
        <v>370</v>
      </c>
      <c r="C92" s="453" t="s">
        <v>17</v>
      </c>
      <c r="D92" s="453" t="s">
        <v>371</v>
      </c>
      <c r="E92" s="627" t="s">
        <v>346</v>
      </c>
      <c r="F92" s="627"/>
      <c r="G92" s="454" t="s">
        <v>179</v>
      </c>
      <c r="H92" s="455">
        <v>2.8392500000000001E-2</v>
      </c>
      <c r="I92" s="456">
        <v>71.02</v>
      </c>
      <c r="J92" s="457">
        <v>2.0099999999999998</v>
      </c>
    </row>
    <row r="93" spans="1:12" ht="69.599999999999994" x14ac:dyDescent="0.25">
      <c r="A93" s="451" t="s">
        <v>264</v>
      </c>
      <c r="B93" s="452" t="s">
        <v>372</v>
      </c>
      <c r="C93" s="453" t="s">
        <v>17</v>
      </c>
      <c r="D93" s="453" t="s">
        <v>206</v>
      </c>
      <c r="E93" s="627" t="s">
        <v>346</v>
      </c>
      <c r="F93" s="627"/>
      <c r="G93" s="454" t="s">
        <v>179</v>
      </c>
      <c r="H93" s="455">
        <v>3.5616399999999999E-2</v>
      </c>
      <c r="I93" s="456">
        <v>97.44</v>
      </c>
      <c r="J93" s="457">
        <v>3.47</v>
      </c>
    </row>
    <row r="94" spans="1:12" ht="69.599999999999994" x14ac:dyDescent="0.25">
      <c r="A94" s="451" t="s">
        <v>264</v>
      </c>
      <c r="B94" s="452" t="s">
        <v>373</v>
      </c>
      <c r="C94" s="453" t="s">
        <v>17</v>
      </c>
      <c r="D94" s="453" t="s">
        <v>205</v>
      </c>
      <c r="E94" s="627" t="s">
        <v>346</v>
      </c>
      <c r="F94" s="627"/>
      <c r="G94" s="454" t="s">
        <v>175</v>
      </c>
      <c r="H94" s="455">
        <v>4.5111999999999999E-3</v>
      </c>
      <c r="I94" s="456">
        <v>259.36</v>
      </c>
      <c r="J94" s="457">
        <v>1.17</v>
      </c>
    </row>
    <row r="95" spans="1:12" ht="104.4" x14ac:dyDescent="0.25">
      <c r="A95" s="451" t="s">
        <v>264</v>
      </c>
      <c r="B95" s="452" t="s">
        <v>374</v>
      </c>
      <c r="C95" s="453" t="s">
        <v>17</v>
      </c>
      <c r="D95" s="453" t="s">
        <v>204</v>
      </c>
      <c r="E95" s="627" t="s">
        <v>346</v>
      </c>
      <c r="F95" s="627"/>
      <c r="G95" s="454" t="s">
        <v>179</v>
      </c>
      <c r="H95" s="455">
        <v>3.58705E-2</v>
      </c>
      <c r="I95" s="456">
        <v>76.95</v>
      </c>
      <c r="J95" s="457">
        <v>2.76</v>
      </c>
    </row>
    <row r="96" spans="1:12" ht="34.799999999999997" x14ac:dyDescent="0.25">
      <c r="A96" s="451" t="s">
        <v>264</v>
      </c>
      <c r="B96" s="452" t="s">
        <v>197</v>
      </c>
      <c r="C96" s="453" t="s">
        <v>17</v>
      </c>
      <c r="D96" s="453" t="s">
        <v>198</v>
      </c>
      <c r="E96" s="627" t="s">
        <v>269</v>
      </c>
      <c r="F96" s="627"/>
      <c r="G96" s="454" t="s">
        <v>13</v>
      </c>
      <c r="H96" s="455">
        <v>4.0127599999999999E-2</v>
      </c>
      <c r="I96" s="456">
        <v>25.11</v>
      </c>
      <c r="J96" s="457">
        <v>1</v>
      </c>
    </row>
    <row r="97" spans="1:12" ht="104.4" x14ac:dyDescent="0.25">
      <c r="A97" s="451" t="s">
        <v>264</v>
      </c>
      <c r="B97" s="452" t="s">
        <v>336</v>
      </c>
      <c r="C97" s="453" t="s">
        <v>17</v>
      </c>
      <c r="D97" s="453" t="s">
        <v>104</v>
      </c>
      <c r="E97" s="627" t="s">
        <v>346</v>
      </c>
      <c r="F97" s="627"/>
      <c r="G97" s="454" t="s">
        <v>175</v>
      </c>
      <c r="H97" s="455">
        <v>4.2570000000000004E-3</v>
      </c>
      <c r="I97" s="456">
        <v>332.89</v>
      </c>
      <c r="J97" s="457">
        <v>1.41</v>
      </c>
    </row>
    <row r="98" spans="1:12" ht="52.2" x14ac:dyDescent="0.25">
      <c r="A98" s="465" t="s">
        <v>282</v>
      </c>
      <c r="B98" s="466" t="s">
        <v>375</v>
      </c>
      <c r="C98" s="467" t="s">
        <v>17</v>
      </c>
      <c r="D98" s="467" t="s">
        <v>376</v>
      </c>
      <c r="E98" s="624" t="s">
        <v>285</v>
      </c>
      <c r="F98" s="624"/>
      <c r="G98" s="468" t="s">
        <v>343</v>
      </c>
      <c r="H98" s="469">
        <v>1</v>
      </c>
      <c r="I98" s="470">
        <v>18.760000000000002</v>
      </c>
      <c r="J98" s="471">
        <v>18.760000000000002</v>
      </c>
      <c r="K98" s="660"/>
      <c r="L98" s="661"/>
    </row>
    <row r="99" spans="1:12" ht="34.799999999999997" x14ac:dyDescent="0.25">
      <c r="A99" s="458"/>
      <c r="B99" s="459"/>
      <c r="C99" s="459"/>
      <c r="D99" s="459"/>
      <c r="E99" s="459" t="s">
        <v>270</v>
      </c>
      <c r="F99" s="460">
        <v>1.54</v>
      </c>
      <c r="G99" s="459" t="s">
        <v>271</v>
      </c>
      <c r="H99" s="460">
        <v>1.84</v>
      </c>
      <c r="I99" s="459" t="s">
        <v>272</v>
      </c>
      <c r="J99" s="461">
        <v>3.38</v>
      </c>
      <c r="K99" s="660"/>
      <c r="L99" s="661"/>
    </row>
    <row r="100" spans="1:12" ht="35.4" thickBot="1" x14ac:dyDescent="0.3">
      <c r="A100" s="458"/>
      <c r="B100" s="459"/>
      <c r="C100" s="459"/>
      <c r="D100" s="459"/>
      <c r="E100" s="459" t="s">
        <v>273</v>
      </c>
      <c r="F100" s="460">
        <v>11.57</v>
      </c>
      <c r="G100" s="459"/>
      <c r="H100" s="620" t="s">
        <v>274</v>
      </c>
      <c r="I100" s="620"/>
      <c r="J100" s="461">
        <v>39.78</v>
      </c>
    </row>
    <row r="101" spans="1:12" ht="18" thickTop="1" x14ac:dyDescent="0.25">
      <c r="A101" s="462"/>
      <c r="B101" s="463"/>
      <c r="C101" s="463"/>
      <c r="D101" s="463"/>
      <c r="E101" s="463"/>
      <c r="F101" s="463"/>
      <c r="G101" s="463"/>
      <c r="H101" s="463"/>
      <c r="I101" s="463"/>
      <c r="J101" s="464"/>
    </row>
    <row r="102" spans="1:12" ht="17.399999999999999" x14ac:dyDescent="0.25">
      <c r="A102" s="439" t="s">
        <v>1156</v>
      </c>
      <c r="B102" s="440" t="s">
        <v>24</v>
      </c>
      <c r="C102" s="441" t="s">
        <v>256</v>
      </c>
      <c r="D102" s="441" t="s">
        <v>257</v>
      </c>
      <c r="E102" s="625" t="s">
        <v>258</v>
      </c>
      <c r="F102" s="625"/>
      <c r="G102" s="442" t="s">
        <v>259</v>
      </c>
      <c r="H102" s="440" t="s">
        <v>34</v>
      </c>
      <c r="I102" s="440" t="s">
        <v>260</v>
      </c>
      <c r="J102" s="443" t="s">
        <v>39</v>
      </c>
    </row>
    <row r="103" spans="1:12" ht="69.599999999999994" x14ac:dyDescent="0.25">
      <c r="A103" s="444" t="s">
        <v>261</v>
      </c>
      <c r="B103" s="445" t="s">
        <v>340</v>
      </c>
      <c r="C103" s="446" t="s">
        <v>17</v>
      </c>
      <c r="D103" s="446" t="s">
        <v>341</v>
      </c>
      <c r="E103" s="626" t="s">
        <v>342</v>
      </c>
      <c r="F103" s="626"/>
      <c r="G103" s="447" t="s">
        <v>343</v>
      </c>
      <c r="H103" s="448">
        <v>1</v>
      </c>
      <c r="I103" s="449">
        <v>13.89</v>
      </c>
      <c r="J103" s="450">
        <v>13.89</v>
      </c>
    </row>
    <row r="104" spans="1:12" ht="52.2" x14ac:dyDescent="0.25">
      <c r="A104" s="451" t="s">
        <v>264</v>
      </c>
      <c r="B104" s="452" t="s">
        <v>344</v>
      </c>
      <c r="C104" s="453" t="s">
        <v>17</v>
      </c>
      <c r="D104" s="453" t="s">
        <v>345</v>
      </c>
      <c r="E104" s="627" t="s">
        <v>346</v>
      </c>
      <c r="F104" s="627"/>
      <c r="G104" s="454" t="s">
        <v>179</v>
      </c>
      <c r="H104" s="455">
        <v>8.2000000000000007E-3</v>
      </c>
      <c r="I104" s="456">
        <v>92.1</v>
      </c>
      <c r="J104" s="457">
        <v>0.75</v>
      </c>
    </row>
    <row r="105" spans="1:12" ht="104.4" x14ac:dyDescent="0.25">
      <c r="A105" s="451" t="s">
        <v>264</v>
      </c>
      <c r="B105" s="452" t="s">
        <v>347</v>
      </c>
      <c r="C105" s="453" t="s">
        <v>17</v>
      </c>
      <c r="D105" s="453" t="s">
        <v>348</v>
      </c>
      <c r="E105" s="627" t="s">
        <v>349</v>
      </c>
      <c r="F105" s="627"/>
      <c r="G105" s="454" t="s">
        <v>343</v>
      </c>
      <c r="H105" s="455">
        <v>1.25</v>
      </c>
      <c r="I105" s="456">
        <v>9.18</v>
      </c>
      <c r="J105" s="457">
        <v>11.47</v>
      </c>
    </row>
    <row r="106" spans="1:12" ht="34.799999999999997" x14ac:dyDescent="0.25">
      <c r="A106" s="451" t="s">
        <v>264</v>
      </c>
      <c r="B106" s="452" t="s">
        <v>197</v>
      </c>
      <c r="C106" s="453" t="s">
        <v>17</v>
      </c>
      <c r="D106" s="453" t="s">
        <v>198</v>
      </c>
      <c r="E106" s="627" t="s">
        <v>269</v>
      </c>
      <c r="F106" s="627"/>
      <c r="G106" s="454" t="s">
        <v>13</v>
      </c>
      <c r="H106" s="455">
        <v>1.2999999999999999E-2</v>
      </c>
      <c r="I106" s="456">
        <v>25.11</v>
      </c>
      <c r="J106" s="457">
        <v>0.32</v>
      </c>
    </row>
    <row r="107" spans="1:12" ht="52.2" x14ac:dyDescent="0.25">
      <c r="A107" s="451" t="s">
        <v>264</v>
      </c>
      <c r="B107" s="452" t="s">
        <v>350</v>
      </c>
      <c r="C107" s="453" t="s">
        <v>17</v>
      </c>
      <c r="D107" s="453" t="s">
        <v>351</v>
      </c>
      <c r="E107" s="627" t="s">
        <v>346</v>
      </c>
      <c r="F107" s="627"/>
      <c r="G107" s="454" t="s">
        <v>175</v>
      </c>
      <c r="H107" s="455">
        <v>4.7999999999999996E-3</v>
      </c>
      <c r="I107" s="456">
        <v>281.88</v>
      </c>
      <c r="J107" s="457">
        <v>1.35</v>
      </c>
    </row>
    <row r="108" spans="1:12" ht="34.799999999999997" x14ac:dyDescent="0.25">
      <c r="A108" s="458"/>
      <c r="B108" s="459"/>
      <c r="C108" s="459"/>
      <c r="D108" s="459"/>
      <c r="E108" s="459" t="s">
        <v>270</v>
      </c>
      <c r="F108" s="460">
        <v>0.87</v>
      </c>
      <c r="G108" s="459" t="s">
        <v>271</v>
      </c>
      <c r="H108" s="460">
        <v>1.04</v>
      </c>
      <c r="I108" s="459" t="s">
        <v>272</v>
      </c>
      <c r="J108" s="461">
        <v>1.91</v>
      </c>
    </row>
    <row r="109" spans="1:12" ht="34.799999999999997" x14ac:dyDescent="0.25">
      <c r="A109" s="458"/>
      <c r="B109" s="459"/>
      <c r="C109" s="459"/>
      <c r="D109" s="459"/>
      <c r="E109" s="459" t="s">
        <v>273</v>
      </c>
      <c r="F109" s="460">
        <v>3.05</v>
      </c>
      <c r="G109" s="459"/>
      <c r="H109" s="620" t="s">
        <v>274</v>
      </c>
      <c r="I109" s="620"/>
      <c r="J109" s="461">
        <v>16.940000000000001</v>
      </c>
    </row>
    <row r="110" spans="1:12" ht="17.399999999999999" x14ac:dyDescent="0.25">
      <c r="A110" s="458"/>
      <c r="B110" s="459"/>
      <c r="C110" s="459"/>
      <c r="D110" s="459"/>
      <c r="E110" s="459"/>
      <c r="F110" s="460"/>
      <c r="G110" s="459"/>
      <c r="H110" s="459"/>
      <c r="I110" s="459"/>
      <c r="J110" s="461"/>
    </row>
    <row r="111" spans="1:12" ht="17.399999999999999" x14ac:dyDescent="0.25">
      <c r="A111" s="458"/>
      <c r="B111" s="459"/>
      <c r="C111" s="459"/>
      <c r="D111" s="459"/>
      <c r="E111" s="459"/>
      <c r="F111" s="460"/>
      <c r="G111" s="459"/>
      <c r="H111" s="459"/>
      <c r="I111" s="459"/>
      <c r="J111" s="461"/>
    </row>
    <row r="112" spans="1:12" ht="17.399999999999999" x14ac:dyDescent="0.25">
      <c r="A112" s="458"/>
      <c r="B112" s="459"/>
      <c r="C112" s="459"/>
      <c r="D112" s="459"/>
      <c r="E112" s="459"/>
      <c r="F112" s="460"/>
      <c r="G112" s="459"/>
      <c r="H112" s="459"/>
      <c r="I112" s="459"/>
      <c r="J112" s="461"/>
    </row>
    <row r="113" spans="1:12" ht="17.399999999999999" x14ac:dyDescent="0.25">
      <c r="A113" s="458"/>
      <c r="B113" s="459"/>
      <c r="C113" s="459"/>
      <c r="D113" s="459"/>
      <c r="E113" s="459"/>
      <c r="F113" s="460"/>
      <c r="G113" s="459"/>
      <c r="H113" s="459"/>
      <c r="I113" s="459"/>
      <c r="J113" s="461"/>
    </row>
    <row r="114" spans="1:12" ht="18" thickBot="1" x14ac:dyDescent="0.3">
      <c r="A114" s="458"/>
      <c r="B114" s="459"/>
      <c r="C114" s="459"/>
      <c r="D114" s="459"/>
      <c r="E114" s="459"/>
      <c r="F114" s="460"/>
      <c r="G114" s="459"/>
      <c r="H114" s="459"/>
      <c r="I114" s="459"/>
      <c r="J114" s="461"/>
    </row>
    <row r="115" spans="1:12" ht="18" thickTop="1" x14ac:dyDescent="0.25">
      <c r="A115" s="462"/>
      <c r="B115" s="463"/>
      <c r="C115" s="463"/>
      <c r="D115" s="463"/>
      <c r="E115" s="463"/>
      <c r="F115" s="463"/>
      <c r="G115" s="463"/>
      <c r="H115" s="463"/>
      <c r="I115" s="463"/>
      <c r="J115" s="464"/>
    </row>
    <row r="116" spans="1:12" ht="17.399999999999999" x14ac:dyDescent="0.25">
      <c r="A116" s="439" t="s">
        <v>1157</v>
      </c>
      <c r="B116" s="440" t="s">
        <v>24</v>
      </c>
      <c r="C116" s="441" t="s">
        <v>256</v>
      </c>
      <c r="D116" s="441" t="s">
        <v>257</v>
      </c>
      <c r="E116" s="625" t="s">
        <v>258</v>
      </c>
      <c r="F116" s="625"/>
      <c r="G116" s="442" t="s">
        <v>259</v>
      </c>
      <c r="H116" s="440" t="s">
        <v>34</v>
      </c>
      <c r="I116" s="440" t="s">
        <v>260</v>
      </c>
      <c r="J116" s="443" t="s">
        <v>39</v>
      </c>
    </row>
    <row r="117" spans="1:12" ht="55.5" customHeight="1" x14ac:dyDescent="0.25">
      <c r="A117" s="444" t="s">
        <v>261</v>
      </c>
      <c r="B117" s="445" t="s">
        <v>211</v>
      </c>
      <c r="C117" s="446" t="s">
        <v>17</v>
      </c>
      <c r="D117" s="446" t="s">
        <v>212</v>
      </c>
      <c r="E117" s="626" t="s">
        <v>353</v>
      </c>
      <c r="F117" s="626"/>
      <c r="G117" s="447" t="s">
        <v>30</v>
      </c>
      <c r="H117" s="448">
        <v>1</v>
      </c>
      <c r="I117" s="449">
        <v>2.33</v>
      </c>
      <c r="J117" s="450">
        <v>2.33</v>
      </c>
    </row>
    <row r="118" spans="1:12" ht="111" customHeight="1" x14ac:dyDescent="0.3">
      <c r="A118" s="451" t="s">
        <v>264</v>
      </c>
      <c r="B118" s="452" t="s">
        <v>337</v>
      </c>
      <c r="C118" s="453" t="s">
        <v>17</v>
      </c>
      <c r="D118" s="453" t="s">
        <v>103</v>
      </c>
      <c r="E118" s="627" t="s">
        <v>346</v>
      </c>
      <c r="F118" s="627"/>
      <c r="G118" s="454" t="s">
        <v>175</v>
      </c>
      <c r="H118" s="455">
        <v>7.3000000000000001E-3</v>
      </c>
      <c r="I118" s="456">
        <v>281.20999999999998</v>
      </c>
      <c r="J118" s="457">
        <v>2.0499999999999998</v>
      </c>
      <c r="K118" s="539">
        <f>0.0073*281.21</f>
        <v>2.0528329999999997</v>
      </c>
    </row>
    <row r="119" spans="1:12" ht="109.5" customHeight="1" x14ac:dyDescent="0.25">
      <c r="A119" s="451" t="s">
        <v>264</v>
      </c>
      <c r="B119" s="452" t="s">
        <v>354</v>
      </c>
      <c r="C119" s="453" t="s">
        <v>17</v>
      </c>
      <c r="D119" s="453" t="s">
        <v>355</v>
      </c>
      <c r="E119" s="627" t="s">
        <v>346</v>
      </c>
      <c r="F119" s="627"/>
      <c r="G119" s="454" t="s">
        <v>179</v>
      </c>
      <c r="H119" s="455">
        <v>3.5999999999999999E-3</v>
      </c>
      <c r="I119" s="456">
        <v>77.88</v>
      </c>
      <c r="J119" s="457">
        <v>0.28000000000000003</v>
      </c>
    </row>
    <row r="120" spans="1:12" ht="34.799999999999997" x14ac:dyDescent="0.25">
      <c r="A120" s="458"/>
      <c r="B120" s="459"/>
      <c r="C120" s="459"/>
      <c r="D120" s="459"/>
      <c r="E120" s="459" t="s">
        <v>270</v>
      </c>
      <c r="F120" s="460">
        <v>0.12</v>
      </c>
      <c r="G120" s="459" t="s">
        <v>271</v>
      </c>
      <c r="H120" s="460">
        <v>0.15</v>
      </c>
      <c r="I120" s="459" t="s">
        <v>272</v>
      </c>
      <c r="J120" s="461">
        <v>0.27</v>
      </c>
    </row>
    <row r="121" spans="1:12" ht="35.4" thickBot="1" x14ac:dyDescent="0.5">
      <c r="A121" s="458"/>
      <c r="B121" s="459"/>
      <c r="C121" s="459"/>
      <c r="D121" s="459"/>
      <c r="E121" s="459" t="s">
        <v>273</v>
      </c>
      <c r="F121" s="460">
        <v>0.51</v>
      </c>
      <c r="G121" s="459"/>
      <c r="H121" s="620" t="s">
        <v>274</v>
      </c>
      <c r="I121" s="620"/>
      <c r="J121" s="461">
        <f>F121+J117</f>
        <v>2.84</v>
      </c>
      <c r="K121" s="657">
        <f>2.33*0.22</f>
        <v>0.51260000000000006</v>
      </c>
      <c r="L121" s="658"/>
    </row>
    <row r="122" spans="1:12" ht="18" thickTop="1" x14ac:dyDescent="0.25">
      <c r="A122" s="462"/>
      <c r="B122" s="463"/>
      <c r="C122" s="463"/>
      <c r="D122" s="463"/>
      <c r="E122" s="463"/>
      <c r="F122" s="463"/>
      <c r="G122" s="463"/>
      <c r="H122" s="463"/>
      <c r="I122" s="463"/>
      <c r="J122" s="464"/>
    </row>
    <row r="123" spans="1:12" ht="17.399999999999999" x14ac:dyDescent="0.25">
      <c r="A123" s="439" t="s">
        <v>377</v>
      </c>
      <c r="B123" s="440" t="s">
        <v>24</v>
      </c>
      <c r="C123" s="441" t="s">
        <v>256</v>
      </c>
      <c r="D123" s="441" t="s">
        <v>257</v>
      </c>
      <c r="E123" s="625" t="s">
        <v>258</v>
      </c>
      <c r="F123" s="625"/>
      <c r="G123" s="442" t="s">
        <v>259</v>
      </c>
      <c r="H123" s="440" t="s">
        <v>34</v>
      </c>
      <c r="I123" s="440" t="s">
        <v>260</v>
      </c>
      <c r="J123" s="443" t="s">
        <v>39</v>
      </c>
    </row>
    <row r="124" spans="1:12" ht="87" x14ac:dyDescent="0.25">
      <c r="A124" s="444" t="s">
        <v>261</v>
      </c>
      <c r="B124" s="445" t="s">
        <v>378</v>
      </c>
      <c r="C124" s="446" t="s">
        <v>17</v>
      </c>
      <c r="D124" s="446" t="s">
        <v>939</v>
      </c>
      <c r="E124" s="626" t="s">
        <v>367</v>
      </c>
      <c r="F124" s="626"/>
      <c r="G124" s="447" t="s">
        <v>343</v>
      </c>
      <c r="H124" s="448">
        <v>1</v>
      </c>
      <c r="I124" s="449">
        <v>44.85</v>
      </c>
      <c r="J124" s="450">
        <v>44.85</v>
      </c>
    </row>
    <row r="125" spans="1:12" ht="104.4" x14ac:dyDescent="0.25">
      <c r="A125" s="451" t="s">
        <v>264</v>
      </c>
      <c r="B125" s="452" t="s">
        <v>336</v>
      </c>
      <c r="C125" s="453" t="s">
        <v>17</v>
      </c>
      <c r="D125" s="453" t="s">
        <v>104</v>
      </c>
      <c r="E125" s="627" t="s">
        <v>346</v>
      </c>
      <c r="F125" s="627"/>
      <c r="G125" s="454" t="s">
        <v>175</v>
      </c>
      <c r="H125" s="455">
        <v>5.5291000000000003E-3</v>
      </c>
      <c r="I125" s="456">
        <v>332.89</v>
      </c>
      <c r="J125" s="457">
        <v>1.84</v>
      </c>
    </row>
    <row r="126" spans="1:12" ht="52.2" x14ac:dyDescent="0.25">
      <c r="A126" s="451" t="s">
        <v>264</v>
      </c>
      <c r="B126" s="452" t="s">
        <v>379</v>
      </c>
      <c r="C126" s="453" t="s">
        <v>17</v>
      </c>
      <c r="D126" s="453" t="s">
        <v>380</v>
      </c>
      <c r="E126" s="627" t="s">
        <v>381</v>
      </c>
      <c r="F126" s="627"/>
      <c r="G126" s="454" t="s">
        <v>175</v>
      </c>
      <c r="H126" s="455">
        <v>4.3842999999999998E-3</v>
      </c>
      <c r="I126" s="456">
        <v>4.96</v>
      </c>
      <c r="J126" s="457">
        <v>0.02</v>
      </c>
    </row>
    <row r="127" spans="1:12" ht="87" x14ac:dyDescent="0.25">
      <c r="A127" s="451" t="s">
        <v>264</v>
      </c>
      <c r="B127" s="452" t="s">
        <v>370</v>
      </c>
      <c r="C127" s="453" t="s">
        <v>17</v>
      </c>
      <c r="D127" s="453" t="s">
        <v>371</v>
      </c>
      <c r="E127" s="627" t="s">
        <v>346</v>
      </c>
      <c r="F127" s="627"/>
      <c r="G127" s="454" t="s">
        <v>179</v>
      </c>
      <c r="H127" s="455">
        <v>3.6821800000000002E-2</v>
      </c>
      <c r="I127" s="456">
        <v>71.02</v>
      </c>
      <c r="J127" s="457">
        <v>2.61</v>
      </c>
    </row>
    <row r="128" spans="1:12" ht="52.2" x14ac:dyDescent="0.25">
      <c r="A128" s="451" t="s">
        <v>264</v>
      </c>
      <c r="B128" s="452" t="s">
        <v>382</v>
      </c>
      <c r="C128" s="453" t="s">
        <v>17</v>
      </c>
      <c r="D128" s="453" t="s">
        <v>383</v>
      </c>
      <c r="E128" s="627" t="s">
        <v>381</v>
      </c>
      <c r="F128" s="627"/>
      <c r="G128" s="454" t="s">
        <v>179</v>
      </c>
      <c r="H128" s="455">
        <v>4.76566E-2</v>
      </c>
      <c r="I128" s="456">
        <v>3.21</v>
      </c>
      <c r="J128" s="457">
        <v>0.15</v>
      </c>
    </row>
    <row r="129" spans="1:10" ht="52.2" x14ac:dyDescent="0.25">
      <c r="A129" s="451" t="s">
        <v>264</v>
      </c>
      <c r="B129" s="452" t="s">
        <v>199</v>
      </c>
      <c r="C129" s="453" t="s">
        <v>17</v>
      </c>
      <c r="D129" s="453" t="s">
        <v>200</v>
      </c>
      <c r="E129" s="627" t="s">
        <v>381</v>
      </c>
      <c r="F129" s="627"/>
      <c r="G129" s="454" t="s">
        <v>175</v>
      </c>
      <c r="H129" s="455">
        <v>4.3842999999999998E-3</v>
      </c>
      <c r="I129" s="456">
        <v>133.82</v>
      </c>
      <c r="J129" s="457">
        <v>0.57999999999999996</v>
      </c>
    </row>
    <row r="130" spans="1:10" ht="87" x14ac:dyDescent="0.25">
      <c r="A130" s="451" t="s">
        <v>264</v>
      </c>
      <c r="B130" s="452" t="s">
        <v>368</v>
      </c>
      <c r="C130" s="453" t="s">
        <v>17</v>
      </c>
      <c r="D130" s="453" t="s">
        <v>369</v>
      </c>
      <c r="E130" s="627" t="s">
        <v>346</v>
      </c>
      <c r="F130" s="627"/>
      <c r="G130" s="454" t="s">
        <v>175</v>
      </c>
      <c r="H130" s="455">
        <v>1.5219099999999999E-2</v>
      </c>
      <c r="I130" s="456">
        <v>173.18</v>
      </c>
      <c r="J130" s="457">
        <v>2.63</v>
      </c>
    </row>
    <row r="131" spans="1:10" ht="69.599999999999994" x14ac:dyDescent="0.25">
      <c r="A131" s="451" t="s">
        <v>264</v>
      </c>
      <c r="B131" s="452" t="s">
        <v>372</v>
      </c>
      <c r="C131" s="453" t="s">
        <v>17</v>
      </c>
      <c r="D131" s="453" t="s">
        <v>206</v>
      </c>
      <c r="E131" s="627" t="s">
        <v>346</v>
      </c>
      <c r="F131" s="627"/>
      <c r="G131" s="454" t="s">
        <v>179</v>
      </c>
      <c r="H131" s="455">
        <v>4.8614999999999998E-2</v>
      </c>
      <c r="I131" s="456">
        <v>97.44</v>
      </c>
      <c r="J131" s="457">
        <v>4.7300000000000004</v>
      </c>
    </row>
    <row r="132" spans="1:10" ht="87" x14ac:dyDescent="0.25">
      <c r="A132" s="451" t="s">
        <v>264</v>
      </c>
      <c r="B132" s="452" t="s">
        <v>384</v>
      </c>
      <c r="C132" s="453" t="s">
        <v>17</v>
      </c>
      <c r="D132" s="453" t="s">
        <v>385</v>
      </c>
      <c r="E132" s="627" t="s">
        <v>381</v>
      </c>
      <c r="F132" s="627"/>
      <c r="G132" s="454" t="s">
        <v>179</v>
      </c>
      <c r="H132" s="455">
        <v>4.8029799999999997E-2</v>
      </c>
      <c r="I132" s="456">
        <v>96.13</v>
      </c>
      <c r="J132" s="457">
        <v>4.6100000000000003</v>
      </c>
    </row>
    <row r="133" spans="1:10" ht="87" x14ac:dyDescent="0.25">
      <c r="A133" s="451" t="s">
        <v>264</v>
      </c>
      <c r="B133" s="452" t="s">
        <v>386</v>
      </c>
      <c r="C133" s="453" t="s">
        <v>17</v>
      </c>
      <c r="D133" s="453" t="s">
        <v>387</v>
      </c>
      <c r="E133" s="627" t="s">
        <v>381</v>
      </c>
      <c r="F133" s="627"/>
      <c r="G133" s="454" t="s">
        <v>175</v>
      </c>
      <c r="H133" s="455">
        <v>4.0111000000000001E-3</v>
      </c>
      <c r="I133" s="456">
        <v>230.22</v>
      </c>
      <c r="J133" s="457">
        <v>0.92</v>
      </c>
    </row>
    <row r="134" spans="1:10" ht="104.4" x14ac:dyDescent="0.25">
      <c r="A134" s="451" t="s">
        <v>264</v>
      </c>
      <c r="B134" s="452" t="s">
        <v>374</v>
      </c>
      <c r="C134" s="453" t="s">
        <v>17</v>
      </c>
      <c r="D134" s="453" t="s">
        <v>204</v>
      </c>
      <c r="E134" s="627" t="s">
        <v>346</v>
      </c>
      <c r="F134" s="627"/>
      <c r="G134" s="454" t="s">
        <v>179</v>
      </c>
      <c r="H134" s="455">
        <v>4.6511799999999999E-2</v>
      </c>
      <c r="I134" s="456">
        <v>76.95</v>
      </c>
      <c r="J134" s="457">
        <v>3.57</v>
      </c>
    </row>
    <row r="135" spans="1:10" ht="69.599999999999994" x14ac:dyDescent="0.25">
      <c r="A135" s="451" t="s">
        <v>264</v>
      </c>
      <c r="B135" s="452" t="s">
        <v>373</v>
      </c>
      <c r="C135" s="453" t="s">
        <v>17</v>
      </c>
      <c r="D135" s="453" t="s">
        <v>205</v>
      </c>
      <c r="E135" s="627" t="s">
        <v>346</v>
      </c>
      <c r="F135" s="627"/>
      <c r="G135" s="454" t="s">
        <v>175</v>
      </c>
      <c r="H135" s="455">
        <v>3.4259E-3</v>
      </c>
      <c r="I135" s="456">
        <v>259.36</v>
      </c>
      <c r="J135" s="457">
        <v>0.88</v>
      </c>
    </row>
    <row r="136" spans="1:10" ht="52.2" x14ac:dyDescent="0.25">
      <c r="A136" s="451" t="s">
        <v>264</v>
      </c>
      <c r="B136" s="452" t="s">
        <v>201</v>
      </c>
      <c r="C136" s="453" t="s">
        <v>17</v>
      </c>
      <c r="D136" s="453" t="s">
        <v>202</v>
      </c>
      <c r="E136" s="627" t="s">
        <v>381</v>
      </c>
      <c r="F136" s="627"/>
      <c r="G136" s="454" t="s">
        <v>179</v>
      </c>
      <c r="H136" s="455">
        <v>4.76566E-2</v>
      </c>
      <c r="I136" s="456">
        <v>47.37</v>
      </c>
      <c r="J136" s="457">
        <v>2.25</v>
      </c>
    </row>
    <row r="137" spans="1:10" ht="34.799999999999997" x14ac:dyDescent="0.25">
      <c r="A137" s="451" t="s">
        <v>264</v>
      </c>
      <c r="B137" s="452" t="s">
        <v>197</v>
      </c>
      <c r="C137" s="453" t="s">
        <v>17</v>
      </c>
      <c r="D137" s="453" t="s">
        <v>198</v>
      </c>
      <c r="E137" s="627" t="s">
        <v>269</v>
      </c>
      <c r="F137" s="627"/>
      <c r="G137" s="454" t="s">
        <v>13</v>
      </c>
      <c r="H137" s="455">
        <v>5.2040900000000001E-2</v>
      </c>
      <c r="I137" s="456">
        <v>25.11</v>
      </c>
      <c r="J137" s="457">
        <v>1.3</v>
      </c>
    </row>
    <row r="138" spans="1:10" ht="52.2" x14ac:dyDescent="0.25">
      <c r="A138" s="465" t="s">
        <v>282</v>
      </c>
      <c r="B138" s="466" t="s">
        <v>375</v>
      </c>
      <c r="C138" s="467" t="s">
        <v>17</v>
      </c>
      <c r="D138" s="423" t="s">
        <v>207</v>
      </c>
      <c r="E138" s="624" t="s">
        <v>285</v>
      </c>
      <c r="F138" s="624"/>
      <c r="G138" s="468" t="s">
        <v>343</v>
      </c>
      <c r="H138" s="469">
        <v>1</v>
      </c>
      <c r="I138" s="470">
        <v>18.760000000000002</v>
      </c>
      <c r="J138" s="471">
        <v>18.760000000000002</v>
      </c>
    </row>
    <row r="139" spans="1:10" ht="34.799999999999997" x14ac:dyDescent="0.25">
      <c r="A139" s="458"/>
      <c r="B139" s="459"/>
      <c r="C139" s="459"/>
      <c r="D139" s="459"/>
      <c r="E139" s="459" t="s">
        <v>270</v>
      </c>
      <c r="F139" s="460">
        <v>2.98</v>
      </c>
      <c r="G139" s="459" t="s">
        <v>271</v>
      </c>
      <c r="H139" s="460">
        <v>3.54</v>
      </c>
      <c r="I139" s="459" t="s">
        <v>272</v>
      </c>
      <c r="J139" s="461">
        <v>6.52</v>
      </c>
    </row>
    <row r="140" spans="1:10" ht="34.799999999999997" x14ac:dyDescent="0.25">
      <c r="A140" s="458"/>
      <c r="B140" s="459"/>
      <c r="C140" s="459"/>
      <c r="D140" s="459"/>
      <c r="E140" s="459" t="s">
        <v>273</v>
      </c>
      <c r="F140" s="460">
        <v>9.8670000000000009</v>
      </c>
      <c r="G140" s="459"/>
      <c r="H140" s="620" t="s">
        <v>274</v>
      </c>
      <c r="I140" s="620"/>
      <c r="J140" s="461">
        <v>54.72</v>
      </c>
    </row>
    <row r="141" spans="1:10" ht="17.399999999999999" x14ac:dyDescent="0.25">
      <c r="A141" s="458"/>
      <c r="B141" s="459"/>
      <c r="C141" s="459"/>
      <c r="D141" s="459"/>
      <c r="E141" s="459"/>
      <c r="F141" s="460"/>
      <c r="G141" s="459"/>
      <c r="H141" s="459"/>
      <c r="I141" s="459"/>
      <c r="J141" s="461"/>
    </row>
    <row r="142" spans="1:10" ht="17.399999999999999" x14ac:dyDescent="0.25">
      <c r="A142" s="458"/>
      <c r="B142" s="459"/>
      <c r="C142" s="459"/>
      <c r="D142" s="459"/>
      <c r="E142" s="459"/>
      <c r="F142" s="460"/>
      <c r="G142" s="459"/>
      <c r="H142" s="459"/>
      <c r="I142" s="459"/>
      <c r="J142" s="461"/>
    </row>
    <row r="143" spans="1:10" ht="17.399999999999999" x14ac:dyDescent="0.25">
      <c r="A143" s="458"/>
      <c r="B143" s="459"/>
      <c r="C143" s="459"/>
      <c r="D143" s="459"/>
      <c r="E143" s="459"/>
      <c r="F143" s="460"/>
      <c r="G143" s="459"/>
      <c r="H143" s="459"/>
      <c r="I143" s="459"/>
      <c r="J143" s="461"/>
    </row>
    <row r="144" spans="1:10" ht="17.399999999999999" x14ac:dyDescent="0.25">
      <c r="A144" s="458"/>
      <c r="B144" s="459"/>
      <c r="C144" s="459"/>
      <c r="D144" s="459"/>
      <c r="E144" s="459"/>
      <c r="F144" s="460"/>
      <c r="G144" s="459"/>
      <c r="H144" s="459"/>
      <c r="I144" s="459"/>
      <c r="J144" s="461"/>
    </row>
    <row r="145" spans="1:10" ht="17.399999999999999" x14ac:dyDescent="0.25">
      <c r="A145" s="458"/>
      <c r="B145" s="459"/>
      <c r="C145" s="459"/>
      <c r="D145" s="459"/>
      <c r="E145" s="459"/>
      <c r="F145" s="460"/>
      <c r="G145" s="459"/>
      <c r="H145" s="459"/>
      <c r="I145" s="459"/>
      <c r="J145" s="461"/>
    </row>
    <row r="146" spans="1:10" ht="18" thickBot="1" x14ac:dyDescent="0.3">
      <c r="A146" s="458"/>
      <c r="B146" s="459"/>
      <c r="C146" s="459"/>
      <c r="D146" s="459"/>
      <c r="E146" s="459"/>
      <c r="F146" s="460"/>
      <c r="G146" s="459"/>
      <c r="H146" s="459"/>
      <c r="I146" s="459"/>
      <c r="J146" s="461"/>
    </row>
    <row r="147" spans="1:10" ht="18" thickTop="1" x14ac:dyDescent="0.25">
      <c r="A147" s="462"/>
      <c r="B147" s="463"/>
      <c r="C147" s="463"/>
      <c r="D147" s="463"/>
      <c r="E147" s="463"/>
      <c r="F147" s="463"/>
      <c r="G147" s="463"/>
      <c r="H147" s="463"/>
      <c r="I147" s="463"/>
      <c r="J147" s="464"/>
    </row>
    <row r="148" spans="1:10" ht="17.399999999999999" x14ac:dyDescent="0.25">
      <c r="A148" s="439" t="s">
        <v>1160</v>
      </c>
      <c r="B148" s="440" t="s">
        <v>24</v>
      </c>
      <c r="C148" s="441" t="s">
        <v>256</v>
      </c>
      <c r="D148" s="441" t="s">
        <v>257</v>
      </c>
      <c r="E148" s="625" t="s">
        <v>258</v>
      </c>
      <c r="F148" s="625"/>
      <c r="G148" s="442" t="s">
        <v>259</v>
      </c>
      <c r="H148" s="440" t="s">
        <v>34</v>
      </c>
      <c r="I148" s="440" t="s">
        <v>260</v>
      </c>
      <c r="J148" s="443" t="s">
        <v>39</v>
      </c>
    </row>
    <row r="149" spans="1:10" ht="69.599999999999994" x14ac:dyDescent="0.25">
      <c r="A149" s="444" t="s">
        <v>261</v>
      </c>
      <c r="B149" s="445" t="s">
        <v>340</v>
      </c>
      <c r="C149" s="446" t="s">
        <v>17</v>
      </c>
      <c r="D149" s="446" t="s">
        <v>341</v>
      </c>
      <c r="E149" s="626" t="s">
        <v>342</v>
      </c>
      <c r="F149" s="626"/>
      <c r="G149" s="447" t="s">
        <v>343</v>
      </c>
      <c r="H149" s="448">
        <v>1</v>
      </c>
      <c r="I149" s="449">
        <v>13.89</v>
      </c>
      <c r="J149" s="450">
        <v>13.89</v>
      </c>
    </row>
    <row r="150" spans="1:10" ht="52.2" x14ac:dyDescent="0.25">
      <c r="A150" s="451" t="s">
        <v>264</v>
      </c>
      <c r="B150" s="452" t="s">
        <v>344</v>
      </c>
      <c r="C150" s="453" t="s">
        <v>17</v>
      </c>
      <c r="D150" s="453" t="s">
        <v>345</v>
      </c>
      <c r="E150" s="627" t="s">
        <v>346</v>
      </c>
      <c r="F150" s="627"/>
      <c r="G150" s="454" t="s">
        <v>179</v>
      </c>
      <c r="H150" s="455">
        <v>8.2000000000000007E-3</v>
      </c>
      <c r="I150" s="456">
        <v>92.1</v>
      </c>
      <c r="J150" s="457">
        <v>0.75</v>
      </c>
    </row>
    <row r="151" spans="1:10" ht="104.4" x14ac:dyDescent="0.25">
      <c r="A151" s="451" t="s">
        <v>264</v>
      </c>
      <c r="B151" s="452" t="s">
        <v>347</v>
      </c>
      <c r="C151" s="453" t="s">
        <v>17</v>
      </c>
      <c r="D151" s="453" t="s">
        <v>348</v>
      </c>
      <c r="E151" s="627" t="s">
        <v>349</v>
      </c>
      <c r="F151" s="627"/>
      <c r="G151" s="454" t="s">
        <v>343</v>
      </c>
      <c r="H151" s="455">
        <v>1.25</v>
      </c>
      <c r="I151" s="456">
        <v>9.18</v>
      </c>
      <c r="J151" s="457">
        <v>11.47</v>
      </c>
    </row>
    <row r="152" spans="1:10" ht="34.799999999999997" x14ac:dyDescent="0.25">
      <c r="A152" s="451" t="s">
        <v>264</v>
      </c>
      <c r="B152" s="452" t="s">
        <v>197</v>
      </c>
      <c r="C152" s="453" t="s">
        <v>17</v>
      </c>
      <c r="D152" s="453" t="s">
        <v>198</v>
      </c>
      <c r="E152" s="627" t="s">
        <v>269</v>
      </c>
      <c r="F152" s="627"/>
      <c r="G152" s="454" t="s">
        <v>13</v>
      </c>
      <c r="H152" s="455">
        <v>1.2999999999999999E-2</v>
      </c>
      <c r="I152" s="456">
        <v>25.11</v>
      </c>
      <c r="J152" s="457">
        <v>0.32</v>
      </c>
    </row>
    <row r="153" spans="1:10" ht="52.2" x14ac:dyDescent="0.25">
      <c r="A153" s="451" t="s">
        <v>264</v>
      </c>
      <c r="B153" s="452" t="s">
        <v>350</v>
      </c>
      <c r="C153" s="453" t="s">
        <v>17</v>
      </c>
      <c r="D153" s="453" t="s">
        <v>351</v>
      </c>
      <c r="E153" s="627" t="s">
        <v>346</v>
      </c>
      <c r="F153" s="627"/>
      <c r="G153" s="454" t="s">
        <v>175</v>
      </c>
      <c r="H153" s="455">
        <v>4.7999999999999996E-3</v>
      </c>
      <c r="I153" s="456">
        <v>281.88</v>
      </c>
      <c r="J153" s="457">
        <v>1.35</v>
      </c>
    </row>
    <row r="154" spans="1:10" ht="34.799999999999997" x14ac:dyDescent="0.25">
      <c r="A154" s="458"/>
      <c r="B154" s="459"/>
      <c r="C154" s="459"/>
      <c r="D154" s="459"/>
      <c r="E154" s="459" t="s">
        <v>270</v>
      </c>
      <c r="F154" s="460">
        <v>0.87</v>
      </c>
      <c r="G154" s="459" t="s">
        <v>271</v>
      </c>
      <c r="H154" s="460">
        <v>1.04</v>
      </c>
      <c r="I154" s="459" t="s">
        <v>272</v>
      </c>
      <c r="J154" s="461">
        <v>1.91</v>
      </c>
    </row>
    <row r="155" spans="1:10" ht="34.799999999999997" x14ac:dyDescent="0.25">
      <c r="A155" s="458"/>
      <c r="B155" s="459"/>
      <c r="C155" s="459"/>
      <c r="D155" s="459"/>
      <c r="E155" s="459" t="s">
        <v>273</v>
      </c>
      <c r="F155" s="460">
        <v>3.05</v>
      </c>
      <c r="G155" s="459"/>
      <c r="H155" s="620" t="s">
        <v>274</v>
      </c>
      <c r="I155" s="620"/>
      <c r="J155" s="461">
        <v>16.940000000000001</v>
      </c>
    </row>
    <row r="156" spans="1:10" ht="17.399999999999999" x14ac:dyDescent="0.25">
      <c r="A156" s="458"/>
      <c r="B156" s="459"/>
      <c r="C156" s="459"/>
      <c r="D156" s="459"/>
      <c r="E156" s="459"/>
      <c r="F156" s="460"/>
      <c r="G156" s="459"/>
      <c r="H156" s="459"/>
      <c r="I156" s="459"/>
      <c r="J156" s="461"/>
    </row>
    <row r="157" spans="1:10" ht="17.399999999999999" x14ac:dyDescent="0.25">
      <c r="A157" s="458"/>
      <c r="B157" s="459"/>
      <c r="C157" s="459"/>
      <c r="D157" s="459"/>
      <c r="E157" s="459"/>
      <c r="F157" s="460"/>
      <c r="G157" s="459"/>
      <c r="H157" s="459"/>
      <c r="I157" s="459"/>
      <c r="J157" s="461"/>
    </row>
    <row r="158" spans="1:10" ht="17.399999999999999" x14ac:dyDescent="0.25">
      <c r="A158" s="458"/>
      <c r="B158" s="459"/>
      <c r="C158" s="459"/>
      <c r="D158" s="459"/>
      <c r="E158" s="459"/>
      <c r="F158" s="460"/>
      <c r="G158" s="459"/>
      <c r="H158" s="459"/>
      <c r="I158" s="459"/>
      <c r="J158" s="461"/>
    </row>
    <row r="159" spans="1:10" ht="17.399999999999999" x14ac:dyDescent="0.25">
      <c r="A159" s="458"/>
      <c r="B159" s="459"/>
      <c r="C159" s="459"/>
      <c r="D159" s="459"/>
      <c r="E159" s="459"/>
      <c r="F159" s="460"/>
      <c r="G159" s="459"/>
      <c r="H159" s="459"/>
      <c r="I159" s="459"/>
      <c r="J159" s="461"/>
    </row>
    <row r="160" spans="1:10" ht="18" thickBot="1" x14ac:dyDescent="0.3">
      <c r="A160" s="458"/>
      <c r="B160" s="459"/>
      <c r="C160" s="459"/>
      <c r="D160" s="459"/>
      <c r="E160" s="459"/>
      <c r="F160" s="460"/>
      <c r="G160" s="459"/>
      <c r="H160" s="459"/>
      <c r="I160" s="459"/>
      <c r="J160" s="461"/>
    </row>
    <row r="161" spans="1:12" ht="18" thickTop="1" x14ac:dyDescent="0.25">
      <c r="A161" s="462"/>
      <c r="B161" s="463"/>
      <c r="C161" s="463"/>
      <c r="D161" s="463"/>
      <c r="E161" s="463"/>
      <c r="F161" s="463"/>
      <c r="G161" s="463"/>
      <c r="H161" s="463"/>
      <c r="I161" s="463"/>
      <c r="J161" s="464"/>
    </row>
    <row r="162" spans="1:12" ht="17.399999999999999" x14ac:dyDescent="0.25">
      <c r="A162" s="439" t="s">
        <v>1161</v>
      </c>
      <c r="B162" s="440" t="s">
        <v>24</v>
      </c>
      <c r="C162" s="441" t="s">
        <v>256</v>
      </c>
      <c r="D162" s="441" t="s">
        <v>257</v>
      </c>
      <c r="E162" s="625" t="s">
        <v>258</v>
      </c>
      <c r="F162" s="625"/>
      <c r="G162" s="442" t="s">
        <v>259</v>
      </c>
      <c r="H162" s="440" t="s">
        <v>34</v>
      </c>
      <c r="I162" s="440" t="s">
        <v>260</v>
      </c>
      <c r="J162" s="443" t="s">
        <v>39</v>
      </c>
    </row>
    <row r="163" spans="1:12" ht="55.5" customHeight="1" x14ac:dyDescent="0.25">
      <c r="A163" s="444" t="s">
        <v>261</v>
      </c>
      <c r="B163" s="445" t="s">
        <v>211</v>
      </c>
      <c r="C163" s="446" t="s">
        <v>17</v>
      </c>
      <c r="D163" s="446" t="s">
        <v>212</v>
      </c>
      <c r="E163" s="626" t="s">
        <v>353</v>
      </c>
      <c r="F163" s="626"/>
      <c r="G163" s="447" t="s">
        <v>30</v>
      </c>
      <c r="H163" s="448">
        <v>1</v>
      </c>
      <c r="I163" s="449">
        <v>2.33</v>
      </c>
      <c r="J163" s="450">
        <v>2.33</v>
      </c>
    </row>
    <row r="164" spans="1:12" ht="111" customHeight="1" x14ac:dyDescent="0.3">
      <c r="A164" s="451" t="s">
        <v>264</v>
      </c>
      <c r="B164" s="452" t="s">
        <v>337</v>
      </c>
      <c r="C164" s="453" t="s">
        <v>17</v>
      </c>
      <c r="D164" s="453" t="s">
        <v>103</v>
      </c>
      <c r="E164" s="627" t="s">
        <v>346</v>
      </c>
      <c r="F164" s="627"/>
      <c r="G164" s="454" t="s">
        <v>175</v>
      </c>
      <c r="H164" s="455">
        <v>7.3000000000000001E-3</v>
      </c>
      <c r="I164" s="456">
        <v>281.20999999999998</v>
      </c>
      <c r="J164" s="457">
        <v>2.0499999999999998</v>
      </c>
      <c r="K164" s="539">
        <f>0.0073*281.21</f>
        <v>2.0528329999999997</v>
      </c>
    </row>
    <row r="165" spans="1:12" ht="109.5" customHeight="1" x14ac:dyDescent="0.25">
      <c r="A165" s="451" t="s">
        <v>264</v>
      </c>
      <c r="B165" s="452" t="s">
        <v>354</v>
      </c>
      <c r="C165" s="453" t="s">
        <v>17</v>
      </c>
      <c r="D165" s="453" t="s">
        <v>355</v>
      </c>
      <c r="E165" s="627" t="s">
        <v>346</v>
      </c>
      <c r="F165" s="627"/>
      <c r="G165" s="454" t="s">
        <v>179</v>
      </c>
      <c r="H165" s="455">
        <v>3.5999999999999999E-3</v>
      </c>
      <c r="I165" s="456">
        <v>77.88</v>
      </c>
      <c r="J165" s="457">
        <v>0.28000000000000003</v>
      </c>
    </row>
    <row r="166" spans="1:12" ht="34.799999999999997" x14ac:dyDescent="0.25">
      <c r="A166" s="458"/>
      <c r="B166" s="459"/>
      <c r="C166" s="459"/>
      <c r="D166" s="459"/>
      <c r="E166" s="459" t="s">
        <v>270</v>
      </c>
      <c r="F166" s="460">
        <v>0.12</v>
      </c>
      <c r="G166" s="459" t="s">
        <v>271</v>
      </c>
      <c r="H166" s="460">
        <v>0.15</v>
      </c>
      <c r="I166" s="459" t="s">
        <v>272</v>
      </c>
      <c r="J166" s="461">
        <v>0.27</v>
      </c>
    </row>
    <row r="167" spans="1:12" ht="34.799999999999997" x14ac:dyDescent="0.45">
      <c r="A167" s="458"/>
      <c r="B167" s="459"/>
      <c r="C167" s="459"/>
      <c r="D167" s="459"/>
      <c r="E167" s="459" t="s">
        <v>273</v>
      </c>
      <c r="F167" s="460">
        <v>0.51</v>
      </c>
      <c r="G167" s="459"/>
      <c r="H167" s="620" t="s">
        <v>274</v>
      </c>
      <c r="I167" s="620"/>
      <c r="J167" s="461">
        <f>F167+J163</f>
        <v>2.84</v>
      </c>
      <c r="K167" s="657">
        <f>2.33*0.22</f>
        <v>0.51260000000000006</v>
      </c>
      <c r="L167" s="658"/>
    </row>
    <row r="168" spans="1:12" ht="27.6" x14ac:dyDescent="0.45">
      <c r="A168" s="458"/>
      <c r="B168" s="459"/>
      <c r="C168" s="459"/>
      <c r="D168" s="459"/>
      <c r="E168" s="459"/>
      <c r="F168" s="460"/>
      <c r="G168" s="459"/>
      <c r="H168" s="459"/>
      <c r="I168" s="459"/>
      <c r="J168" s="461"/>
      <c r="K168" s="541"/>
      <c r="L168" s="541"/>
    </row>
    <row r="169" spans="1:12" ht="27.6" x14ac:dyDescent="0.45">
      <c r="A169" s="458"/>
      <c r="B169" s="459"/>
      <c r="C169" s="459"/>
      <c r="D169" s="459"/>
      <c r="E169" s="459"/>
      <c r="F169" s="460"/>
      <c r="G169" s="459"/>
      <c r="H169" s="459"/>
      <c r="I169" s="459"/>
      <c r="J169" s="461"/>
      <c r="K169" s="541"/>
      <c r="L169" s="541"/>
    </row>
    <row r="170" spans="1:12" ht="27.6" x14ac:dyDescent="0.45">
      <c r="A170" s="458"/>
      <c r="B170" s="459"/>
      <c r="C170" s="459"/>
      <c r="D170" s="459"/>
      <c r="E170" s="459"/>
      <c r="F170" s="460"/>
      <c r="G170" s="459"/>
      <c r="H170" s="459"/>
      <c r="I170" s="459"/>
      <c r="J170" s="461"/>
      <c r="K170" s="541"/>
      <c r="L170" s="541"/>
    </row>
    <row r="171" spans="1:12" ht="27.6" x14ac:dyDescent="0.45">
      <c r="A171" s="458"/>
      <c r="B171" s="459"/>
      <c r="C171" s="459"/>
      <c r="D171" s="459"/>
      <c r="E171" s="459"/>
      <c r="F171" s="460"/>
      <c r="G171" s="459"/>
      <c r="H171" s="459"/>
      <c r="I171" s="459"/>
      <c r="J171" s="461"/>
      <c r="K171" s="541"/>
      <c r="L171" s="541"/>
    </row>
    <row r="172" spans="1:12" ht="27.6" x14ac:dyDescent="0.45">
      <c r="A172" s="458"/>
      <c r="B172" s="459"/>
      <c r="C172" s="459"/>
      <c r="D172" s="459"/>
      <c r="E172" s="459"/>
      <c r="F172" s="460"/>
      <c r="G172" s="459"/>
      <c r="H172" s="459"/>
      <c r="I172" s="459"/>
      <c r="J172" s="461"/>
      <c r="K172" s="541"/>
      <c r="L172" s="541"/>
    </row>
    <row r="173" spans="1:12" ht="27.6" x14ac:dyDescent="0.45">
      <c r="A173" s="458"/>
      <c r="B173" s="459"/>
      <c r="C173" s="459"/>
      <c r="D173" s="459"/>
      <c r="E173" s="459"/>
      <c r="F173" s="460"/>
      <c r="G173" s="459"/>
      <c r="H173" s="459"/>
      <c r="I173" s="459"/>
      <c r="J173" s="461"/>
      <c r="K173" s="541"/>
      <c r="L173" s="541"/>
    </row>
    <row r="174" spans="1:12" ht="27.6" x14ac:dyDescent="0.45">
      <c r="A174" s="458"/>
      <c r="B174" s="459"/>
      <c r="C174" s="459"/>
      <c r="D174" s="459"/>
      <c r="E174" s="459"/>
      <c r="F174" s="460"/>
      <c r="G174" s="459"/>
      <c r="H174" s="459"/>
      <c r="I174" s="459"/>
      <c r="J174" s="461"/>
      <c r="K174" s="541"/>
      <c r="L174" s="541"/>
    </row>
    <row r="175" spans="1:12" ht="27.6" x14ac:dyDescent="0.45">
      <c r="A175" s="458"/>
      <c r="B175" s="459"/>
      <c r="C175" s="459"/>
      <c r="D175" s="459"/>
      <c r="E175" s="459"/>
      <c r="F175" s="460"/>
      <c r="G175" s="459"/>
      <c r="H175" s="459"/>
      <c r="I175" s="459"/>
      <c r="J175" s="461"/>
      <c r="K175" s="541"/>
      <c r="L175" s="541"/>
    </row>
    <row r="176" spans="1:12" ht="27.6" x14ac:dyDescent="0.45">
      <c r="A176" s="458"/>
      <c r="B176" s="459"/>
      <c r="C176" s="459"/>
      <c r="D176" s="459"/>
      <c r="E176" s="459"/>
      <c r="F176" s="460"/>
      <c r="G176" s="459"/>
      <c r="H176" s="459"/>
      <c r="I176" s="459"/>
      <c r="J176" s="461"/>
      <c r="K176" s="541"/>
      <c r="L176" s="541"/>
    </row>
    <row r="177" spans="1:12" ht="27.6" x14ac:dyDescent="0.45">
      <c r="A177" s="458"/>
      <c r="B177" s="459"/>
      <c r="C177" s="459"/>
      <c r="D177" s="459"/>
      <c r="E177" s="459"/>
      <c r="F177" s="460"/>
      <c r="G177" s="459"/>
      <c r="H177" s="459"/>
      <c r="I177" s="459"/>
      <c r="J177" s="461"/>
      <c r="K177" s="541"/>
      <c r="L177" s="541"/>
    </row>
    <row r="178" spans="1:12" ht="27.6" x14ac:dyDescent="0.45">
      <c r="A178" s="458"/>
      <c r="B178" s="459"/>
      <c r="C178" s="459"/>
      <c r="D178" s="459"/>
      <c r="E178" s="459"/>
      <c r="F178" s="460"/>
      <c r="G178" s="459"/>
      <c r="H178" s="459"/>
      <c r="I178" s="459"/>
      <c r="J178" s="461"/>
      <c r="K178" s="541"/>
      <c r="L178" s="541"/>
    </row>
    <row r="179" spans="1:12" ht="27.6" x14ac:dyDescent="0.45">
      <c r="A179" s="458"/>
      <c r="B179" s="459"/>
      <c r="C179" s="459"/>
      <c r="D179" s="459"/>
      <c r="E179" s="459"/>
      <c r="F179" s="460"/>
      <c r="G179" s="459"/>
      <c r="H179" s="459"/>
      <c r="I179" s="459"/>
      <c r="J179" s="461"/>
      <c r="K179" s="541"/>
      <c r="L179" s="541"/>
    </row>
    <row r="180" spans="1:12" ht="27.6" x14ac:dyDescent="0.45">
      <c r="A180" s="458"/>
      <c r="B180" s="459"/>
      <c r="C180" s="459"/>
      <c r="D180" s="459"/>
      <c r="E180" s="459"/>
      <c r="F180" s="460"/>
      <c r="G180" s="459"/>
      <c r="H180" s="459"/>
      <c r="I180" s="459"/>
      <c r="J180" s="461"/>
      <c r="K180" s="541"/>
      <c r="L180" s="541"/>
    </row>
    <row r="181" spans="1:12" ht="27.6" x14ac:dyDescent="0.45">
      <c r="A181" s="458"/>
      <c r="B181" s="459"/>
      <c r="C181" s="459"/>
      <c r="D181" s="459"/>
      <c r="E181" s="459"/>
      <c r="F181" s="460"/>
      <c r="G181" s="459"/>
      <c r="H181" s="459"/>
      <c r="I181" s="459"/>
      <c r="J181" s="461"/>
      <c r="K181" s="541"/>
      <c r="L181" s="541"/>
    </row>
    <row r="182" spans="1:12" ht="27.6" x14ac:dyDescent="0.45">
      <c r="A182" s="458"/>
      <c r="B182" s="459"/>
      <c r="C182" s="459"/>
      <c r="D182" s="459"/>
      <c r="E182" s="459"/>
      <c r="F182" s="460"/>
      <c r="G182" s="459"/>
      <c r="H182" s="459"/>
      <c r="I182" s="459"/>
      <c r="J182" s="461"/>
      <c r="K182" s="541"/>
      <c r="L182" s="541"/>
    </row>
    <row r="183" spans="1:12" ht="27.6" x14ac:dyDescent="0.45">
      <c r="A183" s="458"/>
      <c r="B183" s="459"/>
      <c r="C183" s="459"/>
      <c r="D183" s="459"/>
      <c r="E183" s="459"/>
      <c r="F183" s="460"/>
      <c r="G183" s="459"/>
      <c r="H183" s="459"/>
      <c r="I183" s="459"/>
      <c r="J183" s="461"/>
      <c r="K183" s="541"/>
      <c r="L183" s="541"/>
    </row>
    <row r="184" spans="1:12" ht="27.6" x14ac:dyDescent="0.45">
      <c r="A184" s="458"/>
      <c r="B184" s="459"/>
      <c r="C184" s="459"/>
      <c r="D184" s="459"/>
      <c r="E184" s="459"/>
      <c r="F184" s="460"/>
      <c r="G184" s="459"/>
      <c r="H184" s="459"/>
      <c r="I184" s="459"/>
      <c r="J184" s="461"/>
      <c r="K184" s="541"/>
      <c r="L184" s="541"/>
    </row>
    <row r="185" spans="1:12" ht="27.6" x14ac:dyDescent="0.45">
      <c r="A185" s="458"/>
      <c r="B185" s="459"/>
      <c r="C185" s="459"/>
      <c r="D185" s="459"/>
      <c r="E185" s="459"/>
      <c r="F185" s="460"/>
      <c r="G185" s="459"/>
      <c r="H185" s="459"/>
      <c r="I185" s="459"/>
      <c r="J185" s="461"/>
      <c r="K185" s="541"/>
      <c r="L185" s="541"/>
    </row>
    <row r="186" spans="1:12" ht="27.6" x14ac:dyDescent="0.45">
      <c r="A186" s="458"/>
      <c r="B186" s="459"/>
      <c r="C186" s="459"/>
      <c r="D186" s="459"/>
      <c r="E186" s="459"/>
      <c r="F186" s="460"/>
      <c r="G186" s="459"/>
      <c r="H186" s="459"/>
      <c r="I186" s="459"/>
      <c r="J186" s="461"/>
      <c r="K186" s="541"/>
      <c r="L186" s="541"/>
    </row>
    <row r="187" spans="1:12" ht="27.6" x14ac:dyDescent="0.45">
      <c r="A187" s="458"/>
      <c r="B187" s="459"/>
      <c r="C187" s="459"/>
      <c r="D187" s="459"/>
      <c r="E187" s="459"/>
      <c r="F187" s="460"/>
      <c r="G187" s="459"/>
      <c r="H187" s="459"/>
      <c r="I187" s="459"/>
      <c r="J187" s="461"/>
      <c r="K187" s="541"/>
      <c r="L187" s="541"/>
    </row>
    <row r="188" spans="1:12" ht="21" customHeight="1" x14ac:dyDescent="0.45">
      <c r="A188" s="458"/>
      <c r="B188" s="459"/>
      <c r="C188" s="459"/>
      <c r="D188" s="459"/>
      <c r="E188" s="459"/>
      <c r="F188" s="460"/>
      <c r="G188" s="459"/>
      <c r="H188" s="459"/>
      <c r="I188" s="459"/>
      <c r="J188" s="461"/>
      <c r="K188" s="541"/>
      <c r="L188" s="541"/>
    </row>
    <row r="189" spans="1:12" ht="21" customHeight="1" x14ac:dyDescent="0.45">
      <c r="A189" s="458"/>
      <c r="B189" s="459"/>
      <c r="C189" s="459"/>
      <c r="D189" s="459"/>
      <c r="E189" s="459"/>
      <c r="F189" s="460"/>
      <c r="G189" s="459"/>
      <c r="H189" s="459"/>
      <c r="I189" s="459"/>
      <c r="J189" s="461"/>
      <c r="K189" s="541"/>
      <c r="L189" s="541"/>
    </row>
    <row r="190" spans="1:12" ht="18.75" customHeight="1" thickBot="1" x14ac:dyDescent="0.5">
      <c r="A190" s="458"/>
      <c r="B190" s="459"/>
      <c r="C190" s="459"/>
      <c r="D190" s="459"/>
      <c r="E190" s="459"/>
      <c r="F190" s="460"/>
      <c r="G190" s="459"/>
      <c r="H190" s="459"/>
      <c r="I190" s="459"/>
      <c r="J190" s="461"/>
      <c r="K190" s="541"/>
      <c r="L190" s="541"/>
    </row>
    <row r="191" spans="1:12" ht="18" thickTop="1" x14ac:dyDescent="0.25">
      <c r="A191" s="462"/>
      <c r="B191" s="463"/>
      <c r="C191" s="463"/>
      <c r="D191" s="463"/>
      <c r="E191" s="463"/>
      <c r="F191" s="463"/>
      <c r="G191" s="463"/>
      <c r="H191" s="463"/>
      <c r="I191" s="463"/>
      <c r="J191" s="464"/>
    </row>
    <row r="192" spans="1:12" ht="17.399999999999999" x14ac:dyDescent="0.25">
      <c r="A192" s="439" t="s">
        <v>1162</v>
      </c>
      <c r="B192" s="440" t="s">
        <v>24</v>
      </c>
      <c r="C192" s="441" t="s">
        <v>256</v>
      </c>
      <c r="D192" s="441" t="s">
        <v>257</v>
      </c>
      <c r="E192" s="625" t="s">
        <v>258</v>
      </c>
      <c r="F192" s="625"/>
      <c r="G192" s="442" t="s">
        <v>259</v>
      </c>
      <c r="H192" s="440" t="s">
        <v>34</v>
      </c>
      <c r="I192" s="440" t="s">
        <v>260</v>
      </c>
      <c r="J192" s="443" t="s">
        <v>39</v>
      </c>
    </row>
    <row r="193" spans="1:10" ht="87" x14ac:dyDescent="0.25">
      <c r="A193" s="444" t="s">
        <v>261</v>
      </c>
      <c r="B193" s="445" t="s">
        <v>378</v>
      </c>
      <c r="C193" s="446" t="s">
        <v>17</v>
      </c>
      <c r="D193" s="446" t="s">
        <v>939</v>
      </c>
      <c r="E193" s="626" t="s">
        <v>367</v>
      </c>
      <c r="F193" s="626"/>
      <c r="G193" s="447" t="s">
        <v>343</v>
      </c>
      <c r="H193" s="448">
        <v>1</v>
      </c>
      <c r="I193" s="449">
        <v>44.85</v>
      </c>
      <c r="J193" s="450">
        <v>44.85</v>
      </c>
    </row>
    <row r="194" spans="1:10" ht="104.4" x14ac:dyDescent="0.25">
      <c r="A194" s="451" t="s">
        <v>264</v>
      </c>
      <c r="B194" s="452" t="s">
        <v>336</v>
      </c>
      <c r="C194" s="453" t="s">
        <v>17</v>
      </c>
      <c r="D194" s="453" t="s">
        <v>104</v>
      </c>
      <c r="E194" s="627" t="s">
        <v>346</v>
      </c>
      <c r="F194" s="627"/>
      <c r="G194" s="454" t="s">
        <v>175</v>
      </c>
      <c r="H194" s="455">
        <v>5.5291000000000003E-3</v>
      </c>
      <c r="I194" s="456">
        <v>332.89</v>
      </c>
      <c r="J194" s="457">
        <v>1.84</v>
      </c>
    </row>
    <row r="195" spans="1:10" ht="52.2" x14ac:dyDescent="0.25">
      <c r="A195" s="451" t="s">
        <v>264</v>
      </c>
      <c r="B195" s="452" t="s">
        <v>379</v>
      </c>
      <c r="C195" s="453" t="s">
        <v>17</v>
      </c>
      <c r="D195" s="453" t="s">
        <v>380</v>
      </c>
      <c r="E195" s="627" t="s">
        <v>381</v>
      </c>
      <c r="F195" s="627"/>
      <c r="G195" s="454" t="s">
        <v>175</v>
      </c>
      <c r="H195" s="455">
        <v>4.3842999999999998E-3</v>
      </c>
      <c r="I195" s="456">
        <v>4.96</v>
      </c>
      <c r="J195" s="457">
        <v>0.02</v>
      </c>
    </row>
    <row r="196" spans="1:10" ht="87" x14ac:dyDescent="0.25">
      <c r="A196" s="451" t="s">
        <v>264</v>
      </c>
      <c r="B196" s="452" t="s">
        <v>370</v>
      </c>
      <c r="C196" s="453" t="s">
        <v>17</v>
      </c>
      <c r="D196" s="453" t="s">
        <v>371</v>
      </c>
      <c r="E196" s="627" t="s">
        <v>346</v>
      </c>
      <c r="F196" s="627"/>
      <c r="G196" s="454" t="s">
        <v>179</v>
      </c>
      <c r="H196" s="455">
        <v>3.6821800000000002E-2</v>
      </c>
      <c r="I196" s="456">
        <v>71.02</v>
      </c>
      <c r="J196" s="457">
        <v>2.61</v>
      </c>
    </row>
    <row r="197" spans="1:10" ht="52.2" x14ac:dyDescent="0.25">
      <c r="A197" s="451" t="s">
        <v>264</v>
      </c>
      <c r="B197" s="452" t="s">
        <v>382</v>
      </c>
      <c r="C197" s="453" t="s">
        <v>17</v>
      </c>
      <c r="D197" s="453" t="s">
        <v>383</v>
      </c>
      <c r="E197" s="627" t="s">
        <v>381</v>
      </c>
      <c r="F197" s="627"/>
      <c r="G197" s="454" t="s">
        <v>179</v>
      </c>
      <c r="H197" s="455">
        <v>4.76566E-2</v>
      </c>
      <c r="I197" s="456">
        <v>3.21</v>
      </c>
      <c r="J197" s="457">
        <v>0.15</v>
      </c>
    </row>
    <row r="198" spans="1:10" ht="52.2" x14ac:dyDescent="0.25">
      <c r="A198" s="451" t="s">
        <v>264</v>
      </c>
      <c r="B198" s="452" t="s">
        <v>199</v>
      </c>
      <c r="C198" s="453" t="s">
        <v>17</v>
      </c>
      <c r="D198" s="453" t="s">
        <v>200</v>
      </c>
      <c r="E198" s="627" t="s">
        <v>381</v>
      </c>
      <c r="F198" s="627"/>
      <c r="G198" s="454" t="s">
        <v>175</v>
      </c>
      <c r="H198" s="455">
        <v>4.3842999999999998E-3</v>
      </c>
      <c r="I198" s="456">
        <v>133.82</v>
      </c>
      <c r="J198" s="457">
        <v>0.57999999999999996</v>
      </c>
    </row>
    <row r="199" spans="1:10" ht="87" x14ac:dyDescent="0.25">
      <c r="A199" s="451" t="s">
        <v>264</v>
      </c>
      <c r="B199" s="452" t="s">
        <v>368</v>
      </c>
      <c r="C199" s="453" t="s">
        <v>17</v>
      </c>
      <c r="D199" s="453" t="s">
        <v>369</v>
      </c>
      <c r="E199" s="627" t="s">
        <v>346</v>
      </c>
      <c r="F199" s="627"/>
      <c r="G199" s="454" t="s">
        <v>175</v>
      </c>
      <c r="H199" s="455">
        <v>1.5219099999999999E-2</v>
      </c>
      <c r="I199" s="456">
        <v>173.18</v>
      </c>
      <c r="J199" s="457">
        <v>2.63</v>
      </c>
    </row>
    <row r="200" spans="1:10" ht="69.599999999999994" x14ac:dyDescent="0.25">
      <c r="A200" s="451" t="s">
        <v>264</v>
      </c>
      <c r="B200" s="452" t="s">
        <v>372</v>
      </c>
      <c r="C200" s="453" t="s">
        <v>17</v>
      </c>
      <c r="D200" s="453" t="s">
        <v>206</v>
      </c>
      <c r="E200" s="627" t="s">
        <v>346</v>
      </c>
      <c r="F200" s="627"/>
      <c r="G200" s="454" t="s">
        <v>179</v>
      </c>
      <c r="H200" s="455">
        <v>4.8614999999999998E-2</v>
      </c>
      <c r="I200" s="456">
        <v>97.44</v>
      </c>
      <c r="J200" s="457">
        <v>4.7300000000000004</v>
      </c>
    </row>
    <row r="201" spans="1:10" ht="87" x14ac:dyDescent="0.25">
      <c r="A201" s="451" t="s">
        <v>264</v>
      </c>
      <c r="B201" s="452" t="s">
        <v>384</v>
      </c>
      <c r="C201" s="453" t="s">
        <v>17</v>
      </c>
      <c r="D201" s="453" t="s">
        <v>385</v>
      </c>
      <c r="E201" s="627" t="s">
        <v>381</v>
      </c>
      <c r="F201" s="627"/>
      <c r="G201" s="454" t="s">
        <v>179</v>
      </c>
      <c r="H201" s="455">
        <v>4.8029799999999997E-2</v>
      </c>
      <c r="I201" s="456">
        <v>96.13</v>
      </c>
      <c r="J201" s="457">
        <v>4.6100000000000003</v>
      </c>
    </row>
    <row r="202" spans="1:10" ht="87" x14ac:dyDescent="0.25">
      <c r="A202" s="451" t="s">
        <v>264</v>
      </c>
      <c r="B202" s="452" t="s">
        <v>386</v>
      </c>
      <c r="C202" s="453" t="s">
        <v>17</v>
      </c>
      <c r="D202" s="453" t="s">
        <v>387</v>
      </c>
      <c r="E202" s="627" t="s">
        <v>381</v>
      </c>
      <c r="F202" s="627"/>
      <c r="G202" s="454" t="s">
        <v>175</v>
      </c>
      <c r="H202" s="455">
        <v>4.0111000000000001E-3</v>
      </c>
      <c r="I202" s="456">
        <v>230.22</v>
      </c>
      <c r="J202" s="457">
        <v>0.92</v>
      </c>
    </row>
    <row r="203" spans="1:10" ht="104.4" x14ac:dyDescent="0.25">
      <c r="A203" s="451" t="s">
        <v>264</v>
      </c>
      <c r="B203" s="452" t="s">
        <v>374</v>
      </c>
      <c r="C203" s="453" t="s">
        <v>17</v>
      </c>
      <c r="D203" s="453" t="s">
        <v>204</v>
      </c>
      <c r="E203" s="627" t="s">
        <v>346</v>
      </c>
      <c r="F203" s="627"/>
      <c r="G203" s="454" t="s">
        <v>179</v>
      </c>
      <c r="H203" s="455">
        <v>4.6511799999999999E-2</v>
      </c>
      <c r="I203" s="456">
        <v>76.95</v>
      </c>
      <c r="J203" s="457">
        <v>3.57</v>
      </c>
    </row>
    <row r="204" spans="1:10" ht="69.599999999999994" x14ac:dyDescent="0.25">
      <c r="A204" s="451" t="s">
        <v>264</v>
      </c>
      <c r="B204" s="452" t="s">
        <v>373</v>
      </c>
      <c r="C204" s="453" t="s">
        <v>17</v>
      </c>
      <c r="D204" s="453" t="s">
        <v>205</v>
      </c>
      <c r="E204" s="627" t="s">
        <v>346</v>
      </c>
      <c r="F204" s="627"/>
      <c r="G204" s="454" t="s">
        <v>175</v>
      </c>
      <c r="H204" s="455">
        <v>3.4259E-3</v>
      </c>
      <c r="I204" s="456">
        <v>259.36</v>
      </c>
      <c r="J204" s="457">
        <v>0.88</v>
      </c>
    </row>
    <row r="205" spans="1:10" ht="52.2" x14ac:dyDescent="0.25">
      <c r="A205" s="451" t="s">
        <v>264</v>
      </c>
      <c r="B205" s="452" t="s">
        <v>201</v>
      </c>
      <c r="C205" s="453" t="s">
        <v>17</v>
      </c>
      <c r="D205" s="453" t="s">
        <v>202</v>
      </c>
      <c r="E205" s="627" t="s">
        <v>381</v>
      </c>
      <c r="F205" s="627"/>
      <c r="G205" s="454" t="s">
        <v>179</v>
      </c>
      <c r="H205" s="455">
        <v>4.76566E-2</v>
      </c>
      <c r="I205" s="456">
        <v>47.37</v>
      </c>
      <c r="J205" s="457">
        <v>2.25</v>
      </c>
    </row>
    <row r="206" spans="1:10" ht="34.799999999999997" x14ac:dyDescent="0.25">
      <c r="A206" s="451" t="s">
        <v>264</v>
      </c>
      <c r="B206" s="452" t="s">
        <v>197</v>
      </c>
      <c r="C206" s="453" t="s">
        <v>17</v>
      </c>
      <c r="D206" s="453" t="s">
        <v>198</v>
      </c>
      <c r="E206" s="627" t="s">
        <v>269</v>
      </c>
      <c r="F206" s="627"/>
      <c r="G206" s="454" t="s">
        <v>13</v>
      </c>
      <c r="H206" s="455">
        <v>5.2040900000000001E-2</v>
      </c>
      <c r="I206" s="456">
        <v>25.11</v>
      </c>
      <c r="J206" s="457">
        <v>1.3</v>
      </c>
    </row>
    <row r="207" spans="1:10" ht="52.2" x14ac:dyDescent="0.25">
      <c r="A207" s="465" t="s">
        <v>282</v>
      </c>
      <c r="B207" s="466" t="s">
        <v>375</v>
      </c>
      <c r="C207" s="467" t="s">
        <v>17</v>
      </c>
      <c r="D207" s="423" t="s">
        <v>207</v>
      </c>
      <c r="E207" s="624" t="s">
        <v>285</v>
      </c>
      <c r="F207" s="624"/>
      <c r="G207" s="468" t="s">
        <v>343</v>
      </c>
      <c r="H207" s="469">
        <v>1</v>
      </c>
      <c r="I207" s="470">
        <v>18.760000000000002</v>
      </c>
      <c r="J207" s="471">
        <v>18.760000000000002</v>
      </c>
    </row>
    <row r="208" spans="1:10" ht="34.799999999999997" x14ac:dyDescent="0.25">
      <c r="A208" s="458"/>
      <c r="B208" s="459"/>
      <c r="C208" s="459"/>
      <c r="D208" s="459"/>
      <c r="E208" s="459" t="s">
        <v>270</v>
      </c>
      <c r="F208" s="460">
        <v>2.98</v>
      </c>
      <c r="G208" s="459" t="s">
        <v>271</v>
      </c>
      <c r="H208" s="460">
        <v>3.54</v>
      </c>
      <c r="I208" s="459" t="s">
        <v>272</v>
      </c>
      <c r="J208" s="461">
        <v>6.52</v>
      </c>
    </row>
    <row r="209" spans="1:11" ht="35.4" thickBot="1" x14ac:dyDescent="0.3">
      <c r="A209" s="458"/>
      <c r="B209" s="459"/>
      <c r="C209" s="459"/>
      <c r="D209" s="459"/>
      <c r="E209" s="459" t="s">
        <v>273</v>
      </c>
      <c r="F209" s="460">
        <v>9.8670000000000009</v>
      </c>
      <c r="G209" s="459"/>
      <c r="H209" s="620" t="s">
        <v>274</v>
      </c>
      <c r="I209" s="620"/>
      <c r="J209" s="461">
        <v>54.72</v>
      </c>
    </row>
    <row r="210" spans="1:11" ht="18" thickTop="1" x14ac:dyDescent="0.25">
      <c r="A210" s="462"/>
      <c r="B210" s="463"/>
      <c r="C210" s="463"/>
      <c r="D210" s="463"/>
      <c r="E210" s="463"/>
      <c r="F210" s="463"/>
      <c r="G210" s="463"/>
      <c r="H210" s="463"/>
      <c r="I210" s="463"/>
      <c r="J210" s="464"/>
    </row>
    <row r="211" spans="1:11" ht="17.399999999999999" x14ac:dyDescent="0.25">
      <c r="A211" s="439" t="s">
        <v>388</v>
      </c>
      <c r="B211" s="440" t="s">
        <v>24</v>
      </c>
      <c r="C211" s="441" t="s">
        <v>256</v>
      </c>
      <c r="D211" s="441" t="s">
        <v>257</v>
      </c>
      <c r="E211" s="625" t="s">
        <v>258</v>
      </c>
      <c r="F211" s="625"/>
      <c r="G211" s="442" t="s">
        <v>259</v>
      </c>
      <c r="H211" s="440" t="s">
        <v>34</v>
      </c>
      <c r="I211" s="440" t="s">
        <v>260</v>
      </c>
      <c r="J211" s="443" t="s">
        <v>39</v>
      </c>
    </row>
    <row r="212" spans="1:11" ht="52.2" x14ac:dyDescent="0.25">
      <c r="A212" s="444" t="s">
        <v>261</v>
      </c>
      <c r="B212" s="445" t="s">
        <v>389</v>
      </c>
      <c r="C212" s="446" t="s">
        <v>17</v>
      </c>
      <c r="D212" s="446" t="s">
        <v>223</v>
      </c>
      <c r="E212" s="626" t="s">
        <v>367</v>
      </c>
      <c r="F212" s="626"/>
      <c r="G212" s="447" t="s">
        <v>6</v>
      </c>
      <c r="H212" s="448">
        <v>1</v>
      </c>
      <c r="I212" s="449">
        <f>SUM(J213:J220)</f>
        <v>7.5299999999999994</v>
      </c>
      <c r="J212" s="450">
        <f>H212*I212</f>
        <v>7.5299999999999994</v>
      </c>
    </row>
    <row r="213" spans="1:11" ht="52.2" x14ac:dyDescent="0.25">
      <c r="A213" s="451" t="s">
        <v>264</v>
      </c>
      <c r="B213" s="452" t="s">
        <v>201</v>
      </c>
      <c r="C213" s="453" t="s">
        <v>17</v>
      </c>
      <c r="D213" s="453" t="s">
        <v>202</v>
      </c>
      <c r="E213" s="627" t="s">
        <v>381</v>
      </c>
      <c r="F213" s="627"/>
      <c r="G213" s="454" t="s">
        <v>179</v>
      </c>
      <c r="H213" s="455">
        <v>4.6842000000000003E-3</v>
      </c>
      <c r="I213" s="456">
        <v>47.37</v>
      </c>
      <c r="J213" s="457">
        <v>0.22</v>
      </c>
    </row>
    <row r="214" spans="1:11" ht="104.4" x14ac:dyDescent="0.25">
      <c r="A214" s="451" t="s">
        <v>264</v>
      </c>
      <c r="B214" s="452" t="s">
        <v>334</v>
      </c>
      <c r="C214" s="453" t="s">
        <v>17</v>
      </c>
      <c r="D214" s="453" t="s">
        <v>335</v>
      </c>
      <c r="E214" s="627" t="s">
        <v>381</v>
      </c>
      <c r="F214" s="627"/>
      <c r="G214" s="454" t="s">
        <v>175</v>
      </c>
      <c r="H214" s="455">
        <v>9.1339999999999998E-4</v>
      </c>
      <c r="I214" s="456">
        <v>283.01</v>
      </c>
      <c r="J214" s="457">
        <v>0.25</v>
      </c>
    </row>
    <row r="215" spans="1:11" ht="69.599999999999994" x14ac:dyDescent="0.25">
      <c r="A215" s="451" t="s">
        <v>264</v>
      </c>
      <c r="B215" s="452" t="s">
        <v>195</v>
      </c>
      <c r="C215" s="453" t="s">
        <v>17</v>
      </c>
      <c r="D215" s="453" t="s">
        <v>196</v>
      </c>
      <c r="E215" s="627" t="s">
        <v>381</v>
      </c>
      <c r="F215" s="627"/>
      <c r="G215" s="454" t="s">
        <v>179</v>
      </c>
      <c r="H215" s="455">
        <v>3.9605999999999999E-3</v>
      </c>
      <c r="I215" s="456">
        <v>4.6900000000000004</v>
      </c>
      <c r="J215" s="457">
        <v>0.01</v>
      </c>
    </row>
    <row r="216" spans="1:11" ht="69.599999999999994" x14ac:dyDescent="0.25">
      <c r="A216" s="451" t="s">
        <v>264</v>
      </c>
      <c r="B216" s="452" t="s">
        <v>390</v>
      </c>
      <c r="C216" s="453" t="s">
        <v>17</v>
      </c>
      <c r="D216" s="453" t="s">
        <v>194</v>
      </c>
      <c r="E216" s="627" t="s">
        <v>381</v>
      </c>
      <c r="F216" s="627"/>
      <c r="G216" s="454" t="s">
        <v>175</v>
      </c>
      <c r="H216" s="455">
        <v>1.637E-3</v>
      </c>
      <c r="I216" s="456">
        <v>9.33</v>
      </c>
      <c r="J216" s="457">
        <v>0.01</v>
      </c>
    </row>
    <row r="217" spans="1:11" ht="104.4" x14ac:dyDescent="0.25">
      <c r="A217" s="451" t="s">
        <v>264</v>
      </c>
      <c r="B217" s="452" t="s">
        <v>391</v>
      </c>
      <c r="C217" s="453" t="s">
        <v>17</v>
      </c>
      <c r="D217" s="453" t="s">
        <v>392</v>
      </c>
      <c r="E217" s="627" t="s">
        <v>381</v>
      </c>
      <c r="F217" s="627"/>
      <c r="G217" s="454" t="s">
        <v>179</v>
      </c>
      <c r="H217" s="455">
        <v>4.6842000000000003E-3</v>
      </c>
      <c r="I217" s="456">
        <v>73.83</v>
      </c>
      <c r="J217" s="457">
        <v>0.34</v>
      </c>
    </row>
    <row r="218" spans="1:11" ht="34.799999999999997" x14ac:dyDescent="0.25">
      <c r="A218" s="451" t="s">
        <v>264</v>
      </c>
      <c r="B218" s="452" t="s">
        <v>197</v>
      </c>
      <c r="C218" s="453" t="s">
        <v>17</v>
      </c>
      <c r="D218" s="453" t="s">
        <v>198</v>
      </c>
      <c r="E218" s="627" t="s">
        <v>269</v>
      </c>
      <c r="F218" s="627"/>
      <c r="G218" s="454" t="s">
        <v>13</v>
      </c>
      <c r="H218" s="455">
        <v>5.5976000000000003E-3</v>
      </c>
      <c r="I218" s="456">
        <v>25.11</v>
      </c>
      <c r="J218" s="457">
        <v>0.14000000000000001</v>
      </c>
    </row>
    <row r="219" spans="1:11" ht="52.2" x14ac:dyDescent="0.25">
      <c r="A219" s="451" t="s">
        <v>264</v>
      </c>
      <c r="B219" s="452" t="s">
        <v>199</v>
      </c>
      <c r="C219" s="453" t="s">
        <v>17</v>
      </c>
      <c r="D219" s="453" t="s">
        <v>200</v>
      </c>
      <c r="E219" s="627" t="s">
        <v>381</v>
      </c>
      <c r="F219" s="627"/>
      <c r="G219" s="454" t="s">
        <v>175</v>
      </c>
      <c r="H219" s="455">
        <v>1.637E-3</v>
      </c>
      <c r="I219" s="456">
        <v>133.82</v>
      </c>
      <c r="J219" s="457">
        <v>0.21</v>
      </c>
    </row>
    <row r="220" spans="1:11" ht="22.8" x14ac:dyDescent="0.4">
      <c r="A220" s="465" t="s">
        <v>282</v>
      </c>
      <c r="B220" s="466" t="s">
        <v>393</v>
      </c>
      <c r="C220" s="467" t="s">
        <v>17</v>
      </c>
      <c r="D220" s="467" t="s">
        <v>1147</v>
      </c>
      <c r="E220" s="624" t="s">
        <v>285</v>
      </c>
      <c r="F220" s="624"/>
      <c r="G220" s="468" t="s">
        <v>210</v>
      </c>
      <c r="H220" s="469">
        <v>1</v>
      </c>
      <c r="I220" s="470">
        <v>6.35</v>
      </c>
      <c r="J220" s="471">
        <f>TRUNC(I220*H220,2)</f>
        <v>6.35</v>
      </c>
      <c r="K220" s="536"/>
    </row>
    <row r="221" spans="1:11" ht="34.799999999999997" x14ac:dyDescent="0.25">
      <c r="A221" s="458"/>
      <c r="B221" s="459"/>
      <c r="C221" s="459"/>
      <c r="D221" s="459"/>
      <c r="E221" s="459" t="s">
        <v>270</v>
      </c>
      <c r="F221" s="460">
        <v>0.14000000000000001</v>
      </c>
      <c r="G221" s="459" t="s">
        <v>271</v>
      </c>
      <c r="H221" s="460">
        <v>0.18</v>
      </c>
      <c r="I221" s="459" t="s">
        <v>272</v>
      </c>
      <c r="J221" s="461">
        <v>0.32</v>
      </c>
    </row>
    <row r="222" spans="1:11" ht="35.4" thickBot="1" x14ac:dyDescent="0.3">
      <c r="A222" s="458"/>
      <c r="B222" s="459"/>
      <c r="C222" s="459"/>
      <c r="D222" s="459"/>
      <c r="E222" s="459" t="s">
        <v>273</v>
      </c>
      <c r="F222" s="460">
        <v>1.66</v>
      </c>
      <c r="G222" s="459"/>
      <c r="H222" s="620" t="s">
        <v>274</v>
      </c>
      <c r="I222" s="620"/>
      <c r="J222" s="461">
        <v>9.19</v>
      </c>
    </row>
    <row r="223" spans="1:11" ht="18" thickTop="1" x14ac:dyDescent="0.25">
      <c r="A223" s="462"/>
      <c r="B223" s="463"/>
      <c r="C223" s="463"/>
      <c r="D223" s="463"/>
      <c r="E223" s="463"/>
      <c r="F223" s="463"/>
      <c r="G223" s="463"/>
      <c r="H223" s="463"/>
      <c r="I223" s="463"/>
      <c r="J223" s="464"/>
    </row>
    <row r="224" spans="1:11" ht="17.399999999999999" x14ac:dyDescent="0.25">
      <c r="A224" s="439" t="s">
        <v>394</v>
      </c>
      <c r="B224" s="440" t="s">
        <v>24</v>
      </c>
      <c r="C224" s="441" t="s">
        <v>256</v>
      </c>
      <c r="D224" s="441" t="s">
        <v>257</v>
      </c>
      <c r="E224" s="625" t="s">
        <v>258</v>
      </c>
      <c r="F224" s="625"/>
      <c r="G224" s="442" t="s">
        <v>259</v>
      </c>
      <c r="H224" s="440" t="s">
        <v>34</v>
      </c>
      <c r="I224" s="440" t="s">
        <v>260</v>
      </c>
      <c r="J224" s="443" t="s">
        <v>39</v>
      </c>
    </row>
    <row r="225" spans="1:12" ht="69.599999999999994" x14ac:dyDescent="0.25">
      <c r="A225" s="444" t="s">
        <v>261</v>
      </c>
      <c r="B225" s="445" t="s">
        <v>395</v>
      </c>
      <c r="C225" s="446" t="s">
        <v>17</v>
      </c>
      <c r="D225" s="446" t="s">
        <v>225</v>
      </c>
      <c r="E225" s="626" t="s">
        <v>367</v>
      </c>
      <c r="F225" s="626"/>
      <c r="G225" s="447" t="s">
        <v>6</v>
      </c>
      <c r="H225" s="448">
        <v>1</v>
      </c>
      <c r="I225" s="449">
        <f>SUM(J226:J233)</f>
        <v>4.18</v>
      </c>
      <c r="J225" s="450">
        <f>H225*I225</f>
        <v>4.18</v>
      </c>
    </row>
    <row r="226" spans="1:12" ht="34.799999999999997" x14ac:dyDescent="0.25">
      <c r="A226" s="451" t="s">
        <v>264</v>
      </c>
      <c r="B226" s="452" t="s">
        <v>197</v>
      </c>
      <c r="C226" s="453" t="s">
        <v>17</v>
      </c>
      <c r="D226" s="453" t="s">
        <v>198</v>
      </c>
      <c r="E226" s="627" t="s">
        <v>269</v>
      </c>
      <c r="F226" s="627"/>
      <c r="G226" s="454" t="s">
        <v>13</v>
      </c>
      <c r="H226" s="455">
        <v>5.274E-3</v>
      </c>
      <c r="I226" s="456">
        <v>25.11</v>
      </c>
      <c r="J226" s="457">
        <v>0.13</v>
      </c>
    </row>
    <row r="227" spans="1:12" ht="52.2" x14ac:dyDescent="0.25">
      <c r="A227" s="451" t="s">
        <v>264</v>
      </c>
      <c r="B227" s="452" t="s">
        <v>201</v>
      </c>
      <c r="C227" s="453" t="s">
        <v>17</v>
      </c>
      <c r="D227" s="453" t="s">
        <v>202</v>
      </c>
      <c r="E227" s="627" t="s">
        <v>381</v>
      </c>
      <c r="F227" s="627"/>
      <c r="G227" s="454" t="s">
        <v>179</v>
      </c>
      <c r="H227" s="455">
        <v>4.8510999999999997E-3</v>
      </c>
      <c r="I227" s="456">
        <v>47.37</v>
      </c>
      <c r="J227" s="457">
        <v>0.22</v>
      </c>
    </row>
    <row r="228" spans="1:12" ht="69.599999999999994" x14ac:dyDescent="0.25">
      <c r="A228" s="451" t="s">
        <v>264</v>
      </c>
      <c r="B228" s="452" t="s">
        <v>195</v>
      </c>
      <c r="C228" s="453" t="s">
        <v>17</v>
      </c>
      <c r="D228" s="453" t="s">
        <v>196</v>
      </c>
      <c r="E228" s="627" t="s">
        <v>381</v>
      </c>
      <c r="F228" s="627"/>
      <c r="G228" s="454" t="s">
        <v>179</v>
      </c>
      <c r="H228" s="455">
        <v>3.637E-3</v>
      </c>
      <c r="I228" s="456">
        <v>4.6900000000000004</v>
      </c>
      <c r="J228" s="457">
        <v>0.01</v>
      </c>
    </row>
    <row r="229" spans="1:12" ht="104.4" x14ac:dyDescent="0.25">
      <c r="A229" s="451" t="s">
        <v>264</v>
      </c>
      <c r="B229" s="452" t="s">
        <v>334</v>
      </c>
      <c r="C229" s="453" t="s">
        <v>17</v>
      </c>
      <c r="D229" s="453" t="s">
        <v>335</v>
      </c>
      <c r="E229" s="627" t="s">
        <v>381</v>
      </c>
      <c r="F229" s="627"/>
      <c r="G229" s="454" t="s">
        <v>175</v>
      </c>
      <c r="H229" s="455">
        <v>4.2289999999999998E-4</v>
      </c>
      <c r="I229" s="456">
        <v>283.01</v>
      </c>
      <c r="J229" s="457">
        <v>0.11</v>
      </c>
    </row>
    <row r="230" spans="1:12" ht="104.4" x14ac:dyDescent="0.25">
      <c r="A230" s="451" t="s">
        <v>264</v>
      </c>
      <c r="B230" s="452" t="s">
        <v>391</v>
      </c>
      <c r="C230" s="453" t="s">
        <v>17</v>
      </c>
      <c r="D230" s="453" t="s">
        <v>392</v>
      </c>
      <c r="E230" s="627" t="s">
        <v>381</v>
      </c>
      <c r="F230" s="627"/>
      <c r="G230" s="454" t="s">
        <v>179</v>
      </c>
      <c r="H230" s="455">
        <v>4.8510999999999997E-3</v>
      </c>
      <c r="I230" s="456">
        <v>73.83</v>
      </c>
      <c r="J230" s="457">
        <v>0.35</v>
      </c>
    </row>
    <row r="231" spans="1:12" ht="52.2" x14ac:dyDescent="0.25">
      <c r="A231" s="451" t="s">
        <v>264</v>
      </c>
      <c r="B231" s="452" t="s">
        <v>199</v>
      </c>
      <c r="C231" s="453" t="s">
        <v>17</v>
      </c>
      <c r="D231" s="453" t="s">
        <v>200</v>
      </c>
      <c r="E231" s="627" t="s">
        <v>381</v>
      </c>
      <c r="F231" s="627"/>
      <c r="G231" s="454" t="s">
        <v>175</v>
      </c>
      <c r="H231" s="455">
        <v>1.637E-3</v>
      </c>
      <c r="I231" s="456">
        <v>133.82</v>
      </c>
      <c r="J231" s="457">
        <v>0.21</v>
      </c>
    </row>
    <row r="232" spans="1:12" ht="69.599999999999994" x14ac:dyDescent="0.25">
      <c r="A232" s="451" t="s">
        <v>264</v>
      </c>
      <c r="B232" s="452" t="s">
        <v>390</v>
      </c>
      <c r="C232" s="453" t="s">
        <v>17</v>
      </c>
      <c r="D232" s="453" t="s">
        <v>194</v>
      </c>
      <c r="E232" s="627" t="s">
        <v>381</v>
      </c>
      <c r="F232" s="627"/>
      <c r="G232" s="454" t="s">
        <v>175</v>
      </c>
      <c r="H232" s="455">
        <v>1.637E-3</v>
      </c>
      <c r="I232" s="456">
        <v>9.33</v>
      </c>
      <c r="J232" s="457">
        <v>0.01</v>
      </c>
    </row>
    <row r="233" spans="1:12" ht="34.799999999999997" x14ac:dyDescent="0.25">
      <c r="A233" s="465" t="s">
        <v>282</v>
      </c>
      <c r="B233" s="466" t="s">
        <v>396</v>
      </c>
      <c r="C233" s="467" t="s">
        <v>17</v>
      </c>
      <c r="D233" s="467" t="s">
        <v>397</v>
      </c>
      <c r="E233" s="624" t="s">
        <v>285</v>
      </c>
      <c r="F233" s="624"/>
      <c r="G233" s="468" t="s">
        <v>210</v>
      </c>
      <c r="H233" s="469">
        <v>0.45</v>
      </c>
      <c r="I233" s="470">
        <v>6.99</v>
      </c>
      <c r="J233" s="471">
        <f>TRUNC(H233*I233,2)</f>
        <v>3.14</v>
      </c>
    </row>
    <row r="234" spans="1:12" ht="34.799999999999997" x14ac:dyDescent="0.4">
      <c r="A234" s="458"/>
      <c r="B234" s="459"/>
      <c r="C234" s="459"/>
      <c r="D234" s="459"/>
      <c r="E234" s="459" t="s">
        <v>270</v>
      </c>
      <c r="F234" s="460">
        <v>0.14000000000000001</v>
      </c>
      <c r="G234" s="459" t="s">
        <v>271</v>
      </c>
      <c r="H234" s="460">
        <v>0.18</v>
      </c>
      <c r="I234" s="459" t="s">
        <v>272</v>
      </c>
      <c r="J234" s="461">
        <v>0.32</v>
      </c>
      <c r="K234" s="655"/>
      <c r="L234" s="656"/>
    </row>
    <row r="235" spans="1:12" ht="35.4" thickBot="1" x14ac:dyDescent="0.3">
      <c r="A235" s="458"/>
      <c r="B235" s="459"/>
      <c r="C235" s="459"/>
      <c r="D235" s="459"/>
      <c r="E235" s="459" t="s">
        <v>273</v>
      </c>
      <c r="F235" s="460">
        <v>0.92</v>
      </c>
      <c r="G235" s="459"/>
      <c r="H235" s="620" t="s">
        <v>274</v>
      </c>
      <c r="I235" s="620"/>
      <c r="J235" s="461">
        <v>5.0999999999999996</v>
      </c>
    </row>
    <row r="236" spans="1:12" ht="18" thickTop="1" x14ac:dyDescent="0.25">
      <c r="A236" s="463"/>
      <c r="B236" s="463"/>
      <c r="C236" s="463"/>
      <c r="D236" s="463"/>
      <c r="E236" s="463"/>
      <c r="F236" s="463"/>
      <c r="G236" s="463"/>
      <c r="H236" s="463"/>
      <c r="I236" s="463"/>
      <c r="J236" s="463"/>
    </row>
    <row r="237" spans="1:12" ht="17.399999999999999" x14ac:dyDescent="0.25">
      <c r="A237" s="441" t="s">
        <v>940</v>
      </c>
      <c r="B237" s="440" t="s">
        <v>24</v>
      </c>
      <c r="C237" s="441" t="s">
        <v>256</v>
      </c>
      <c r="D237" s="441" t="s">
        <v>257</v>
      </c>
      <c r="E237" s="625" t="s">
        <v>258</v>
      </c>
      <c r="F237" s="625"/>
      <c r="G237" s="442" t="s">
        <v>259</v>
      </c>
      <c r="H237" s="440" t="s">
        <v>34</v>
      </c>
      <c r="I237" s="440" t="s">
        <v>260</v>
      </c>
      <c r="J237" s="440" t="s">
        <v>39</v>
      </c>
    </row>
    <row r="238" spans="1:12" ht="69.599999999999994" x14ac:dyDescent="0.25">
      <c r="A238" s="446" t="s">
        <v>261</v>
      </c>
      <c r="B238" s="445">
        <v>95875</v>
      </c>
      <c r="C238" s="446" t="s">
        <v>17</v>
      </c>
      <c r="D238" s="446" t="s">
        <v>212</v>
      </c>
      <c r="E238" s="626" t="s">
        <v>353</v>
      </c>
      <c r="F238" s="626"/>
      <c r="G238" s="447" t="s">
        <v>30</v>
      </c>
      <c r="H238" s="448">
        <v>1</v>
      </c>
      <c r="I238" s="449">
        <v>2.33</v>
      </c>
      <c r="J238" s="450">
        <v>2.33</v>
      </c>
    </row>
    <row r="239" spans="1:12" ht="104.4" x14ac:dyDescent="0.25">
      <c r="A239" s="453" t="s">
        <v>264</v>
      </c>
      <c r="B239" s="452" t="s">
        <v>354</v>
      </c>
      <c r="C239" s="453" t="s">
        <v>17</v>
      </c>
      <c r="D239" s="453" t="s">
        <v>355</v>
      </c>
      <c r="E239" s="627" t="s">
        <v>346</v>
      </c>
      <c r="F239" s="627"/>
      <c r="G239" s="454" t="s">
        <v>179</v>
      </c>
      <c r="H239" s="455">
        <v>7.3000000000000001E-3</v>
      </c>
      <c r="I239" s="456">
        <v>281.20999999999998</v>
      </c>
      <c r="J239" s="457">
        <v>2.0499999999999998</v>
      </c>
    </row>
    <row r="240" spans="1:12" ht="104.4" x14ac:dyDescent="0.25">
      <c r="A240" s="453" t="s">
        <v>264</v>
      </c>
      <c r="B240" s="452" t="s">
        <v>337</v>
      </c>
      <c r="C240" s="453" t="s">
        <v>17</v>
      </c>
      <c r="D240" s="453" t="s">
        <v>103</v>
      </c>
      <c r="E240" s="627" t="s">
        <v>346</v>
      </c>
      <c r="F240" s="627"/>
      <c r="G240" s="454" t="s">
        <v>175</v>
      </c>
      <c r="H240" s="455">
        <v>3.5999999999999999E-3</v>
      </c>
      <c r="I240" s="456">
        <v>77.88</v>
      </c>
      <c r="J240" s="457">
        <v>0.28000000000000003</v>
      </c>
    </row>
    <row r="241" spans="1:11" ht="34.799999999999997" x14ac:dyDescent="0.25">
      <c r="A241" s="459"/>
      <c r="B241" s="459"/>
      <c r="C241" s="459"/>
      <c r="D241" s="459"/>
      <c r="E241" s="459" t="s">
        <v>270</v>
      </c>
      <c r="F241" s="460">
        <v>0.08</v>
      </c>
      <c r="G241" s="459" t="s">
        <v>271</v>
      </c>
      <c r="H241" s="460">
        <v>0.15</v>
      </c>
      <c r="I241" s="459" t="s">
        <v>272</v>
      </c>
      <c r="J241" s="461">
        <v>0.27</v>
      </c>
    </row>
    <row r="242" spans="1:11" ht="35.4" thickBot="1" x14ac:dyDescent="0.3">
      <c r="A242" s="459"/>
      <c r="B242" s="459"/>
      <c r="C242" s="459"/>
      <c r="D242" s="459"/>
      <c r="E242" s="459" t="s">
        <v>273</v>
      </c>
      <c r="F242" s="460">
        <v>0.38</v>
      </c>
      <c r="G242" s="459"/>
      <c r="H242" s="620" t="s">
        <v>274</v>
      </c>
      <c r="I242" s="620"/>
      <c r="J242" s="461">
        <f>F242+J238</f>
        <v>2.71</v>
      </c>
    </row>
    <row r="243" spans="1:11" ht="18" thickTop="1" x14ac:dyDescent="0.25">
      <c r="A243" s="463"/>
      <c r="B243" s="463"/>
      <c r="C243" s="463"/>
      <c r="D243" s="463"/>
      <c r="E243" s="463"/>
      <c r="F243" s="463"/>
      <c r="G243" s="463"/>
      <c r="H243" s="463"/>
      <c r="I243" s="463"/>
      <c r="J243" s="463"/>
    </row>
    <row r="244" spans="1:11" ht="17.399999999999999" x14ac:dyDescent="0.25">
      <c r="A244" s="441" t="s">
        <v>235</v>
      </c>
      <c r="B244" s="440" t="s">
        <v>24</v>
      </c>
      <c r="C244" s="441" t="s">
        <v>256</v>
      </c>
      <c r="D244" s="441" t="s">
        <v>257</v>
      </c>
      <c r="E244" s="625" t="s">
        <v>258</v>
      </c>
      <c r="F244" s="625"/>
      <c r="G244" s="442" t="s">
        <v>259</v>
      </c>
      <c r="H244" s="440" t="s">
        <v>34</v>
      </c>
      <c r="I244" s="440" t="s">
        <v>260</v>
      </c>
      <c r="J244" s="440" t="s">
        <v>39</v>
      </c>
    </row>
    <row r="245" spans="1:11" ht="69.599999999999994" x14ac:dyDescent="0.25">
      <c r="A245" s="446" t="s">
        <v>261</v>
      </c>
      <c r="B245" s="445" t="s">
        <v>398</v>
      </c>
      <c r="C245" s="446" t="s">
        <v>17</v>
      </c>
      <c r="D245" s="446" t="s">
        <v>399</v>
      </c>
      <c r="E245" s="626" t="s">
        <v>400</v>
      </c>
      <c r="F245" s="626"/>
      <c r="G245" s="447" t="s">
        <v>343</v>
      </c>
      <c r="H245" s="448">
        <v>1</v>
      </c>
      <c r="I245" s="449">
        <f>SUM(J246:J256)</f>
        <v>2954.4199999999996</v>
      </c>
      <c r="J245" s="449">
        <f>TRUNC(H245*I245,2)</f>
        <v>2954.42</v>
      </c>
    </row>
    <row r="246" spans="1:11" ht="87" x14ac:dyDescent="0.25">
      <c r="A246" s="453" t="s">
        <v>264</v>
      </c>
      <c r="B246" s="452" t="s">
        <v>386</v>
      </c>
      <c r="C246" s="453" t="s">
        <v>17</v>
      </c>
      <c r="D246" s="453" t="s">
        <v>387</v>
      </c>
      <c r="E246" s="627" t="s">
        <v>381</v>
      </c>
      <c r="F246" s="627"/>
      <c r="G246" s="454" t="s">
        <v>175</v>
      </c>
      <c r="H246" s="455">
        <v>4.19E-2</v>
      </c>
      <c r="I246" s="456">
        <v>230.22</v>
      </c>
      <c r="J246" s="456">
        <f>TRUNC(H246*I246,2)</f>
        <v>9.64</v>
      </c>
    </row>
    <row r="247" spans="1:11" ht="87" x14ac:dyDescent="0.25">
      <c r="A247" s="453" t="s">
        <v>264</v>
      </c>
      <c r="B247" s="452" t="s">
        <v>384</v>
      </c>
      <c r="C247" s="453" t="s">
        <v>17</v>
      </c>
      <c r="D247" s="453" t="s">
        <v>385</v>
      </c>
      <c r="E247" s="627" t="s">
        <v>381</v>
      </c>
      <c r="F247" s="627"/>
      <c r="G247" s="454" t="s">
        <v>179</v>
      </c>
      <c r="H247" s="455">
        <v>9.9000000000000005E-2</v>
      </c>
      <c r="I247" s="456">
        <v>96.13</v>
      </c>
      <c r="J247" s="456">
        <f t="shared" ref="J247:J256" si="0">TRUNC(H247*I247,2)</f>
        <v>9.51</v>
      </c>
    </row>
    <row r="248" spans="1:11" ht="34.799999999999997" x14ac:dyDescent="0.25">
      <c r="A248" s="453" t="s">
        <v>264</v>
      </c>
      <c r="B248" s="452" t="s">
        <v>401</v>
      </c>
      <c r="C248" s="453" t="s">
        <v>17</v>
      </c>
      <c r="D248" s="453" t="s">
        <v>402</v>
      </c>
      <c r="E248" s="627" t="s">
        <v>266</v>
      </c>
      <c r="F248" s="627"/>
      <c r="G248" s="454" t="s">
        <v>13</v>
      </c>
      <c r="H248" s="455">
        <v>1.1301000000000001</v>
      </c>
      <c r="I248" s="456">
        <v>27.26</v>
      </c>
      <c r="J248" s="456">
        <f t="shared" si="0"/>
        <v>30.8</v>
      </c>
    </row>
    <row r="249" spans="1:11" ht="87" x14ac:dyDescent="0.25">
      <c r="A249" s="453" t="s">
        <v>264</v>
      </c>
      <c r="B249" s="452" t="s">
        <v>403</v>
      </c>
      <c r="C249" s="453" t="s">
        <v>17</v>
      </c>
      <c r="D249" s="453" t="s">
        <v>176</v>
      </c>
      <c r="E249" s="627" t="s">
        <v>381</v>
      </c>
      <c r="F249" s="627"/>
      <c r="G249" s="454" t="s">
        <v>179</v>
      </c>
      <c r="H249" s="455">
        <v>9.4899999999999998E-2</v>
      </c>
      <c r="I249" s="456">
        <v>134.93</v>
      </c>
      <c r="J249" s="456">
        <f t="shared" si="0"/>
        <v>12.8</v>
      </c>
    </row>
    <row r="250" spans="1:11" ht="87" x14ac:dyDescent="0.25">
      <c r="A250" s="453" t="s">
        <v>264</v>
      </c>
      <c r="B250" s="452" t="s">
        <v>404</v>
      </c>
      <c r="C250" s="453" t="s">
        <v>17</v>
      </c>
      <c r="D250" s="453" t="s">
        <v>405</v>
      </c>
      <c r="E250" s="627" t="s">
        <v>381</v>
      </c>
      <c r="F250" s="627"/>
      <c r="G250" s="454" t="s">
        <v>175</v>
      </c>
      <c r="H250" s="455">
        <v>8.0500000000000002E-2</v>
      </c>
      <c r="I250" s="456">
        <v>243.95</v>
      </c>
      <c r="J250" s="456">
        <f t="shared" si="0"/>
        <v>19.63</v>
      </c>
    </row>
    <row r="251" spans="1:11" ht="87" x14ac:dyDescent="0.25">
      <c r="A251" s="453" t="s">
        <v>264</v>
      </c>
      <c r="B251" s="452" t="s">
        <v>406</v>
      </c>
      <c r="C251" s="453" t="s">
        <v>17</v>
      </c>
      <c r="D251" s="453" t="s">
        <v>177</v>
      </c>
      <c r="E251" s="627" t="s">
        <v>381</v>
      </c>
      <c r="F251" s="627"/>
      <c r="G251" s="454" t="s">
        <v>179</v>
      </c>
      <c r="H251" s="455">
        <v>6.0699999999999997E-2</v>
      </c>
      <c r="I251" s="456">
        <v>89.5</v>
      </c>
      <c r="J251" s="456">
        <f t="shared" si="0"/>
        <v>5.43</v>
      </c>
    </row>
    <row r="252" spans="1:11" ht="87" x14ac:dyDescent="0.25">
      <c r="A252" s="453" t="s">
        <v>264</v>
      </c>
      <c r="B252" s="452" t="s">
        <v>407</v>
      </c>
      <c r="C252" s="453" t="s">
        <v>17</v>
      </c>
      <c r="D252" s="453" t="s">
        <v>174</v>
      </c>
      <c r="E252" s="627" t="s">
        <v>381</v>
      </c>
      <c r="F252" s="627"/>
      <c r="G252" s="454" t="s">
        <v>175</v>
      </c>
      <c r="H252" s="455">
        <v>4.6399999999999997E-2</v>
      </c>
      <c r="I252" s="456">
        <v>354.38</v>
      </c>
      <c r="J252" s="456">
        <f t="shared" si="0"/>
        <v>16.440000000000001</v>
      </c>
    </row>
    <row r="253" spans="1:11" ht="104.4" x14ac:dyDescent="0.25">
      <c r="A253" s="453" t="s">
        <v>264</v>
      </c>
      <c r="B253" s="452" t="s">
        <v>337</v>
      </c>
      <c r="C253" s="453" t="s">
        <v>17</v>
      </c>
      <c r="D253" s="453" t="s">
        <v>103</v>
      </c>
      <c r="E253" s="627" t="s">
        <v>346</v>
      </c>
      <c r="F253" s="627"/>
      <c r="G253" s="454" t="s">
        <v>175</v>
      </c>
      <c r="H253" s="455">
        <v>4.6399999999999997E-2</v>
      </c>
      <c r="I253" s="456">
        <v>281.20999999999998</v>
      </c>
      <c r="J253" s="456">
        <f t="shared" si="0"/>
        <v>13.04</v>
      </c>
    </row>
    <row r="254" spans="1:11" ht="69.599999999999994" x14ac:dyDescent="0.25">
      <c r="A254" s="453" t="s">
        <v>264</v>
      </c>
      <c r="B254" s="452" t="s">
        <v>408</v>
      </c>
      <c r="C254" s="453" t="s">
        <v>17</v>
      </c>
      <c r="D254" s="453" t="s">
        <v>180</v>
      </c>
      <c r="E254" s="627" t="s">
        <v>381</v>
      </c>
      <c r="F254" s="627"/>
      <c r="G254" s="454" t="s">
        <v>175</v>
      </c>
      <c r="H254" s="455">
        <v>3.4099999999999998E-2</v>
      </c>
      <c r="I254" s="456">
        <v>142.16</v>
      </c>
      <c r="J254" s="456">
        <f t="shared" si="0"/>
        <v>4.84</v>
      </c>
    </row>
    <row r="255" spans="1:11" ht="69.599999999999994" x14ac:dyDescent="0.25">
      <c r="A255" s="453" t="s">
        <v>264</v>
      </c>
      <c r="B255" s="452" t="s">
        <v>409</v>
      </c>
      <c r="C255" s="453" t="s">
        <v>17</v>
      </c>
      <c r="D255" s="453" t="s">
        <v>178</v>
      </c>
      <c r="E255" s="627" t="s">
        <v>381</v>
      </c>
      <c r="F255" s="627"/>
      <c r="G255" s="454" t="s">
        <v>179</v>
      </c>
      <c r="H255" s="455">
        <v>0.1071</v>
      </c>
      <c r="I255" s="456">
        <v>51.84</v>
      </c>
      <c r="J255" s="456">
        <f t="shared" si="0"/>
        <v>5.55</v>
      </c>
    </row>
    <row r="256" spans="1:11" ht="69.599999999999994" x14ac:dyDescent="0.4">
      <c r="A256" s="467" t="s">
        <v>282</v>
      </c>
      <c r="B256" s="466" t="s">
        <v>215</v>
      </c>
      <c r="C256" s="467" t="s">
        <v>17</v>
      </c>
      <c r="D256" s="467" t="s">
        <v>216</v>
      </c>
      <c r="E256" s="624" t="s">
        <v>285</v>
      </c>
      <c r="F256" s="624"/>
      <c r="G256" s="468" t="s">
        <v>170</v>
      </c>
      <c r="H256" s="469">
        <v>2.35</v>
      </c>
      <c r="I256" s="470">
        <f>COTAÇÃO!H11</f>
        <v>1202.8699999999999</v>
      </c>
      <c r="J256" s="470">
        <f t="shared" si="0"/>
        <v>2826.74</v>
      </c>
      <c r="K256" s="537"/>
    </row>
    <row r="257" spans="1:11" ht="34.799999999999997" x14ac:dyDescent="0.25">
      <c r="A257" s="459"/>
      <c r="B257" s="459"/>
      <c r="C257" s="459"/>
      <c r="D257" s="459"/>
      <c r="E257" s="459" t="s">
        <v>270</v>
      </c>
      <c r="F257" s="460">
        <v>15.42</v>
      </c>
      <c r="G257" s="459" t="s">
        <v>271</v>
      </c>
      <c r="H257" s="460">
        <v>18.25</v>
      </c>
      <c r="I257" s="459" t="s">
        <v>272</v>
      </c>
      <c r="J257" s="460">
        <v>33.67</v>
      </c>
    </row>
    <row r="258" spans="1:11" ht="35.4" thickBot="1" x14ac:dyDescent="0.45">
      <c r="A258" s="459"/>
      <c r="B258" s="459"/>
      <c r="C258" s="459"/>
      <c r="D258" s="459"/>
      <c r="E258" s="459" t="s">
        <v>273</v>
      </c>
      <c r="F258" s="460">
        <v>649.97</v>
      </c>
      <c r="G258" s="459"/>
      <c r="H258" s="620" t="s">
        <v>274</v>
      </c>
      <c r="I258" s="620"/>
      <c r="J258" s="460">
        <f>F258+J245</f>
        <v>3604.3900000000003</v>
      </c>
      <c r="K258" s="537"/>
    </row>
    <row r="259" spans="1:11" ht="18" thickTop="1" x14ac:dyDescent="0.25">
      <c r="A259" s="462"/>
      <c r="B259" s="463"/>
      <c r="C259" s="463"/>
      <c r="D259" s="463"/>
      <c r="E259" s="463"/>
      <c r="F259" s="463"/>
      <c r="G259" s="463"/>
      <c r="H259" s="463"/>
      <c r="I259" s="463"/>
      <c r="J259" s="464"/>
    </row>
    <row r="260" spans="1:11" ht="17.399999999999999" x14ac:dyDescent="0.25">
      <c r="A260" s="439" t="s">
        <v>410</v>
      </c>
      <c r="B260" s="440" t="s">
        <v>24</v>
      </c>
      <c r="C260" s="441" t="s">
        <v>256</v>
      </c>
      <c r="D260" s="441" t="s">
        <v>257</v>
      </c>
      <c r="E260" s="625" t="s">
        <v>258</v>
      </c>
      <c r="F260" s="625"/>
      <c r="G260" s="442" t="s">
        <v>259</v>
      </c>
      <c r="H260" s="440" t="s">
        <v>34</v>
      </c>
      <c r="I260" s="440" t="s">
        <v>260</v>
      </c>
      <c r="J260" s="443" t="s">
        <v>39</v>
      </c>
    </row>
    <row r="261" spans="1:11" ht="34.799999999999997" x14ac:dyDescent="0.25">
      <c r="A261" s="444" t="s">
        <v>261</v>
      </c>
      <c r="B261" s="445" t="s">
        <v>411</v>
      </c>
      <c r="C261" s="446" t="s">
        <v>323</v>
      </c>
      <c r="D261" s="446" t="s">
        <v>412</v>
      </c>
      <c r="E261" s="626" t="s">
        <v>413</v>
      </c>
      <c r="F261" s="626"/>
      <c r="G261" s="447" t="s">
        <v>6</v>
      </c>
      <c r="H261" s="448">
        <v>1</v>
      </c>
      <c r="I261" s="449">
        <v>29.3</v>
      </c>
      <c r="J261" s="450">
        <v>29.3</v>
      </c>
    </row>
    <row r="262" spans="1:11" ht="17.399999999999999" x14ac:dyDescent="0.25">
      <c r="A262" s="630" t="s">
        <v>316</v>
      </c>
      <c r="B262" s="621" t="s">
        <v>24</v>
      </c>
      <c r="C262" s="625" t="s">
        <v>256</v>
      </c>
      <c r="D262" s="625" t="s">
        <v>317</v>
      </c>
      <c r="E262" s="621" t="s">
        <v>25</v>
      </c>
      <c r="F262" s="628" t="s">
        <v>318</v>
      </c>
      <c r="G262" s="621"/>
      <c r="H262" s="628" t="s">
        <v>319</v>
      </c>
      <c r="I262" s="621"/>
      <c r="J262" s="629" t="s">
        <v>320</v>
      </c>
    </row>
    <row r="263" spans="1:11" ht="17.399999999999999" x14ac:dyDescent="0.25">
      <c r="A263" s="631"/>
      <c r="B263" s="621"/>
      <c r="C263" s="621"/>
      <c r="D263" s="621"/>
      <c r="E263" s="621"/>
      <c r="F263" s="440" t="s">
        <v>321</v>
      </c>
      <c r="G263" s="440" t="s">
        <v>322</v>
      </c>
      <c r="H263" s="440" t="s">
        <v>321</v>
      </c>
      <c r="I263" s="440" t="s">
        <v>322</v>
      </c>
      <c r="J263" s="629"/>
    </row>
    <row r="264" spans="1:11" ht="34.799999999999997" x14ac:dyDescent="0.25">
      <c r="A264" s="465" t="s">
        <v>282</v>
      </c>
      <c r="B264" s="466" t="s">
        <v>414</v>
      </c>
      <c r="C264" s="467" t="s">
        <v>323</v>
      </c>
      <c r="D264" s="467" t="s">
        <v>415</v>
      </c>
      <c r="E264" s="469">
        <v>1</v>
      </c>
      <c r="F264" s="470">
        <v>1</v>
      </c>
      <c r="G264" s="470">
        <v>0</v>
      </c>
      <c r="H264" s="473">
        <v>464.6</v>
      </c>
      <c r="I264" s="473">
        <v>194.16</v>
      </c>
      <c r="J264" s="615">
        <v>464.6</v>
      </c>
    </row>
    <row r="265" spans="1:11" ht="17.399999999999999" x14ac:dyDescent="0.25">
      <c r="A265" s="622"/>
      <c r="B265" s="623"/>
      <c r="C265" s="623"/>
      <c r="D265" s="623"/>
      <c r="E265" s="623"/>
      <c r="F265" s="623" t="s">
        <v>324</v>
      </c>
      <c r="G265" s="623"/>
      <c r="H265" s="623"/>
      <c r="I265" s="623"/>
      <c r="J265" s="614">
        <v>464.60059999999999</v>
      </c>
    </row>
    <row r="266" spans="1:11" ht="34.799999999999997" x14ac:dyDescent="0.25">
      <c r="A266" s="439" t="s">
        <v>416</v>
      </c>
      <c r="B266" s="440" t="s">
        <v>24</v>
      </c>
      <c r="C266" s="441" t="s">
        <v>256</v>
      </c>
      <c r="D266" s="441" t="s">
        <v>417</v>
      </c>
      <c r="E266" s="440" t="s">
        <v>25</v>
      </c>
      <c r="F266" s="621" t="s">
        <v>319</v>
      </c>
      <c r="G266" s="621"/>
      <c r="H266" s="621"/>
      <c r="I266" s="621"/>
      <c r="J266" s="443" t="s">
        <v>320</v>
      </c>
    </row>
    <row r="267" spans="1:11" ht="34.799999999999997" x14ac:dyDescent="0.25">
      <c r="A267" s="465" t="s">
        <v>282</v>
      </c>
      <c r="B267" s="466" t="s">
        <v>418</v>
      </c>
      <c r="C267" s="467" t="s">
        <v>323</v>
      </c>
      <c r="D267" s="467" t="s">
        <v>419</v>
      </c>
      <c r="E267" s="469">
        <v>4</v>
      </c>
      <c r="F267" s="467"/>
      <c r="G267" s="467"/>
      <c r="H267" s="467"/>
      <c r="I267" s="473" t="s">
        <v>420</v>
      </c>
      <c r="J267" s="472" t="s">
        <v>421</v>
      </c>
    </row>
    <row r="268" spans="1:11" ht="34.799999999999997" x14ac:dyDescent="0.25">
      <c r="A268" s="465" t="s">
        <v>282</v>
      </c>
      <c r="B268" s="466" t="s">
        <v>422</v>
      </c>
      <c r="C268" s="467" t="s">
        <v>323</v>
      </c>
      <c r="D268" s="467" t="s">
        <v>423</v>
      </c>
      <c r="E268" s="469">
        <v>1</v>
      </c>
      <c r="F268" s="467"/>
      <c r="G268" s="467"/>
      <c r="H268" s="467"/>
      <c r="I268" s="473" t="s">
        <v>424</v>
      </c>
      <c r="J268" s="472" t="s">
        <v>424</v>
      </c>
    </row>
    <row r="269" spans="1:11" ht="17.399999999999999" x14ac:dyDescent="0.25">
      <c r="A269" s="622"/>
      <c r="B269" s="623"/>
      <c r="C269" s="623"/>
      <c r="D269" s="623"/>
      <c r="E269" s="623"/>
      <c r="F269" s="623" t="s">
        <v>425</v>
      </c>
      <c r="G269" s="623"/>
      <c r="H269" s="623"/>
      <c r="I269" s="623"/>
      <c r="J269" s="614">
        <v>0</v>
      </c>
    </row>
    <row r="270" spans="1:11" ht="17.399999999999999" x14ac:dyDescent="0.25">
      <c r="A270" s="622"/>
      <c r="B270" s="623"/>
      <c r="C270" s="623"/>
      <c r="D270" s="623"/>
      <c r="E270" s="623"/>
      <c r="F270" s="623" t="s">
        <v>426</v>
      </c>
      <c r="G270" s="623"/>
      <c r="H270" s="623"/>
      <c r="I270" s="623"/>
      <c r="J270" s="614">
        <v>116.9479</v>
      </c>
    </row>
    <row r="271" spans="1:11" ht="17.399999999999999" x14ac:dyDescent="0.25">
      <c r="A271" s="622"/>
      <c r="B271" s="623"/>
      <c r="C271" s="623"/>
      <c r="D271" s="623"/>
      <c r="E271" s="623"/>
      <c r="F271" s="623" t="s">
        <v>325</v>
      </c>
      <c r="G271" s="623"/>
      <c r="H271" s="623"/>
      <c r="I271" s="623"/>
      <c r="J271" s="614">
        <v>581.54849999999999</v>
      </c>
    </row>
    <row r="272" spans="1:11" ht="17.399999999999999" x14ac:dyDescent="0.25">
      <c r="A272" s="622"/>
      <c r="B272" s="623"/>
      <c r="C272" s="623"/>
      <c r="D272" s="623"/>
      <c r="E272" s="623"/>
      <c r="F272" s="623" t="s">
        <v>326</v>
      </c>
      <c r="G272" s="623"/>
      <c r="H272" s="623"/>
      <c r="I272" s="623"/>
      <c r="J272" s="614">
        <v>149.4</v>
      </c>
    </row>
    <row r="273" spans="1:10" ht="17.399999999999999" x14ac:dyDescent="0.25">
      <c r="A273" s="622"/>
      <c r="B273" s="623"/>
      <c r="C273" s="623"/>
      <c r="D273" s="623"/>
      <c r="E273" s="623"/>
      <c r="F273" s="623" t="s">
        <v>327</v>
      </c>
      <c r="G273" s="623"/>
      <c r="H273" s="623"/>
      <c r="I273" s="623"/>
      <c r="J273" s="614">
        <v>3.8925999999999998</v>
      </c>
    </row>
    <row r="274" spans="1:10" ht="17.399999999999999" x14ac:dyDescent="0.25">
      <c r="A274" s="622"/>
      <c r="B274" s="623"/>
      <c r="C274" s="623"/>
      <c r="D274" s="623"/>
      <c r="E274" s="623"/>
      <c r="F274" s="623" t="s">
        <v>328</v>
      </c>
      <c r="G274" s="623"/>
      <c r="H274" s="623"/>
      <c r="I274" s="623"/>
      <c r="J274" s="614">
        <v>0</v>
      </c>
    </row>
    <row r="275" spans="1:10" ht="17.399999999999999" x14ac:dyDescent="0.25">
      <c r="A275" s="622"/>
      <c r="B275" s="623"/>
      <c r="C275" s="623"/>
      <c r="D275" s="623"/>
      <c r="E275" s="623"/>
      <c r="F275" s="623" t="s">
        <v>329</v>
      </c>
      <c r="G275" s="623"/>
      <c r="H275" s="623"/>
      <c r="I275" s="623"/>
      <c r="J275" s="614">
        <v>0</v>
      </c>
    </row>
    <row r="276" spans="1:10" ht="34.799999999999997" x14ac:dyDescent="0.25">
      <c r="A276" s="439" t="s">
        <v>427</v>
      </c>
      <c r="B276" s="440" t="s">
        <v>24</v>
      </c>
      <c r="C276" s="441" t="s">
        <v>256</v>
      </c>
      <c r="D276" s="441" t="s">
        <v>428</v>
      </c>
      <c r="E276" s="440" t="s">
        <v>25</v>
      </c>
      <c r="F276" s="440" t="s">
        <v>332</v>
      </c>
      <c r="G276" s="440" t="s">
        <v>333</v>
      </c>
      <c r="H276" s="440"/>
      <c r="I276" s="440"/>
      <c r="J276" s="443" t="s">
        <v>319</v>
      </c>
    </row>
    <row r="277" spans="1:10" ht="34.799999999999997" x14ac:dyDescent="0.25">
      <c r="A277" s="465" t="s">
        <v>282</v>
      </c>
      <c r="B277" s="466" t="s">
        <v>429</v>
      </c>
      <c r="C277" s="467" t="s">
        <v>323</v>
      </c>
      <c r="D277" s="467" t="s">
        <v>430</v>
      </c>
      <c r="E277" s="469">
        <v>0.03</v>
      </c>
      <c r="F277" s="468" t="s">
        <v>431</v>
      </c>
      <c r="G277" s="638" t="s">
        <v>432</v>
      </c>
      <c r="H277" s="638"/>
      <c r="I277" s="624"/>
      <c r="J277" s="472" t="s">
        <v>433</v>
      </c>
    </row>
    <row r="278" spans="1:10" ht="34.799999999999997" x14ac:dyDescent="0.25">
      <c r="A278" s="465" t="s">
        <v>282</v>
      </c>
      <c r="B278" s="466" t="s">
        <v>434</v>
      </c>
      <c r="C278" s="467" t="s">
        <v>323</v>
      </c>
      <c r="D278" s="467" t="s">
        <v>435</v>
      </c>
      <c r="E278" s="469">
        <v>0.12</v>
      </c>
      <c r="F278" s="468" t="s">
        <v>288</v>
      </c>
      <c r="G278" s="638" t="s">
        <v>436</v>
      </c>
      <c r="H278" s="638"/>
      <c r="I278" s="624"/>
      <c r="J278" s="472" t="s">
        <v>437</v>
      </c>
    </row>
    <row r="279" spans="1:10" ht="34.799999999999997" x14ac:dyDescent="0.25">
      <c r="A279" s="465" t="s">
        <v>282</v>
      </c>
      <c r="B279" s="466" t="s">
        <v>438</v>
      </c>
      <c r="C279" s="467" t="s">
        <v>323</v>
      </c>
      <c r="D279" s="467" t="s">
        <v>439</v>
      </c>
      <c r="E279" s="469">
        <v>9.7000000000000005E-4</v>
      </c>
      <c r="F279" s="468" t="s">
        <v>431</v>
      </c>
      <c r="G279" s="638" t="s">
        <v>440</v>
      </c>
      <c r="H279" s="638"/>
      <c r="I279" s="624"/>
      <c r="J279" s="472" t="s">
        <v>441</v>
      </c>
    </row>
    <row r="280" spans="1:10" ht="34.799999999999997" x14ac:dyDescent="0.25">
      <c r="A280" s="465" t="s">
        <v>282</v>
      </c>
      <c r="B280" s="466" t="s">
        <v>442</v>
      </c>
      <c r="C280" s="467" t="s">
        <v>323</v>
      </c>
      <c r="D280" s="467" t="s">
        <v>443</v>
      </c>
      <c r="E280" s="469">
        <v>0.35</v>
      </c>
      <c r="F280" s="468" t="s">
        <v>288</v>
      </c>
      <c r="G280" s="638" t="s">
        <v>444</v>
      </c>
      <c r="H280" s="638"/>
      <c r="I280" s="624"/>
      <c r="J280" s="472" t="s">
        <v>445</v>
      </c>
    </row>
    <row r="281" spans="1:10" ht="34.799999999999997" x14ac:dyDescent="0.25">
      <c r="A281" s="465" t="s">
        <v>282</v>
      </c>
      <c r="B281" s="466" t="s">
        <v>446</v>
      </c>
      <c r="C281" s="467" t="s">
        <v>323</v>
      </c>
      <c r="D281" s="467" t="s">
        <v>447</v>
      </c>
      <c r="E281" s="469">
        <v>0.6</v>
      </c>
      <c r="F281" s="468" t="s">
        <v>431</v>
      </c>
      <c r="G281" s="638" t="s">
        <v>448</v>
      </c>
      <c r="H281" s="638"/>
      <c r="I281" s="624"/>
      <c r="J281" s="472" t="s">
        <v>449</v>
      </c>
    </row>
    <row r="282" spans="1:10" ht="17.399999999999999" x14ac:dyDescent="0.25">
      <c r="A282" s="622"/>
      <c r="B282" s="623"/>
      <c r="C282" s="623"/>
      <c r="D282" s="623"/>
      <c r="E282" s="623"/>
      <c r="F282" s="623" t="s">
        <v>450</v>
      </c>
      <c r="G282" s="623"/>
      <c r="H282" s="623"/>
      <c r="I282" s="623"/>
      <c r="J282" s="614">
        <v>25.358799999999999</v>
      </c>
    </row>
    <row r="283" spans="1:10" ht="34.799999999999997" x14ac:dyDescent="0.25">
      <c r="A283" s="439" t="s">
        <v>451</v>
      </c>
      <c r="B283" s="440" t="s">
        <v>452</v>
      </c>
      <c r="C283" s="441" t="s">
        <v>256</v>
      </c>
      <c r="D283" s="441" t="s">
        <v>257</v>
      </c>
      <c r="E283" s="440" t="s">
        <v>453</v>
      </c>
      <c r="F283" s="440" t="s">
        <v>25</v>
      </c>
      <c r="G283" s="442" t="s">
        <v>332</v>
      </c>
      <c r="H283" s="621" t="s">
        <v>333</v>
      </c>
      <c r="I283" s="621"/>
      <c r="J283" s="443" t="s">
        <v>319</v>
      </c>
    </row>
    <row r="284" spans="1:10" ht="52.2" x14ac:dyDescent="0.25">
      <c r="A284" s="451" t="s">
        <v>261</v>
      </c>
      <c r="B284" s="452" t="s">
        <v>454</v>
      </c>
      <c r="C284" s="453" t="s">
        <v>323</v>
      </c>
      <c r="D284" s="453" t="s">
        <v>455</v>
      </c>
      <c r="E284" s="452" t="s">
        <v>456</v>
      </c>
      <c r="F284" s="455">
        <v>8.3000000000000001E-4</v>
      </c>
      <c r="G284" s="454" t="s">
        <v>457</v>
      </c>
      <c r="H284" s="646">
        <v>34.64</v>
      </c>
      <c r="I284" s="627"/>
      <c r="J284" s="616">
        <v>0.03</v>
      </c>
    </row>
    <row r="285" spans="1:10" ht="52.2" x14ac:dyDescent="0.25">
      <c r="A285" s="451" t="s">
        <v>261</v>
      </c>
      <c r="B285" s="452" t="s">
        <v>454</v>
      </c>
      <c r="C285" s="453" t="s">
        <v>323</v>
      </c>
      <c r="D285" s="453" t="s">
        <v>455</v>
      </c>
      <c r="E285" s="452" t="s">
        <v>458</v>
      </c>
      <c r="F285" s="455">
        <v>3.5E-4</v>
      </c>
      <c r="G285" s="454" t="s">
        <v>457</v>
      </c>
      <c r="H285" s="646">
        <v>34.64</v>
      </c>
      <c r="I285" s="627"/>
      <c r="J285" s="616">
        <v>0.01</v>
      </c>
    </row>
    <row r="286" spans="1:10" ht="52.2" x14ac:dyDescent="0.25">
      <c r="A286" s="451" t="s">
        <v>261</v>
      </c>
      <c r="B286" s="452" t="s">
        <v>454</v>
      </c>
      <c r="C286" s="453" t="s">
        <v>323</v>
      </c>
      <c r="D286" s="453" t="s">
        <v>455</v>
      </c>
      <c r="E286" s="452" t="s">
        <v>459</v>
      </c>
      <c r="F286" s="455">
        <v>3.0000000000000001E-5</v>
      </c>
      <c r="G286" s="454" t="s">
        <v>457</v>
      </c>
      <c r="H286" s="646">
        <v>34.64</v>
      </c>
      <c r="I286" s="627"/>
      <c r="J286" s="616">
        <v>0</v>
      </c>
    </row>
    <row r="287" spans="1:10" ht="52.2" x14ac:dyDescent="0.25">
      <c r="A287" s="451" t="s">
        <v>261</v>
      </c>
      <c r="B287" s="452" t="s">
        <v>454</v>
      </c>
      <c r="C287" s="453" t="s">
        <v>323</v>
      </c>
      <c r="D287" s="453" t="s">
        <v>455</v>
      </c>
      <c r="E287" s="452" t="s">
        <v>460</v>
      </c>
      <c r="F287" s="455">
        <v>1.2E-4</v>
      </c>
      <c r="G287" s="454" t="s">
        <v>457</v>
      </c>
      <c r="H287" s="646">
        <v>34.64</v>
      </c>
      <c r="I287" s="627"/>
      <c r="J287" s="616">
        <v>0</v>
      </c>
    </row>
    <row r="288" spans="1:10" ht="17.399999999999999" x14ac:dyDescent="0.25">
      <c r="A288" s="622"/>
      <c r="B288" s="623"/>
      <c r="C288" s="623"/>
      <c r="D288" s="623"/>
      <c r="E288" s="623"/>
      <c r="F288" s="623" t="s">
        <v>461</v>
      </c>
      <c r="G288" s="623"/>
      <c r="H288" s="623"/>
      <c r="I288" s="623"/>
      <c r="J288" s="614">
        <v>4.6100000000000002E-2</v>
      </c>
    </row>
    <row r="289" spans="1:10" ht="69.599999999999994" x14ac:dyDescent="0.25">
      <c r="A289" s="439" t="s">
        <v>462</v>
      </c>
      <c r="B289" s="440" t="s">
        <v>463</v>
      </c>
      <c r="C289" s="441" t="s">
        <v>256</v>
      </c>
      <c r="D289" s="441" t="s">
        <v>257</v>
      </c>
      <c r="E289" s="440" t="s">
        <v>25</v>
      </c>
      <c r="F289" s="621" t="s">
        <v>8</v>
      </c>
      <c r="G289" s="628"/>
      <c r="H289" s="621"/>
      <c r="I289" s="621"/>
      <c r="J289" s="443" t="s">
        <v>319</v>
      </c>
    </row>
    <row r="290" spans="1:10" ht="17.399999999999999" x14ac:dyDescent="0.25">
      <c r="A290" s="474"/>
      <c r="B290" s="442"/>
      <c r="C290" s="442"/>
      <c r="D290" s="442"/>
      <c r="E290" s="442"/>
      <c r="F290" s="442" t="s">
        <v>464</v>
      </c>
      <c r="G290" s="442" t="s">
        <v>465</v>
      </c>
      <c r="H290" s="442" t="s">
        <v>466</v>
      </c>
      <c r="I290" s="442" t="s">
        <v>467</v>
      </c>
      <c r="J290" s="475"/>
    </row>
    <row r="291" spans="1:10" ht="69.599999999999994" x14ac:dyDescent="0.25">
      <c r="A291" s="451" t="s">
        <v>282</v>
      </c>
      <c r="B291" s="452" t="s">
        <v>456</v>
      </c>
      <c r="C291" s="453" t="s">
        <v>323</v>
      </c>
      <c r="D291" s="453" t="s">
        <v>447</v>
      </c>
      <c r="E291" s="455">
        <v>8.3000000000000001E-4</v>
      </c>
      <c r="F291" s="452" t="s">
        <v>468</v>
      </c>
      <c r="G291" s="452" t="s">
        <v>469</v>
      </c>
      <c r="H291" s="452" t="s">
        <v>470</v>
      </c>
      <c r="I291" s="452" t="s">
        <v>471</v>
      </c>
      <c r="J291" s="616">
        <v>0</v>
      </c>
    </row>
    <row r="292" spans="1:10" ht="69.599999999999994" x14ac:dyDescent="0.25">
      <c r="A292" s="451" t="s">
        <v>282</v>
      </c>
      <c r="B292" s="452" t="s">
        <v>459</v>
      </c>
      <c r="C292" s="453" t="s">
        <v>323</v>
      </c>
      <c r="D292" s="453" t="s">
        <v>430</v>
      </c>
      <c r="E292" s="455">
        <v>3.0000000000000001E-5</v>
      </c>
      <c r="F292" s="452" t="s">
        <v>468</v>
      </c>
      <c r="G292" s="452" t="s">
        <v>469</v>
      </c>
      <c r="H292" s="452" t="s">
        <v>470</v>
      </c>
      <c r="I292" s="452" t="s">
        <v>471</v>
      </c>
      <c r="J292" s="616">
        <v>0</v>
      </c>
    </row>
    <row r="293" spans="1:10" ht="69.599999999999994" x14ac:dyDescent="0.25">
      <c r="A293" s="451" t="s">
        <v>282</v>
      </c>
      <c r="B293" s="452" t="s">
        <v>458</v>
      </c>
      <c r="C293" s="453" t="s">
        <v>323</v>
      </c>
      <c r="D293" s="453" t="s">
        <v>443</v>
      </c>
      <c r="E293" s="455">
        <v>3.5E-4</v>
      </c>
      <c r="F293" s="452" t="s">
        <v>468</v>
      </c>
      <c r="G293" s="452" t="s">
        <v>469</v>
      </c>
      <c r="H293" s="452" t="s">
        <v>470</v>
      </c>
      <c r="I293" s="452" t="s">
        <v>471</v>
      </c>
      <c r="J293" s="616">
        <v>0</v>
      </c>
    </row>
    <row r="294" spans="1:10" ht="69.599999999999994" x14ac:dyDescent="0.25">
      <c r="A294" s="451" t="s">
        <v>282</v>
      </c>
      <c r="B294" s="452" t="s">
        <v>460</v>
      </c>
      <c r="C294" s="453" t="s">
        <v>323</v>
      </c>
      <c r="D294" s="453" t="s">
        <v>435</v>
      </c>
      <c r="E294" s="455">
        <v>1.2E-4</v>
      </c>
      <c r="F294" s="452" t="s">
        <v>468</v>
      </c>
      <c r="G294" s="452" t="s">
        <v>469</v>
      </c>
      <c r="H294" s="452" t="s">
        <v>470</v>
      </c>
      <c r="I294" s="452" t="s">
        <v>471</v>
      </c>
      <c r="J294" s="616">
        <v>0</v>
      </c>
    </row>
    <row r="295" spans="1:10" ht="17.399999999999999" x14ac:dyDescent="0.25">
      <c r="A295" s="622"/>
      <c r="B295" s="623"/>
      <c r="C295" s="623"/>
      <c r="D295" s="623"/>
      <c r="E295" s="623"/>
      <c r="F295" s="623" t="s">
        <v>472</v>
      </c>
      <c r="G295" s="623"/>
      <c r="H295" s="623"/>
      <c r="I295" s="623"/>
      <c r="J295" s="614">
        <v>0</v>
      </c>
    </row>
    <row r="296" spans="1:10" ht="34.799999999999997" x14ac:dyDescent="0.25">
      <c r="A296" s="458"/>
      <c r="B296" s="459"/>
      <c r="C296" s="459"/>
      <c r="D296" s="459"/>
      <c r="E296" s="459" t="s">
        <v>270</v>
      </c>
      <c r="F296" s="460">
        <v>0</v>
      </c>
      <c r="G296" s="459" t="s">
        <v>271</v>
      </c>
      <c r="H296" s="460">
        <v>0.8</v>
      </c>
      <c r="I296" s="459" t="s">
        <v>272</v>
      </c>
      <c r="J296" s="461">
        <v>0.79786005244142422</v>
      </c>
    </row>
    <row r="297" spans="1:10" ht="35.4" thickBot="1" x14ac:dyDescent="0.3">
      <c r="A297" s="458"/>
      <c r="B297" s="459"/>
      <c r="C297" s="459"/>
      <c r="D297" s="459"/>
      <c r="E297" s="459" t="s">
        <v>273</v>
      </c>
      <c r="F297" s="460">
        <v>6.44</v>
      </c>
      <c r="G297" s="459"/>
      <c r="H297" s="620" t="s">
        <v>274</v>
      </c>
      <c r="I297" s="620"/>
      <c r="J297" s="461">
        <v>35.74</v>
      </c>
    </row>
    <row r="298" spans="1:10" ht="18" thickTop="1" x14ac:dyDescent="0.25">
      <c r="A298" s="462"/>
      <c r="B298" s="463"/>
      <c r="C298" s="463"/>
      <c r="D298" s="463"/>
      <c r="E298" s="463"/>
      <c r="F298" s="463"/>
      <c r="G298" s="463"/>
      <c r="H298" s="463"/>
      <c r="I298" s="463"/>
      <c r="J298" s="464"/>
    </row>
    <row r="299" spans="1:10" ht="17.399999999999999" x14ac:dyDescent="0.25">
      <c r="A299" s="439" t="s">
        <v>473</v>
      </c>
      <c r="B299" s="440" t="s">
        <v>24</v>
      </c>
      <c r="C299" s="441" t="s">
        <v>256</v>
      </c>
      <c r="D299" s="441" t="s">
        <v>257</v>
      </c>
      <c r="E299" s="625" t="s">
        <v>258</v>
      </c>
      <c r="F299" s="625"/>
      <c r="G299" s="442" t="s">
        <v>259</v>
      </c>
      <c r="H299" s="440" t="s">
        <v>34</v>
      </c>
      <c r="I299" s="440" t="s">
        <v>260</v>
      </c>
      <c r="J299" s="443" t="s">
        <v>39</v>
      </c>
    </row>
    <row r="300" spans="1:10" ht="87" x14ac:dyDescent="0.25">
      <c r="A300" s="444" t="s">
        <v>261</v>
      </c>
      <c r="B300" s="445" t="s">
        <v>474</v>
      </c>
      <c r="C300" s="446" t="s">
        <v>17</v>
      </c>
      <c r="D300" s="446" t="s">
        <v>475</v>
      </c>
      <c r="E300" s="626" t="s">
        <v>476</v>
      </c>
      <c r="F300" s="626"/>
      <c r="G300" s="447" t="s">
        <v>151</v>
      </c>
      <c r="H300" s="448">
        <v>1</v>
      </c>
      <c r="I300" s="449">
        <v>70.680000000000007</v>
      </c>
      <c r="J300" s="450">
        <v>70.680000000000007</v>
      </c>
    </row>
    <row r="301" spans="1:10" ht="34.799999999999997" x14ac:dyDescent="0.25">
      <c r="A301" s="451" t="s">
        <v>264</v>
      </c>
      <c r="B301" s="452" t="s">
        <v>477</v>
      </c>
      <c r="C301" s="453" t="s">
        <v>17</v>
      </c>
      <c r="D301" s="453" t="s">
        <v>478</v>
      </c>
      <c r="E301" s="627" t="s">
        <v>266</v>
      </c>
      <c r="F301" s="627"/>
      <c r="G301" s="454" t="s">
        <v>13</v>
      </c>
      <c r="H301" s="455">
        <v>0.10929999999999999</v>
      </c>
      <c r="I301" s="456">
        <v>26.03</v>
      </c>
      <c r="J301" s="457">
        <v>2.84</v>
      </c>
    </row>
    <row r="302" spans="1:10" ht="34.799999999999997" x14ac:dyDescent="0.25">
      <c r="A302" s="451" t="s">
        <v>264</v>
      </c>
      <c r="B302" s="452" t="s">
        <v>197</v>
      </c>
      <c r="C302" s="453" t="s">
        <v>17</v>
      </c>
      <c r="D302" s="453" t="s">
        <v>198</v>
      </c>
      <c r="E302" s="627" t="s">
        <v>269</v>
      </c>
      <c r="F302" s="627"/>
      <c r="G302" s="454" t="s">
        <v>13</v>
      </c>
      <c r="H302" s="455">
        <v>0.45300000000000001</v>
      </c>
      <c r="I302" s="456">
        <v>25.11</v>
      </c>
      <c r="J302" s="457">
        <v>11.37</v>
      </c>
    </row>
    <row r="303" spans="1:10" ht="52.2" x14ac:dyDescent="0.25">
      <c r="A303" s="451" t="s">
        <v>264</v>
      </c>
      <c r="B303" s="452" t="s">
        <v>479</v>
      </c>
      <c r="C303" s="453" t="s">
        <v>17</v>
      </c>
      <c r="D303" s="453" t="s">
        <v>480</v>
      </c>
      <c r="E303" s="627" t="s">
        <v>481</v>
      </c>
      <c r="F303" s="627"/>
      <c r="G303" s="454" t="s">
        <v>343</v>
      </c>
      <c r="H303" s="455">
        <v>3.3E-3</v>
      </c>
      <c r="I303" s="456">
        <v>801.92</v>
      </c>
      <c r="J303" s="457">
        <v>2.64</v>
      </c>
    </row>
    <row r="304" spans="1:10" ht="52.2" x14ac:dyDescent="0.25">
      <c r="A304" s="451" t="s">
        <v>264</v>
      </c>
      <c r="B304" s="452" t="s">
        <v>482</v>
      </c>
      <c r="C304" s="453" t="s">
        <v>17</v>
      </c>
      <c r="D304" s="453" t="s">
        <v>483</v>
      </c>
      <c r="E304" s="627" t="s">
        <v>381</v>
      </c>
      <c r="F304" s="627"/>
      <c r="G304" s="454" t="s">
        <v>179</v>
      </c>
      <c r="H304" s="455">
        <v>9.11E-2</v>
      </c>
      <c r="I304" s="456">
        <v>5.38</v>
      </c>
      <c r="J304" s="457">
        <v>0.49</v>
      </c>
    </row>
    <row r="305" spans="1:10" ht="34.799999999999997" x14ac:dyDescent="0.25">
      <c r="A305" s="451" t="s">
        <v>264</v>
      </c>
      <c r="B305" s="452" t="s">
        <v>484</v>
      </c>
      <c r="C305" s="453" t="s">
        <v>17</v>
      </c>
      <c r="D305" s="453" t="s">
        <v>485</v>
      </c>
      <c r="E305" s="627" t="s">
        <v>266</v>
      </c>
      <c r="F305" s="627"/>
      <c r="G305" s="454" t="s">
        <v>13</v>
      </c>
      <c r="H305" s="455">
        <v>0.22650000000000001</v>
      </c>
      <c r="I305" s="456">
        <v>30.73</v>
      </c>
      <c r="J305" s="457">
        <v>6.96</v>
      </c>
    </row>
    <row r="306" spans="1:10" ht="52.2" x14ac:dyDescent="0.25">
      <c r="A306" s="451" t="s">
        <v>264</v>
      </c>
      <c r="B306" s="452" t="s">
        <v>486</v>
      </c>
      <c r="C306" s="453" t="s">
        <v>17</v>
      </c>
      <c r="D306" s="453" t="s">
        <v>487</v>
      </c>
      <c r="E306" s="627" t="s">
        <v>381</v>
      </c>
      <c r="F306" s="627"/>
      <c r="G306" s="454" t="s">
        <v>175</v>
      </c>
      <c r="H306" s="455">
        <v>1.8200000000000001E-2</v>
      </c>
      <c r="I306" s="456">
        <v>19.98</v>
      </c>
      <c r="J306" s="457">
        <v>0.36</v>
      </c>
    </row>
    <row r="307" spans="1:10" ht="69.599999999999994" x14ac:dyDescent="0.25">
      <c r="A307" s="465" t="s">
        <v>282</v>
      </c>
      <c r="B307" s="466" t="s">
        <v>488</v>
      </c>
      <c r="C307" s="467" t="s">
        <v>17</v>
      </c>
      <c r="D307" s="467" t="s">
        <v>489</v>
      </c>
      <c r="E307" s="624" t="s">
        <v>285</v>
      </c>
      <c r="F307" s="624"/>
      <c r="G307" s="468" t="s">
        <v>343</v>
      </c>
      <c r="H307" s="469">
        <v>6.7299999999999999E-2</v>
      </c>
      <c r="I307" s="470">
        <v>657.5</v>
      </c>
      <c r="J307" s="471">
        <v>44.24</v>
      </c>
    </row>
    <row r="308" spans="1:10" ht="34.799999999999997" x14ac:dyDescent="0.25">
      <c r="A308" s="465" t="s">
        <v>282</v>
      </c>
      <c r="B308" s="466" t="s">
        <v>490</v>
      </c>
      <c r="C308" s="467" t="s">
        <v>17</v>
      </c>
      <c r="D308" s="467" t="s">
        <v>491</v>
      </c>
      <c r="E308" s="624" t="s">
        <v>285</v>
      </c>
      <c r="F308" s="624"/>
      <c r="G308" s="468" t="s">
        <v>343</v>
      </c>
      <c r="H308" s="469">
        <v>1.49E-2</v>
      </c>
      <c r="I308" s="470">
        <v>120</v>
      </c>
      <c r="J308" s="471">
        <v>1.78</v>
      </c>
    </row>
    <row r="309" spans="1:10" ht="34.799999999999997" x14ac:dyDescent="0.25">
      <c r="A309" s="458"/>
      <c r="B309" s="459"/>
      <c r="C309" s="459"/>
      <c r="D309" s="459"/>
      <c r="E309" s="459" t="s">
        <v>270</v>
      </c>
      <c r="F309" s="460">
        <v>6.35</v>
      </c>
      <c r="G309" s="459" t="s">
        <v>271</v>
      </c>
      <c r="H309" s="460">
        <v>7.52</v>
      </c>
      <c r="I309" s="459" t="s">
        <v>272</v>
      </c>
      <c r="J309" s="461">
        <v>13.87</v>
      </c>
    </row>
    <row r="310" spans="1:10" ht="35.4" thickBot="1" x14ac:dyDescent="0.3">
      <c r="A310" s="458"/>
      <c r="B310" s="459"/>
      <c r="C310" s="459"/>
      <c r="D310" s="459"/>
      <c r="E310" s="459" t="s">
        <v>273</v>
      </c>
      <c r="F310" s="460">
        <v>15.54</v>
      </c>
      <c r="G310" s="459"/>
      <c r="H310" s="620" t="s">
        <v>274</v>
      </c>
      <c r="I310" s="620"/>
      <c r="J310" s="461">
        <v>86.22</v>
      </c>
    </row>
    <row r="311" spans="1:10" ht="18" thickTop="1" x14ac:dyDescent="0.25">
      <c r="A311" s="462"/>
      <c r="B311" s="463"/>
      <c r="C311" s="463"/>
      <c r="D311" s="463"/>
      <c r="E311" s="463"/>
      <c r="F311" s="463"/>
      <c r="G311" s="463"/>
      <c r="H311" s="463"/>
      <c r="I311" s="463"/>
      <c r="J311" s="464"/>
    </row>
    <row r="312" spans="1:10" ht="17.399999999999999" x14ac:dyDescent="0.25">
      <c r="A312" s="439" t="s">
        <v>1163</v>
      </c>
      <c r="B312" s="440" t="s">
        <v>24</v>
      </c>
      <c r="C312" s="441" t="s">
        <v>256</v>
      </c>
      <c r="D312" s="441" t="s">
        <v>257</v>
      </c>
      <c r="E312" s="625" t="s">
        <v>258</v>
      </c>
      <c r="F312" s="625"/>
      <c r="G312" s="442" t="s">
        <v>259</v>
      </c>
      <c r="H312" s="440" t="s">
        <v>34</v>
      </c>
      <c r="I312" s="440" t="s">
        <v>260</v>
      </c>
      <c r="J312" s="443" t="s">
        <v>39</v>
      </c>
    </row>
    <row r="313" spans="1:10" ht="34.799999999999997" x14ac:dyDescent="0.25">
      <c r="A313" s="444" t="s">
        <v>261</v>
      </c>
      <c r="B313" s="445" t="s">
        <v>502</v>
      </c>
      <c r="C313" s="446" t="s">
        <v>17</v>
      </c>
      <c r="D313" s="446" t="s">
        <v>503</v>
      </c>
      <c r="E313" s="626" t="s">
        <v>504</v>
      </c>
      <c r="F313" s="626"/>
      <c r="G313" s="447" t="s">
        <v>151</v>
      </c>
      <c r="H313" s="448">
        <v>1</v>
      </c>
      <c r="I313" s="449">
        <v>1.94</v>
      </c>
      <c r="J313" s="450">
        <v>1.94</v>
      </c>
    </row>
    <row r="314" spans="1:10" ht="34.799999999999997" x14ac:dyDescent="0.25">
      <c r="A314" s="451" t="s">
        <v>264</v>
      </c>
      <c r="B314" s="452" t="s">
        <v>197</v>
      </c>
      <c r="C314" s="453" t="s">
        <v>17</v>
      </c>
      <c r="D314" s="453" t="s">
        <v>198</v>
      </c>
      <c r="E314" s="627" t="s">
        <v>269</v>
      </c>
      <c r="F314" s="627"/>
      <c r="G314" s="454" t="s">
        <v>13</v>
      </c>
      <c r="H314" s="455">
        <v>1.6E-2</v>
      </c>
      <c r="I314" s="456">
        <v>25.11</v>
      </c>
      <c r="J314" s="457">
        <v>0.4</v>
      </c>
    </row>
    <row r="315" spans="1:10" ht="34.799999999999997" x14ac:dyDescent="0.25">
      <c r="A315" s="451" t="s">
        <v>264</v>
      </c>
      <c r="B315" s="452" t="s">
        <v>505</v>
      </c>
      <c r="C315" s="453" t="s">
        <v>17</v>
      </c>
      <c r="D315" s="453" t="s">
        <v>506</v>
      </c>
      <c r="E315" s="627" t="s">
        <v>266</v>
      </c>
      <c r="F315" s="627"/>
      <c r="G315" s="454" t="s">
        <v>13</v>
      </c>
      <c r="H315" s="455">
        <v>3.6999999999999998E-2</v>
      </c>
      <c r="I315" s="456">
        <v>32.409999999999997</v>
      </c>
      <c r="J315" s="457">
        <v>1.19</v>
      </c>
    </row>
    <row r="316" spans="1:10" ht="17.399999999999999" x14ac:dyDescent="0.25">
      <c r="A316" s="465" t="s">
        <v>282</v>
      </c>
      <c r="B316" s="466" t="s">
        <v>507</v>
      </c>
      <c r="C316" s="467" t="s">
        <v>17</v>
      </c>
      <c r="D316" s="467" t="s">
        <v>508</v>
      </c>
      <c r="E316" s="624" t="s">
        <v>285</v>
      </c>
      <c r="F316" s="624"/>
      <c r="G316" s="468" t="s">
        <v>210</v>
      </c>
      <c r="H316" s="469">
        <v>0.106</v>
      </c>
      <c r="I316" s="470">
        <v>3.34</v>
      </c>
      <c r="J316" s="471">
        <v>0.35</v>
      </c>
    </row>
    <row r="317" spans="1:10" ht="34.799999999999997" x14ac:dyDescent="0.25">
      <c r="A317" s="458"/>
      <c r="B317" s="459"/>
      <c r="C317" s="459"/>
      <c r="D317" s="459"/>
      <c r="E317" s="459" t="s">
        <v>270</v>
      </c>
      <c r="F317" s="460">
        <v>0.45</v>
      </c>
      <c r="G317" s="459" t="s">
        <v>271</v>
      </c>
      <c r="H317" s="460">
        <v>0.55000000000000004</v>
      </c>
      <c r="I317" s="459" t="s">
        <v>272</v>
      </c>
      <c r="J317" s="461">
        <v>1</v>
      </c>
    </row>
    <row r="318" spans="1:10" ht="35.4" thickBot="1" x14ac:dyDescent="0.3">
      <c r="A318" s="458"/>
      <c r="B318" s="459"/>
      <c r="C318" s="459"/>
      <c r="D318" s="459"/>
      <c r="E318" s="459" t="s">
        <v>273</v>
      </c>
      <c r="F318" s="460">
        <v>0.42</v>
      </c>
      <c r="G318" s="459"/>
      <c r="H318" s="620" t="s">
        <v>274</v>
      </c>
      <c r="I318" s="620"/>
      <c r="J318" s="461">
        <v>2.36</v>
      </c>
    </row>
    <row r="319" spans="1:10" ht="18" thickTop="1" x14ac:dyDescent="0.25">
      <c r="A319" s="462"/>
      <c r="B319" s="463"/>
      <c r="C319" s="463"/>
      <c r="D319" s="463"/>
      <c r="E319" s="463"/>
      <c r="F319" s="463"/>
      <c r="G319" s="463"/>
      <c r="H319" s="463"/>
      <c r="I319" s="463"/>
      <c r="J319" s="464"/>
    </row>
    <row r="320" spans="1:10" ht="30" customHeight="1" x14ac:dyDescent="0.25">
      <c r="A320" s="647" t="s">
        <v>1241</v>
      </c>
      <c r="B320" s="648"/>
      <c r="C320" s="648"/>
      <c r="D320" s="648"/>
      <c r="E320" s="648"/>
      <c r="F320" s="648"/>
      <c r="G320" s="648"/>
      <c r="H320" s="648"/>
      <c r="I320" s="648"/>
      <c r="J320" s="649"/>
    </row>
    <row r="321" spans="1:10" ht="17.399999999999999" x14ac:dyDescent="0.25">
      <c r="A321" s="439"/>
      <c r="B321" s="440" t="s">
        <v>24</v>
      </c>
      <c r="C321" s="441" t="s">
        <v>256</v>
      </c>
      <c r="D321" s="441" t="s">
        <v>257</v>
      </c>
      <c r="E321" s="625" t="s">
        <v>258</v>
      </c>
      <c r="F321" s="625"/>
      <c r="G321" s="442" t="s">
        <v>259</v>
      </c>
      <c r="H321" s="440" t="s">
        <v>34</v>
      </c>
      <c r="I321" s="440" t="s">
        <v>260</v>
      </c>
      <c r="J321" s="443" t="s">
        <v>39</v>
      </c>
    </row>
    <row r="322" spans="1:10" ht="34.799999999999997" x14ac:dyDescent="0.25">
      <c r="A322" s="444" t="s">
        <v>261</v>
      </c>
      <c r="B322" s="445" t="s">
        <v>477</v>
      </c>
      <c r="C322" s="446" t="s">
        <v>17</v>
      </c>
      <c r="D322" s="446" t="s">
        <v>478</v>
      </c>
      <c r="E322" s="626" t="s">
        <v>266</v>
      </c>
      <c r="F322" s="626"/>
      <c r="G322" s="447" t="s">
        <v>13</v>
      </c>
      <c r="H322" s="448">
        <v>1</v>
      </c>
      <c r="I322" s="449">
        <v>26.03</v>
      </c>
      <c r="J322" s="450">
        <v>26.03</v>
      </c>
    </row>
    <row r="323" spans="1:10" ht="52.2" x14ac:dyDescent="0.25">
      <c r="A323" s="451" t="s">
        <v>264</v>
      </c>
      <c r="B323" s="452" t="s">
        <v>511</v>
      </c>
      <c r="C323" s="453" t="s">
        <v>17</v>
      </c>
      <c r="D323" s="453" t="s">
        <v>512</v>
      </c>
      <c r="E323" s="627" t="s">
        <v>266</v>
      </c>
      <c r="F323" s="627"/>
      <c r="G323" s="454" t="s">
        <v>13</v>
      </c>
      <c r="H323" s="455">
        <v>1</v>
      </c>
      <c r="I323" s="456">
        <v>0.18</v>
      </c>
      <c r="J323" s="457">
        <v>0.18</v>
      </c>
    </row>
    <row r="324" spans="1:10" ht="34.799999999999997" x14ac:dyDescent="0.25">
      <c r="A324" s="465" t="s">
        <v>282</v>
      </c>
      <c r="B324" s="466" t="s">
        <v>513</v>
      </c>
      <c r="C324" s="467" t="s">
        <v>17</v>
      </c>
      <c r="D324" s="467" t="s">
        <v>514</v>
      </c>
      <c r="E324" s="624" t="s">
        <v>285</v>
      </c>
      <c r="F324" s="624"/>
      <c r="G324" s="468" t="s">
        <v>13</v>
      </c>
      <c r="H324" s="469">
        <v>1</v>
      </c>
      <c r="I324" s="470">
        <v>1.43</v>
      </c>
      <c r="J324" s="471">
        <v>1.43</v>
      </c>
    </row>
    <row r="325" spans="1:10" ht="34.799999999999997" x14ac:dyDescent="0.25">
      <c r="A325" s="465" t="s">
        <v>282</v>
      </c>
      <c r="B325" s="466" t="s">
        <v>515</v>
      </c>
      <c r="C325" s="467" t="s">
        <v>17</v>
      </c>
      <c r="D325" s="467" t="s">
        <v>516</v>
      </c>
      <c r="E325" s="624" t="s">
        <v>517</v>
      </c>
      <c r="F325" s="624"/>
      <c r="G325" s="468" t="s">
        <v>13</v>
      </c>
      <c r="H325" s="469">
        <v>1</v>
      </c>
      <c r="I325" s="470">
        <v>0.08</v>
      </c>
      <c r="J325" s="471">
        <v>0.08</v>
      </c>
    </row>
    <row r="326" spans="1:10" ht="34.799999999999997" x14ac:dyDescent="0.25">
      <c r="A326" s="465" t="s">
        <v>282</v>
      </c>
      <c r="B326" s="466" t="s">
        <v>518</v>
      </c>
      <c r="C326" s="467" t="s">
        <v>17</v>
      </c>
      <c r="D326" s="467" t="s">
        <v>519</v>
      </c>
      <c r="E326" s="624" t="s">
        <v>285</v>
      </c>
      <c r="F326" s="624"/>
      <c r="G326" s="468" t="s">
        <v>13</v>
      </c>
      <c r="H326" s="469">
        <v>1</v>
      </c>
      <c r="I326" s="470">
        <v>5.24</v>
      </c>
      <c r="J326" s="471">
        <v>5.24</v>
      </c>
    </row>
    <row r="327" spans="1:10" ht="17.399999999999999" x14ac:dyDescent="0.25">
      <c r="A327" s="465" t="s">
        <v>282</v>
      </c>
      <c r="B327" s="466" t="s">
        <v>520</v>
      </c>
      <c r="C327" s="467" t="s">
        <v>17</v>
      </c>
      <c r="D327" s="467" t="s">
        <v>521</v>
      </c>
      <c r="E327" s="624" t="s">
        <v>417</v>
      </c>
      <c r="F327" s="624"/>
      <c r="G327" s="468" t="s">
        <v>13</v>
      </c>
      <c r="H327" s="469">
        <v>1</v>
      </c>
      <c r="I327" s="470">
        <v>16.100000000000001</v>
      </c>
      <c r="J327" s="471">
        <v>16.100000000000001</v>
      </c>
    </row>
    <row r="328" spans="1:10" ht="52.2" x14ac:dyDescent="0.25">
      <c r="A328" s="465" t="s">
        <v>282</v>
      </c>
      <c r="B328" s="466" t="s">
        <v>522</v>
      </c>
      <c r="C328" s="467" t="s">
        <v>17</v>
      </c>
      <c r="D328" s="467" t="s">
        <v>523</v>
      </c>
      <c r="E328" s="624" t="s">
        <v>298</v>
      </c>
      <c r="F328" s="624"/>
      <c r="G328" s="468" t="s">
        <v>13</v>
      </c>
      <c r="H328" s="469">
        <v>1</v>
      </c>
      <c r="I328" s="470">
        <v>1.39</v>
      </c>
      <c r="J328" s="471">
        <v>1.39</v>
      </c>
    </row>
    <row r="329" spans="1:10" ht="52.2" x14ac:dyDescent="0.25">
      <c r="A329" s="465" t="s">
        <v>282</v>
      </c>
      <c r="B329" s="466" t="s">
        <v>524</v>
      </c>
      <c r="C329" s="467" t="s">
        <v>17</v>
      </c>
      <c r="D329" s="467" t="s">
        <v>525</v>
      </c>
      <c r="E329" s="624" t="s">
        <v>298</v>
      </c>
      <c r="F329" s="624"/>
      <c r="G329" s="468" t="s">
        <v>13</v>
      </c>
      <c r="H329" s="469">
        <v>1</v>
      </c>
      <c r="I329" s="470">
        <v>0.61</v>
      </c>
      <c r="J329" s="471">
        <v>0.61</v>
      </c>
    </row>
    <row r="330" spans="1:10" ht="34.799999999999997" x14ac:dyDescent="0.25">
      <c r="A330" s="465" t="s">
        <v>282</v>
      </c>
      <c r="B330" s="466" t="s">
        <v>526</v>
      </c>
      <c r="C330" s="467" t="s">
        <v>17</v>
      </c>
      <c r="D330" s="467" t="s">
        <v>527</v>
      </c>
      <c r="E330" s="624" t="s">
        <v>528</v>
      </c>
      <c r="F330" s="624"/>
      <c r="G330" s="468" t="s">
        <v>13</v>
      </c>
      <c r="H330" s="469">
        <v>1</v>
      </c>
      <c r="I330" s="470">
        <v>1</v>
      </c>
      <c r="J330" s="471">
        <v>1</v>
      </c>
    </row>
    <row r="331" spans="1:10" ht="34.799999999999997" x14ac:dyDescent="0.25">
      <c r="A331" s="458"/>
      <c r="B331" s="459"/>
      <c r="C331" s="459"/>
      <c r="D331" s="459"/>
      <c r="E331" s="459" t="s">
        <v>270</v>
      </c>
      <c r="F331" s="460">
        <v>7.46</v>
      </c>
      <c r="G331" s="459" t="s">
        <v>271</v>
      </c>
      <c r="H331" s="460">
        <v>8.82</v>
      </c>
      <c r="I331" s="459" t="s">
        <v>272</v>
      </c>
      <c r="J331" s="461">
        <v>16.28</v>
      </c>
    </row>
    <row r="332" spans="1:10" ht="35.4" thickBot="1" x14ac:dyDescent="0.3">
      <c r="A332" s="458"/>
      <c r="B332" s="459"/>
      <c r="C332" s="459"/>
      <c r="D332" s="459"/>
      <c r="E332" s="459" t="s">
        <v>273</v>
      </c>
      <c r="F332" s="460">
        <v>5.72</v>
      </c>
      <c r="G332" s="459"/>
      <c r="H332" s="620" t="s">
        <v>274</v>
      </c>
      <c r="I332" s="620"/>
      <c r="J332" s="461">
        <v>31.75</v>
      </c>
    </row>
    <row r="333" spans="1:10" ht="18" thickTop="1" x14ac:dyDescent="0.25">
      <c r="A333" s="462"/>
      <c r="B333" s="463"/>
      <c r="C333" s="463"/>
      <c r="D333" s="463"/>
      <c r="E333" s="463"/>
      <c r="F333" s="463"/>
      <c r="G333" s="463"/>
      <c r="H333" s="463"/>
      <c r="I333" s="463"/>
      <c r="J333" s="464"/>
    </row>
    <row r="334" spans="1:10" ht="17.399999999999999" x14ac:dyDescent="0.25">
      <c r="A334" s="439"/>
      <c r="B334" s="440" t="s">
        <v>24</v>
      </c>
      <c r="C334" s="441" t="s">
        <v>256</v>
      </c>
      <c r="D334" s="441" t="s">
        <v>257</v>
      </c>
      <c r="E334" s="625" t="s">
        <v>258</v>
      </c>
      <c r="F334" s="625"/>
      <c r="G334" s="442" t="s">
        <v>259</v>
      </c>
      <c r="H334" s="440" t="s">
        <v>34</v>
      </c>
      <c r="I334" s="440" t="s">
        <v>260</v>
      </c>
      <c r="J334" s="443" t="s">
        <v>39</v>
      </c>
    </row>
    <row r="335" spans="1:10" ht="52.2" x14ac:dyDescent="0.25">
      <c r="A335" s="444" t="s">
        <v>261</v>
      </c>
      <c r="B335" s="445" t="s">
        <v>479</v>
      </c>
      <c r="C335" s="446" t="s">
        <v>17</v>
      </c>
      <c r="D335" s="446" t="s">
        <v>480</v>
      </c>
      <c r="E335" s="626" t="s">
        <v>481</v>
      </c>
      <c r="F335" s="626"/>
      <c r="G335" s="447" t="s">
        <v>343</v>
      </c>
      <c r="H335" s="448">
        <v>1</v>
      </c>
      <c r="I335" s="449">
        <v>801.92</v>
      </c>
      <c r="J335" s="450">
        <v>801.92</v>
      </c>
    </row>
    <row r="336" spans="1:10" ht="34.799999999999997" x14ac:dyDescent="0.25">
      <c r="A336" s="451" t="s">
        <v>264</v>
      </c>
      <c r="B336" s="452" t="s">
        <v>197</v>
      </c>
      <c r="C336" s="453" t="s">
        <v>17</v>
      </c>
      <c r="D336" s="453" t="s">
        <v>198</v>
      </c>
      <c r="E336" s="627" t="s">
        <v>269</v>
      </c>
      <c r="F336" s="627"/>
      <c r="G336" s="454" t="s">
        <v>13</v>
      </c>
      <c r="H336" s="455">
        <v>8.2899999999999991</v>
      </c>
      <c r="I336" s="456">
        <v>25.11</v>
      </c>
      <c r="J336" s="457">
        <v>208.16</v>
      </c>
    </row>
    <row r="337" spans="1:10" ht="17.399999999999999" x14ac:dyDescent="0.25">
      <c r="A337" s="465" t="s">
        <v>282</v>
      </c>
      <c r="B337" s="466" t="s">
        <v>529</v>
      </c>
      <c r="C337" s="467" t="s">
        <v>17</v>
      </c>
      <c r="D337" s="467" t="s">
        <v>530</v>
      </c>
      <c r="E337" s="624" t="s">
        <v>285</v>
      </c>
      <c r="F337" s="624"/>
      <c r="G337" s="468" t="s">
        <v>210</v>
      </c>
      <c r="H337" s="469">
        <v>389.54</v>
      </c>
      <c r="I337" s="470">
        <v>1.17</v>
      </c>
      <c r="J337" s="471">
        <v>455.76</v>
      </c>
    </row>
    <row r="338" spans="1:10" ht="34.799999999999997" x14ac:dyDescent="0.25">
      <c r="A338" s="465" t="s">
        <v>282</v>
      </c>
      <c r="B338" s="466" t="s">
        <v>490</v>
      </c>
      <c r="C338" s="467" t="s">
        <v>17</v>
      </c>
      <c r="D338" s="467" t="s">
        <v>491</v>
      </c>
      <c r="E338" s="624" t="s">
        <v>285</v>
      </c>
      <c r="F338" s="624"/>
      <c r="G338" s="468" t="s">
        <v>343</v>
      </c>
      <c r="H338" s="469">
        <v>1.1499999999999999</v>
      </c>
      <c r="I338" s="470">
        <v>120</v>
      </c>
      <c r="J338" s="471">
        <v>138</v>
      </c>
    </row>
    <row r="339" spans="1:10" ht="34.799999999999997" x14ac:dyDescent="0.25">
      <c r="A339" s="458"/>
      <c r="B339" s="459"/>
      <c r="C339" s="459"/>
      <c r="D339" s="459"/>
      <c r="E339" s="459" t="s">
        <v>270</v>
      </c>
      <c r="F339" s="460">
        <v>58.34</v>
      </c>
      <c r="G339" s="459" t="s">
        <v>271</v>
      </c>
      <c r="H339" s="460">
        <v>68.989999999999995</v>
      </c>
      <c r="I339" s="459" t="s">
        <v>272</v>
      </c>
      <c r="J339" s="461">
        <v>127.33</v>
      </c>
    </row>
    <row r="340" spans="1:10" ht="35.4" thickBot="1" x14ac:dyDescent="0.3">
      <c r="A340" s="458"/>
      <c r="B340" s="459"/>
      <c r="C340" s="459"/>
      <c r="D340" s="459"/>
      <c r="E340" s="459" t="s">
        <v>273</v>
      </c>
      <c r="F340" s="460">
        <v>176.42</v>
      </c>
      <c r="G340" s="459"/>
      <c r="H340" s="620" t="s">
        <v>274</v>
      </c>
      <c r="I340" s="620"/>
      <c r="J340" s="461">
        <v>978.34</v>
      </c>
    </row>
    <row r="341" spans="1:10" ht="18" thickTop="1" x14ac:dyDescent="0.25">
      <c r="A341" s="462"/>
      <c r="B341" s="463"/>
      <c r="C341" s="463"/>
      <c r="D341" s="463"/>
      <c r="E341" s="463"/>
      <c r="F341" s="463"/>
      <c r="G341" s="463"/>
      <c r="H341" s="463"/>
      <c r="I341" s="463"/>
      <c r="J341" s="464"/>
    </row>
    <row r="342" spans="1:10" ht="17.399999999999999" x14ac:dyDescent="0.25">
      <c r="A342" s="439"/>
      <c r="B342" s="440" t="s">
        <v>24</v>
      </c>
      <c r="C342" s="441" t="s">
        <v>256</v>
      </c>
      <c r="D342" s="441" t="s">
        <v>257</v>
      </c>
      <c r="E342" s="625" t="s">
        <v>258</v>
      </c>
      <c r="F342" s="625"/>
      <c r="G342" s="442" t="s">
        <v>259</v>
      </c>
      <c r="H342" s="440" t="s">
        <v>34</v>
      </c>
      <c r="I342" s="440" t="s">
        <v>260</v>
      </c>
      <c r="J342" s="443" t="s">
        <v>39</v>
      </c>
    </row>
    <row r="343" spans="1:10" ht="34.799999999999997" x14ac:dyDescent="0.25">
      <c r="A343" s="444" t="s">
        <v>261</v>
      </c>
      <c r="B343" s="445" t="s">
        <v>509</v>
      </c>
      <c r="C343" s="446" t="s">
        <v>17</v>
      </c>
      <c r="D343" s="446" t="s">
        <v>189</v>
      </c>
      <c r="E343" s="626" t="s">
        <v>266</v>
      </c>
      <c r="F343" s="626"/>
      <c r="G343" s="447" t="s">
        <v>13</v>
      </c>
      <c r="H343" s="448">
        <v>1</v>
      </c>
      <c r="I343" s="449">
        <v>22.14</v>
      </c>
      <c r="J343" s="450">
        <v>22.14</v>
      </c>
    </row>
    <row r="344" spans="1:10" ht="52.2" x14ac:dyDescent="0.25">
      <c r="A344" s="451" t="s">
        <v>264</v>
      </c>
      <c r="B344" s="452" t="s">
        <v>531</v>
      </c>
      <c r="C344" s="453" t="s">
        <v>17</v>
      </c>
      <c r="D344" s="453" t="s">
        <v>532</v>
      </c>
      <c r="E344" s="627" t="s">
        <v>266</v>
      </c>
      <c r="F344" s="627"/>
      <c r="G344" s="454" t="s">
        <v>13</v>
      </c>
      <c r="H344" s="455">
        <v>1</v>
      </c>
      <c r="I344" s="456">
        <v>0.1</v>
      </c>
      <c r="J344" s="457">
        <v>0.1</v>
      </c>
    </row>
    <row r="345" spans="1:10" ht="52.2" x14ac:dyDescent="0.25">
      <c r="A345" s="465" t="s">
        <v>282</v>
      </c>
      <c r="B345" s="466" t="s">
        <v>533</v>
      </c>
      <c r="C345" s="467" t="s">
        <v>17</v>
      </c>
      <c r="D345" s="467" t="s">
        <v>534</v>
      </c>
      <c r="E345" s="624" t="s">
        <v>285</v>
      </c>
      <c r="F345" s="624"/>
      <c r="G345" s="468" t="s">
        <v>13</v>
      </c>
      <c r="H345" s="469">
        <v>1</v>
      </c>
      <c r="I345" s="470">
        <v>0.06</v>
      </c>
      <c r="J345" s="471">
        <v>0.06</v>
      </c>
    </row>
    <row r="346" spans="1:10" ht="52.2" x14ac:dyDescent="0.25">
      <c r="A346" s="465" t="s">
        <v>282</v>
      </c>
      <c r="B346" s="466" t="s">
        <v>535</v>
      </c>
      <c r="C346" s="467" t="s">
        <v>17</v>
      </c>
      <c r="D346" s="467" t="s">
        <v>536</v>
      </c>
      <c r="E346" s="624" t="s">
        <v>285</v>
      </c>
      <c r="F346" s="624"/>
      <c r="G346" s="468" t="s">
        <v>13</v>
      </c>
      <c r="H346" s="469">
        <v>1</v>
      </c>
      <c r="I346" s="470">
        <v>0.81</v>
      </c>
      <c r="J346" s="471">
        <v>0.81</v>
      </c>
    </row>
    <row r="347" spans="1:10" ht="34.799999999999997" x14ac:dyDescent="0.25">
      <c r="A347" s="465" t="s">
        <v>282</v>
      </c>
      <c r="B347" s="466" t="s">
        <v>515</v>
      </c>
      <c r="C347" s="467" t="s">
        <v>17</v>
      </c>
      <c r="D347" s="467" t="s">
        <v>516</v>
      </c>
      <c r="E347" s="624" t="s">
        <v>517</v>
      </c>
      <c r="F347" s="624"/>
      <c r="G347" s="468" t="s">
        <v>13</v>
      </c>
      <c r="H347" s="469">
        <v>1</v>
      </c>
      <c r="I347" s="470">
        <v>0.08</v>
      </c>
      <c r="J347" s="471">
        <v>0.08</v>
      </c>
    </row>
    <row r="348" spans="1:10" ht="34.799999999999997" x14ac:dyDescent="0.25">
      <c r="A348" s="465" t="s">
        <v>282</v>
      </c>
      <c r="B348" s="466" t="s">
        <v>513</v>
      </c>
      <c r="C348" s="467" t="s">
        <v>17</v>
      </c>
      <c r="D348" s="467" t="s">
        <v>514</v>
      </c>
      <c r="E348" s="624" t="s">
        <v>285</v>
      </c>
      <c r="F348" s="624"/>
      <c r="G348" s="468" t="s">
        <v>13</v>
      </c>
      <c r="H348" s="469">
        <v>1</v>
      </c>
      <c r="I348" s="470">
        <v>1.43</v>
      </c>
      <c r="J348" s="471">
        <v>1.43</v>
      </c>
    </row>
    <row r="349" spans="1:10" ht="17.399999999999999" x14ac:dyDescent="0.25">
      <c r="A349" s="465" t="s">
        <v>282</v>
      </c>
      <c r="B349" s="466" t="s">
        <v>537</v>
      </c>
      <c r="C349" s="467" t="s">
        <v>17</v>
      </c>
      <c r="D349" s="467" t="s">
        <v>538</v>
      </c>
      <c r="E349" s="624" t="s">
        <v>417</v>
      </c>
      <c r="F349" s="624"/>
      <c r="G349" s="468" t="s">
        <v>13</v>
      </c>
      <c r="H349" s="469">
        <v>1</v>
      </c>
      <c r="I349" s="470">
        <v>19.66</v>
      </c>
      <c r="J349" s="471">
        <v>19.66</v>
      </c>
    </row>
    <row r="350" spans="1:10" ht="34.799999999999997" x14ac:dyDescent="0.25">
      <c r="A350" s="458"/>
      <c r="B350" s="459"/>
      <c r="C350" s="459"/>
      <c r="D350" s="459"/>
      <c r="E350" s="459" t="s">
        <v>270</v>
      </c>
      <c r="F350" s="460">
        <v>9.0500000000000007</v>
      </c>
      <c r="G350" s="459" t="s">
        <v>271</v>
      </c>
      <c r="H350" s="460">
        <v>10.71</v>
      </c>
      <c r="I350" s="459" t="s">
        <v>272</v>
      </c>
      <c r="J350" s="461">
        <v>19.760000000000002</v>
      </c>
    </row>
    <row r="351" spans="1:10" ht="35.4" thickBot="1" x14ac:dyDescent="0.3">
      <c r="A351" s="458"/>
      <c r="B351" s="459"/>
      <c r="C351" s="459"/>
      <c r="D351" s="459"/>
      <c r="E351" s="459" t="s">
        <v>273</v>
      </c>
      <c r="F351" s="460">
        <v>4.87</v>
      </c>
      <c r="G351" s="459"/>
      <c r="H351" s="620" t="s">
        <v>274</v>
      </c>
      <c r="I351" s="620"/>
      <c r="J351" s="461">
        <v>27.01</v>
      </c>
    </row>
    <row r="352" spans="1:10" ht="18" thickTop="1" x14ac:dyDescent="0.25">
      <c r="A352" s="462"/>
      <c r="B352" s="463"/>
      <c r="C352" s="463"/>
      <c r="D352" s="463"/>
      <c r="E352" s="463"/>
      <c r="F352" s="463"/>
      <c r="G352" s="463"/>
      <c r="H352" s="463"/>
      <c r="I352" s="463"/>
      <c r="J352" s="464"/>
    </row>
    <row r="353" spans="1:10" ht="17.399999999999999" x14ac:dyDescent="0.25">
      <c r="A353" s="439"/>
      <c r="B353" s="440" t="s">
        <v>24</v>
      </c>
      <c r="C353" s="441" t="s">
        <v>256</v>
      </c>
      <c r="D353" s="441" t="s">
        <v>257</v>
      </c>
      <c r="E353" s="625" t="s">
        <v>258</v>
      </c>
      <c r="F353" s="625"/>
      <c r="G353" s="442" t="s">
        <v>259</v>
      </c>
      <c r="H353" s="440" t="s">
        <v>34</v>
      </c>
      <c r="I353" s="440" t="s">
        <v>260</v>
      </c>
      <c r="J353" s="443" t="s">
        <v>39</v>
      </c>
    </row>
    <row r="354" spans="1:10" ht="34.799999999999997" x14ac:dyDescent="0.25">
      <c r="A354" s="444" t="s">
        <v>261</v>
      </c>
      <c r="B354" s="445" t="s">
        <v>308</v>
      </c>
      <c r="C354" s="446" t="s">
        <v>17</v>
      </c>
      <c r="D354" s="446" t="s">
        <v>191</v>
      </c>
      <c r="E354" s="626" t="s">
        <v>269</v>
      </c>
      <c r="F354" s="626"/>
      <c r="G354" s="447" t="s">
        <v>13</v>
      </c>
      <c r="H354" s="448">
        <v>1</v>
      </c>
      <c r="I354" s="449">
        <v>14.48</v>
      </c>
      <c r="J354" s="450">
        <v>14.48</v>
      </c>
    </row>
    <row r="355" spans="1:10" ht="52.2" x14ac:dyDescent="0.25">
      <c r="A355" s="451" t="s">
        <v>264</v>
      </c>
      <c r="B355" s="452" t="s">
        <v>539</v>
      </c>
      <c r="C355" s="453" t="s">
        <v>17</v>
      </c>
      <c r="D355" s="453" t="s">
        <v>540</v>
      </c>
      <c r="E355" s="627" t="s">
        <v>269</v>
      </c>
      <c r="F355" s="627"/>
      <c r="G355" s="454" t="s">
        <v>13</v>
      </c>
      <c r="H355" s="455">
        <v>1</v>
      </c>
      <c r="I355" s="456">
        <v>0.1</v>
      </c>
      <c r="J355" s="457">
        <v>0.1</v>
      </c>
    </row>
    <row r="356" spans="1:10" ht="17.399999999999999" x14ac:dyDescent="0.25">
      <c r="A356" s="465" t="s">
        <v>282</v>
      </c>
      <c r="B356" s="466" t="s">
        <v>541</v>
      </c>
      <c r="C356" s="467" t="s">
        <v>17</v>
      </c>
      <c r="D356" s="467" t="s">
        <v>542</v>
      </c>
      <c r="E356" s="624" t="s">
        <v>417</v>
      </c>
      <c r="F356" s="624"/>
      <c r="G356" s="468" t="s">
        <v>13</v>
      </c>
      <c r="H356" s="469">
        <v>1</v>
      </c>
      <c r="I356" s="470">
        <v>12.08</v>
      </c>
      <c r="J356" s="471">
        <v>12.08</v>
      </c>
    </row>
    <row r="357" spans="1:10" ht="52.2" x14ac:dyDescent="0.25">
      <c r="A357" s="465" t="s">
        <v>282</v>
      </c>
      <c r="B357" s="466" t="s">
        <v>543</v>
      </c>
      <c r="C357" s="467" t="s">
        <v>17</v>
      </c>
      <c r="D357" s="467" t="s">
        <v>544</v>
      </c>
      <c r="E357" s="624" t="s">
        <v>298</v>
      </c>
      <c r="F357" s="624"/>
      <c r="G357" s="468" t="s">
        <v>13</v>
      </c>
      <c r="H357" s="469">
        <v>1</v>
      </c>
      <c r="I357" s="470">
        <v>0.74</v>
      </c>
      <c r="J357" s="471">
        <v>0.74</v>
      </c>
    </row>
    <row r="358" spans="1:10" ht="52.2" x14ac:dyDescent="0.25">
      <c r="A358" s="465" t="s">
        <v>282</v>
      </c>
      <c r="B358" s="466" t="s">
        <v>545</v>
      </c>
      <c r="C358" s="467" t="s">
        <v>17</v>
      </c>
      <c r="D358" s="467" t="s">
        <v>546</v>
      </c>
      <c r="E358" s="624" t="s">
        <v>298</v>
      </c>
      <c r="F358" s="624"/>
      <c r="G358" s="468" t="s">
        <v>13</v>
      </c>
      <c r="H358" s="469">
        <v>1</v>
      </c>
      <c r="I358" s="470">
        <v>0.05</v>
      </c>
      <c r="J358" s="471">
        <v>0.05</v>
      </c>
    </row>
    <row r="359" spans="1:10" ht="34.799999999999997" x14ac:dyDescent="0.25">
      <c r="A359" s="465" t="s">
        <v>282</v>
      </c>
      <c r="B359" s="466" t="s">
        <v>515</v>
      </c>
      <c r="C359" s="467" t="s">
        <v>17</v>
      </c>
      <c r="D359" s="467" t="s">
        <v>516</v>
      </c>
      <c r="E359" s="624" t="s">
        <v>517</v>
      </c>
      <c r="F359" s="624"/>
      <c r="G359" s="468" t="s">
        <v>13</v>
      </c>
      <c r="H359" s="469">
        <v>1</v>
      </c>
      <c r="I359" s="470">
        <v>0.08</v>
      </c>
      <c r="J359" s="471">
        <v>0.08</v>
      </c>
    </row>
    <row r="360" spans="1:10" ht="34.799999999999997" x14ac:dyDescent="0.25">
      <c r="A360" s="465" t="s">
        <v>282</v>
      </c>
      <c r="B360" s="466" t="s">
        <v>513</v>
      </c>
      <c r="C360" s="467" t="s">
        <v>17</v>
      </c>
      <c r="D360" s="467" t="s">
        <v>514</v>
      </c>
      <c r="E360" s="624" t="s">
        <v>285</v>
      </c>
      <c r="F360" s="624"/>
      <c r="G360" s="468" t="s">
        <v>13</v>
      </c>
      <c r="H360" s="469">
        <v>1</v>
      </c>
      <c r="I360" s="470">
        <v>1.43</v>
      </c>
      <c r="J360" s="471">
        <v>1.43</v>
      </c>
    </row>
    <row r="361" spans="1:10" ht="34.799999999999997" x14ac:dyDescent="0.25">
      <c r="A361" s="458"/>
      <c r="B361" s="459"/>
      <c r="C361" s="459"/>
      <c r="D361" s="459"/>
      <c r="E361" s="459" t="s">
        <v>270</v>
      </c>
      <c r="F361" s="460">
        <v>5.58</v>
      </c>
      <c r="G361" s="459" t="s">
        <v>271</v>
      </c>
      <c r="H361" s="460">
        <v>6.6</v>
      </c>
      <c r="I361" s="459" t="s">
        <v>272</v>
      </c>
      <c r="J361" s="461">
        <v>12.18</v>
      </c>
    </row>
    <row r="362" spans="1:10" ht="35.4" thickBot="1" x14ac:dyDescent="0.3">
      <c r="A362" s="458"/>
      <c r="B362" s="459"/>
      <c r="C362" s="459"/>
      <c r="D362" s="459"/>
      <c r="E362" s="459" t="s">
        <v>273</v>
      </c>
      <c r="F362" s="460">
        <v>3.18</v>
      </c>
      <c r="G362" s="459"/>
      <c r="H362" s="620" t="s">
        <v>274</v>
      </c>
      <c r="I362" s="620"/>
      <c r="J362" s="461">
        <v>17.66</v>
      </c>
    </row>
    <row r="363" spans="1:10" ht="18" thickTop="1" x14ac:dyDescent="0.25">
      <c r="A363" s="462"/>
      <c r="B363" s="463"/>
      <c r="C363" s="463"/>
      <c r="D363" s="463"/>
      <c r="E363" s="463"/>
      <c r="F363" s="463"/>
      <c r="G363" s="463"/>
      <c r="H363" s="463"/>
      <c r="I363" s="463"/>
      <c r="J363" s="464"/>
    </row>
    <row r="364" spans="1:10" ht="17.399999999999999" x14ac:dyDescent="0.25">
      <c r="A364" s="439"/>
      <c r="B364" s="440" t="s">
        <v>24</v>
      </c>
      <c r="C364" s="441" t="s">
        <v>256</v>
      </c>
      <c r="D364" s="441" t="s">
        <v>257</v>
      </c>
      <c r="E364" s="625" t="s">
        <v>258</v>
      </c>
      <c r="F364" s="625"/>
      <c r="G364" s="442" t="s">
        <v>259</v>
      </c>
      <c r="H364" s="440" t="s">
        <v>34</v>
      </c>
      <c r="I364" s="440" t="s">
        <v>260</v>
      </c>
      <c r="J364" s="443" t="s">
        <v>39</v>
      </c>
    </row>
    <row r="365" spans="1:10" ht="87" x14ac:dyDescent="0.25">
      <c r="A365" s="444" t="s">
        <v>261</v>
      </c>
      <c r="B365" s="445" t="s">
        <v>547</v>
      </c>
      <c r="C365" s="446" t="s">
        <v>17</v>
      </c>
      <c r="D365" s="446" t="s">
        <v>548</v>
      </c>
      <c r="E365" s="626" t="s">
        <v>381</v>
      </c>
      <c r="F365" s="626"/>
      <c r="G365" s="447" t="s">
        <v>179</v>
      </c>
      <c r="H365" s="448">
        <v>1</v>
      </c>
      <c r="I365" s="449">
        <v>0.45</v>
      </c>
      <c r="J365" s="450">
        <v>0.45</v>
      </c>
    </row>
    <row r="366" spans="1:10" ht="87" x14ac:dyDescent="0.25">
      <c r="A366" s="451" t="s">
        <v>264</v>
      </c>
      <c r="B366" s="452" t="s">
        <v>549</v>
      </c>
      <c r="C366" s="453" t="s">
        <v>17</v>
      </c>
      <c r="D366" s="453" t="s">
        <v>550</v>
      </c>
      <c r="E366" s="627" t="s">
        <v>551</v>
      </c>
      <c r="F366" s="627"/>
      <c r="G366" s="454" t="s">
        <v>13</v>
      </c>
      <c r="H366" s="455">
        <v>1</v>
      </c>
      <c r="I366" s="456">
        <v>0.37</v>
      </c>
      <c r="J366" s="457">
        <v>0.37</v>
      </c>
    </row>
    <row r="367" spans="1:10" ht="69.599999999999994" x14ac:dyDescent="0.25">
      <c r="A367" s="451" t="s">
        <v>264</v>
      </c>
      <c r="B367" s="452" t="s">
        <v>552</v>
      </c>
      <c r="C367" s="453" t="s">
        <v>17</v>
      </c>
      <c r="D367" s="453" t="s">
        <v>553</v>
      </c>
      <c r="E367" s="627" t="s">
        <v>551</v>
      </c>
      <c r="F367" s="627"/>
      <c r="G367" s="454" t="s">
        <v>13</v>
      </c>
      <c r="H367" s="455">
        <v>1</v>
      </c>
      <c r="I367" s="456">
        <v>0.08</v>
      </c>
      <c r="J367" s="457">
        <v>0.08</v>
      </c>
    </row>
    <row r="368" spans="1:10" ht="34.799999999999997" x14ac:dyDescent="0.25">
      <c r="A368" s="458"/>
      <c r="B368" s="459"/>
      <c r="C368" s="459"/>
      <c r="D368" s="459"/>
      <c r="E368" s="459" t="s">
        <v>270</v>
      </c>
      <c r="F368" s="460">
        <v>0</v>
      </c>
      <c r="G368" s="459" t="s">
        <v>271</v>
      </c>
      <c r="H368" s="460">
        <v>0</v>
      </c>
      <c r="I368" s="459" t="s">
        <v>272</v>
      </c>
      <c r="J368" s="461">
        <v>0</v>
      </c>
    </row>
    <row r="369" spans="1:10" ht="35.4" thickBot="1" x14ac:dyDescent="0.3">
      <c r="A369" s="458"/>
      <c r="B369" s="459"/>
      <c r="C369" s="459"/>
      <c r="D369" s="459"/>
      <c r="E369" s="459" t="s">
        <v>273</v>
      </c>
      <c r="F369" s="460">
        <v>0.09</v>
      </c>
      <c r="G369" s="459"/>
      <c r="H369" s="620" t="s">
        <v>274</v>
      </c>
      <c r="I369" s="620"/>
      <c r="J369" s="461">
        <v>0.54</v>
      </c>
    </row>
    <row r="370" spans="1:10" ht="18" thickTop="1" x14ac:dyDescent="0.25">
      <c r="A370" s="462"/>
      <c r="B370" s="463"/>
      <c r="C370" s="463"/>
      <c r="D370" s="463"/>
      <c r="E370" s="463"/>
      <c r="F370" s="463"/>
      <c r="G370" s="463"/>
      <c r="H370" s="463"/>
      <c r="I370" s="463"/>
      <c r="J370" s="464"/>
    </row>
    <row r="371" spans="1:10" ht="17.399999999999999" x14ac:dyDescent="0.25">
      <c r="A371" s="439"/>
      <c r="B371" s="440" t="s">
        <v>24</v>
      </c>
      <c r="C371" s="441" t="s">
        <v>256</v>
      </c>
      <c r="D371" s="441" t="s">
        <v>257</v>
      </c>
      <c r="E371" s="625" t="s">
        <v>258</v>
      </c>
      <c r="F371" s="625"/>
      <c r="G371" s="442" t="s">
        <v>259</v>
      </c>
      <c r="H371" s="440" t="s">
        <v>34</v>
      </c>
      <c r="I371" s="440" t="s">
        <v>260</v>
      </c>
      <c r="J371" s="443" t="s">
        <v>39</v>
      </c>
    </row>
    <row r="372" spans="1:10" ht="87" x14ac:dyDescent="0.25">
      <c r="A372" s="444" t="s">
        <v>261</v>
      </c>
      <c r="B372" s="445" t="s">
        <v>554</v>
      </c>
      <c r="C372" s="446" t="s">
        <v>17</v>
      </c>
      <c r="D372" s="446" t="s">
        <v>555</v>
      </c>
      <c r="E372" s="626" t="s">
        <v>381</v>
      </c>
      <c r="F372" s="626"/>
      <c r="G372" s="447" t="s">
        <v>175</v>
      </c>
      <c r="H372" s="448">
        <v>1</v>
      </c>
      <c r="I372" s="449">
        <v>2.3199999999999998</v>
      </c>
      <c r="J372" s="450">
        <v>2.3199999999999998</v>
      </c>
    </row>
    <row r="373" spans="1:10" ht="87" x14ac:dyDescent="0.25">
      <c r="A373" s="451" t="s">
        <v>264</v>
      </c>
      <c r="B373" s="452" t="s">
        <v>556</v>
      </c>
      <c r="C373" s="453" t="s">
        <v>17</v>
      </c>
      <c r="D373" s="453" t="s">
        <v>557</v>
      </c>
      <c r="E373" s="627" t="s">
        <v>551</v>
      </c>
      <c r="F373" s="627"/>
      <c r="G373" s="454" t="s">
        <v>13</v>
      </c>
      <c r="H373" s="455">
        <v>1</v>
      </c>
      <c r="I373" s="456">
        <v>1.47</v>
      </c>
      <c r="J373" s="457">
        <v>1.47</v>
      </c>
    </row>
    <row r="374" spans="1:10" ht="69.599999999999994" x14ac:dyDescent="0.25">
      <c r="A374" s="451" t="s">
        <v>264</v>
      </c>
      <c r="B374" s="452" t="s">
        <v>552</v>
      </c>
      <c r="C374" s="453" t="s">
        <v>17</v>
      </c>
      <c r="D374" s="453" t="s">
        <v>553</v>
      </c>
      <c r="E374" s="627" t="s">
        <v>551</v>
      </c>
      <c r="F374" s="627"/>
      <c r="G374" s="454" t="s">
        <v>13</v>
      </c>
      <c r="H374" s="455">
        <v>1</v>
      </c>
      <c r="I374" s="456">
        <v>0.08</v>
      </c>
      <c r="J374" s="457">
        <v>0.08</v>
      </c>
    </row>
    <row r="375" spans="1:10" ht="87" x14ac:dyDescent="0.25">
      <c r="A375" s="451" t="s">
        <v>264</v>
      </c>
      <c r="B375" s="452" t="s">
        <v>558</v>
      </c>
      <c r="C375" s="453" t="s">
        <v>17</v>
      </c>
      <c r="D375" s="453" t="s">
        <v>559</v>
      </c>
      <c r="E375" s="627" t="s">
        <v>551</v>
      </c>
      <c r="F375" s="627"/>
      <c r="G375" s="454" t="s">
        <v>13</v>
      </c>
      <c r="H375" s="455">
        <v>1</v>
      </c>
      <c r="I375" s="456">
        <v>0.4</v>
      </c>
      <c r="J375" s="457">
        <v>0.4</v>
      </c>
    </row>
    <row r="376" spans="1:10" ht="87" x14ac:dyDescent="0.25">
      <c r="A376" s="451" t="s">
        <v>264</v>
      </c>
      <c r="B376" s="452" t="s">
        <v>549</v>
      </c>
      <c r="C376" s="453" t="s">
        <v>17</v>
      </c>
      <c r="D376" s="453" t="s">
        <v>550</v>
      </c>
      <c r="E376" s="627" t="s">
        <v>551</v>
      </c>
      <c r="F376" s="627"/>
      <c r="G376" s="454" t="s">
        <v>13</v>
      </c>
      <c r="H376" s="455">
        <v>1</v>
      </c>
      <c r="I376" s="456">
        <v>0.37</v>
      </c>
      <c r="J376" s="457">
        <v>0.37</v>
      </c>
    </row>
    <row r="377" spans="1:10" ht="34.799999999999997" x14ac:dyDescent="0.25">
      <c r="A377" s="458"/>
      <c r="B377" s="459"/>
      <c r="C377" s="459"/>
      <c r="D377" s="459"/>
      <c r="E377" s="459" t="s">
        <v>270</v>
      </c>
      <c r="F377" s="460">
        <v>0</v>
      </c>
      <c r="G377" s="459" t="s">
        <v>271</v>
      </c>
      <c r="H377" s="460">
        <v>0</v>
      </c>
      <c r="I377" s="459" t="s">
        <v>272</v>
      </c>
      <c r="J377" s="461">
        <v>0</v>
      </c>
    </row>
    <row r="378" spans="1:10" ht="35.4" thickBot="1" x14ac:dyDescent="0.3">
      <c r="A378" s="458"/>
      <c r="B378" s="459"/>
      <c r="C378" s="459"/>
      <c r="D378" s="459"/>
      <c r="E378" s="459" t="s">
        <v>273</v>
      </c>
      <c r="F378" s="460">
        <v>0.51</v>
      </c>
      <c r="G378" s="459"/>
      <c r="H378" s="620" t="s">
        <v>274</v>
      </c>
      <c r="I378" s="620"/>
      <c r="J378" s="461">
        <v>2.83</v>
      </c>
    </row>
    <row r="379" spans="1:10" ht="18" thickTop="1" x14ac:dyDescent="0.25">
      <c r="A379" s="462"/>
      <c r="B379" s="463"/>
      <c r="C379" s="463"/>
      <c r="D379" s="463"/>
      <c r="E379" s="463"/>
      <c r="F379" s="463"/>
      <c r="G379" s="463"/>
      <c r="H379" s="463"/>
      <c r="I379" s="463"/>
      <c r="J379" s="464"/>
    </row>
    <row r="380" spans="1:10" ht="17.399999999999999" x14ac:dyDescent="0.25">
      <c r="A380" s="439"/>
      <c r="B380" s="440" t="s">
        <v>24</v>
      </c>
      <c r="C380" s="441" t="s">
        <v>256</v>
      </c>
      <c r="D380" s="441" t="s">
        <v>257</v>
      </c>
      <c r="E380" s="625" t="s">
        <v>258</v>
      </c>
      <c r="F380" s="625"/>
      <c r="G380" s="442" t="s">
        <v>259</v>
      </c>
      <c r="H380" s="440" t="s">
        <v>34</v>
      </c>
      <c r="I380" s="440" t="s">
        <v>260</v>
      </c>
      <c r="J380" s="443" t="s">
        <v>39</v>
      </c>
    </row>
    <row r="381" spans="1:10" ht="87" x14ac:dyDescent="0.25">
      <c r="A381" s="444" t="s">
        <v>261</v>
      </c>
      <c r="B381" s="445" t="s">
        <v>549</v>
      </c>
      <c r="C381" s="446" t="s">
        <v>17</v>
      </c>
      <c r="D381" s="446" t="s">
        <v>550</v>
      </c>
      <c r="E381" s="626" t="s">
        <v>551</v>
      </c>
      <c r="F381" s="626"/>
      <c r="G381" s="447" t="s">
        <v>13</v>
      </c>
      <c r="H381" s="448">
        <v>1</v>
      </c>
      <c r="I381" s="449">
        <v>0.37</v>
      </c>
      <c r="J381" s="450">
        <v>0.37</v>
      </c>
    </row>
    <row r="382" spans="1:10" ht="69.599999999999994" x14ac:dyDescent="0.25">
      <c r="A382" s="465" t="s">
        <v>282</v>
      </c>
      <c r="B382" s="466" t="s">
        <v>560</v>
      </c>
      <c r="C382" s="467" t="s">
        <v>17</v>
      </c>
      <c r="D382" s="467" t="s">
        <v>561</v>
      </c>
      <c r="E382" s="624" t="s">
        <v>562</v>
      </c>
      <c r="F382" s="624"/>
      <c r="G382" s="468" t="s">
        <v>563</v>
      </c>
      <c r="H382" s="469">
        <v>6.3999999999999997E-5</v>
      </c>
      <c r="I382" s="470">
        <v>5850</v>
      </c>
      <c r="J382" s="471">
        <v>0.37</v>
      </c>
    </row>
    <row r="383" spans="1:10" ht="34.799999999999997" x14ac:dyDescent="0.25">
      <c r="A383" s="458"/>
      <c r="B383" s="459"/>
      <c r="C383" s="459"/>
      <c r="D383" s="459"/>
      <c r="E383" s="459" t="s">
        <v>270</v>
      </c>
      <c r="F383" s="460">
        <v>0</v>
      </c>
      <c r="G383" s="459" t="s">
        <v>271</v>
      </c>
      <c r="H383" s="460">
        <v>0</v>
      </c>
      <c r="I383" s="459" t="s">
        <v>272</v>
      </c>
      <c r="J383" s="461">
        <v>0</v>
      </c>
    </row>
    <row r="384" spans="1:10" ht="35.4" thickBot="1" x14ac:dyDescent="0.3">
      <c r="A384" s="458"/>
      <c r="B384" s="459"/>
      <c r="C384" s="459"/>
      <c r="D384" s="459"/>
      <c r="E384" s="459" t="s">
        <v>273</v>
      </c>
      <c r="F384" s="460">
        <v>0.08</v>
      </c>
      <c r="G384" s="459"/>
      <c r="H384" s="620" t="s">
        <v>274</v>
      </c>
      <c r="I384" s="620"/>
      <c r="J384" s="461">
        <v>0.45</v>
      </c>
    </row>
    <row r="385" spans="1:10" ht="18" thickTop="1" x14ac:dyDescent="0.25">
      <c r="A385" s="462"/>
      <c r="B385" s="463"/>
      <c r="C385" s="463"/>
      <c r="D385" s="463"/>
      <c r="E385" s="463"/>
      <c r="F385" s="463"/>
      <c r="G385" s="463"/>
      <c r="H385" s="463"/>
      <c r="I385" s="463"/>
      <c r="J385" s="464"/>
    </row>
    <row r="386" spans="1:10" ht="17.399999999999999" x14ac:dyDescent="0.25">
      <c r="A386" s="439"/>
      <c r="B386" s="440" t="s">
        <v>24</v>
      </c>
      <c r="C386" s="441" t="s">
        <v>256</v>
      </c>
      <c r="D386" s="441" t="s">
        <v>257</v>
      </c>
      <c r="E386" s="625" t="s">
        <v>258</v>
      </c>
      <c r="F386" s="625"/>
      <c r="G386" s="442" t="s">
        <v>259</v>
      </c>
      <c r="H386" s="440" t="s">
        <v>34</v>
      </c>
      <c r="I386" s="440" t="s">
        <v>260</v>
      </c>
      <c r="J386" s="443" t="s">
        <v>39</v>
      </c>
    </row>
    <row r="387" spans="1:10" ht="69.599999999999994" x14ac:dyDescent="0.25">
      <c r="A387" s="444" t="s">
        <v>261</v>
      </c>
      <c r="B387" s="445" t="s">
        <v>552</v>
      </c>
      <c r="C387" s="446" t="s">
        <v>17</v>
      </c>
      <c r="D387" s="446" t="s">
        <v>553</v>
      </c>
      <c r="E387" s="626" t="s">
        <v>551</v>
      </c>
      <c r="F387" s="626"/>
      <c r="G387" s="447" t="s">
        <v>13</v>
      </c>
      <c r="H387" s="448">
        <v>1</v>
      </c>
      <c r="I387" s="449">
        <v>0.08</v>
      </c>
      <c r="J387" s="450">
        <v>0.08</v>
      </c>
    </row>
    <row r="388" spans="1:10" ht="69.599999999999994" x14ac:dyDescent="0.25">
      <c r="A388" s="465" t="s">
        <v>282</v>
      </c>
      <c r="B388" s="466" t="s">
        <v>560</v>
      </c>
      <c r="C388" s="467" t="s">
        <v>17</v>
      </c>
      <c r="D388" s="467" t="s">
        <v>561</v>
      </c>
      <c r="E388" s="624" t="s">
        <v>562</v>
      </c>
      <c r="F388" s="624"/>
      <c r="G388" s="468" t="s">
        <v>563</v>
      </c>
      <c r="H388" s="469">
        <v>1.4800000000000001E-5</v>
      </c>
      <c r="I388" s="470">
        <v>5850</v>
      </c>
      <c r="J388" s="471">
        <v>0.08</v>
      </c>
    </row>
    <row r="389" spans="1:10" ht="34.799999999999997" x14ac:dyDescent="0.25">
      <c r="A389" s="458"/>
      <c r="B389" s="459"/>
      <c r="C389" s="459"/>
      <c r="D389" s="459"/>
      <c r="E389" s="459" t="s">
        <v>270</v>
      </c>
      <c r="F389" s="460">
        <v>0</v>
      </c>
      <c r="G389" s="459" t="s">
        <v>271</v>
      </c>
      <c r="H389" s="460">
        <v>0</v>
      </c>
      <c r="I389" s="459" t="s">
        <v>272</v>
      </c>
      <c r="J389" s="461">
        <v>0</v>
      </c>
    </row>
    <row r="390" spans="1:10" ht="35.4" thickBot="1" x14ac:dyDescent="0.3">
      <c r="A390" s="458"/>
      <c r="B390" s="459"/>
      <c r="C390" s="459"/>
      <c r="D390" s="459"/>
      <c r="E390" s="459" t="s">
        <v>273</v>
      </c>
      <c r="F390" s="460">
        <v>0.01</v>
      </c>
      <c r="G390" s="459"/>
      <c r="H390" s="620" t="s">
        <v>274</v>
      </c>
      <c r="I390" s="620"/>
      <c r="J390" s="461">
        <v>0.09</v>
      </c>
    </row>
    <row r="391" spans="1:10" ht="18" thickTop="1" x14ac:dyDescent="0.25">
      <c r="A391" s="462"/>
      <c r="B391" s="463"/>
      <c r="C391" s="463"/>
      <c r="D391" s="463"/>
      <c r="E391" s="463"/>
      <c r="F391" s="463"/>
      <c r="G391" s="463"/>
      <c r="H391" s="463"/>
      <c r="I391" s="463"/>
      <c r="J391" s="464"/>
    </row>
    <row r="392" spans="1:10" ht="17.399999999999999" x14ac:dyDescent="0.25">
      <c r="A392" s="439"/>
      <c r="B392" s="440" t="s">
        <v>24</v>
      </c>
      <c r="C392" s="441" t="s">
        <v>256</v>
      </c>
      <c r="D392" s="441" t="s">
        <v>257</v>
      </c>
      <c r="E392" s="625" t="s">
        <v>258</v>
      </c>
      <c r="F392" s="625"/>
      <c r="G392" s="442" t="s">
        <v>259</v>
      </c>
      <c r="H392" s="440" t="s">
        <v>34</v>
      </c>
      <c r="I392" s="440" t="s">
        <v>260</v>
      </c>
      <c r="J392" s="443" t="s">
        <v>39</v>
      </c>
    </row>
    <row r="393" spans="1:10" ht="87" x14ac:dyDescent="0.25">
      <c r="A393" s="444" t="s">
        <v>261</v>
      </c>
      <c r="B393" s="445" t="s">
        <v>558</v>
      </c>
      <c r="C393" s="446" t="s">
        <v>17</v>
      </c>
      <c r="D393" s="446" t="s">
        <v>559</v>
      </c>
      <c r="E393" s="626" t="s">
        <v>551</v>
      </c>
      <c r="F393" s="626"/>
      <c r="G393" s="447" t="s">
        <v>13</v>
      </c>
      <c r="H393" s="448">
        <v>1</v>
      </c>
      <c r="I393" s="449">
        <v>0.4</v>
      </c>
      <c r="J393" s="450">
        <v>0.4</v>
      </c>
    </row>
    <row r="394" spans="1:10" ht="69.599999999999994" x14ac:dyDescent="0.25">
      <c r="A394" s="465" t="s">
        <v>282</v>
      </c>
      <c r="B394" s="466" t="s">
        <v>560</v>
      </c>
      <c r="C394" s="467" t="s">
        <v>17</v>
      </c>
      <c r="D394" s="467" t="s">
        <v>561</v>
      </c>
      <c r="E394" s="624" t="s">
        <v>562</v>
      </c>
      <c r="F394" s="624"/>
      <c r="G394" s="468" t="s">
        <v>563</v>
      </c>
      <c r="H394" s="469">
        <v>6.9999999999999994E-5</v>
      </c>
      <c r="I394" s="470">
        <v>5850</v>
      </c>
      <c r="J394" s="471">
        <v>0.4</v>
      </c>
    </row>
    <row r="395" spans="1:10" ht="34.799999999999997" x14ac:dyDescent="0.25">
      <c r="A395" s="458"/>
      <c r="B395" s="459"/>
      <c r="C395" s="459"/>
      <c r="D395" s="459"/>
      <c r="E395" s="459" t="s">
        <v>270</v>
      </c>
      <c r="F395" s="460">
        <v>0</v>
      </c>
      <c r="G395" s="459" t="s">
        <v>271</v>
      </c>
      <c r="H395" s="460">
        <v>0</v>
      </c>
      <c r="I395" s="459" t="s">
        <v>272</v>
      </c>
      <c r="J395" s="461">
        <v>0</v>
      </c>
    </row>
    <row r="396" spans="1:10" ht="35.4" thickBot="1" x14ac:dyDescent="0.3">
      <c r="A396" s="458"/>
      <c r="B396" s="459"/>
      <c r="C396" s="459"/>
      <c r="D396" s="459"/>
      <c r="E396" s="459" t="s">
        <v>273</v>
      </c>
      <c r="F396" s="460">
        <v>0.08</v>
      </c>
      <c r="G396" s="459"/>
      <c r="H396" s="620" t="s">
        <v>274</v>
      </c>
      <c r="I396" s="620"/>
      <c r="J396" s="461">
        <v>0.48</v>
      </c>
    </row>
    <row r="397" spans="1:10" ht="18" thickTop="1" x14ac:dyDescent="0.25">
      <c r="A397" s="462"/>
      <c r="B397" s="463"/>
      <c r="C397" s="463"/>
      <c r="D397" s="463"/>
      <c r="E397" s="463"/>
      <c r="F397" s="463"/>
      <c r="G397" s="463"/>
      <c r="H397" s="463"/>
      <c r="I397" s="463"/>
      <c r="J397" s="464"/>
    </row>
    <row r="398" spans="1:10" ht="17.399999999999999" x14ac:dyDescent="0.25">
      <c r="A398" s="439"/>
      <c r="B398" s="440" t="s">
        <v>24</v>
      </c>
      <c r="C398" s="441" t="s">
        <v>256</v>
      </c>
      <c r="D398" s="441" t="s">
        <v>257</v>
      </c>
      <c r="E398" s="625" t="s">
        <v>258</v>
      </c>
      <c r="F398" s="625"/>
      <c r="G398" s="442" t="s">
        <v>259</v>
      </c>
      <c r="H398" s="440" t="s">
        <v>34</v>
      </c>
      <c r="I398" s="440" t="s">
        <v>260</v>
      </c>
      <c r="J398" s="443" t="s">
        <v>39</v>
      </c>
    </row>
    <row r="399" spans="1:10" ht="87" x14ac:dyDescent="0.25">
      <c r="A399" s="444" t="s">
        <v>261</v>
      </c>
      <c r="B399" s="445" t="s">
        <v>556</v>
      </c>
      <c r="C399" s="446" t="s">
        <v>17</v>
      </c>
      <c r="D399" s="446" t="s">
        <v>557</v>
      </c>
      <c r="E399" s="626" t="s">
        <v>551</v>
      </c>
      <c r="F399" s="626"/>
      <c r="G399" s="447" t="s">
        <v>13</v>
      </c>
      <c r="H399" s="448">
        <v>1</v>
      </c>
      <c r="I399" s="449">
        <v>1.47</v>
      </c>
      <c r="J399" s="450">
        <v>1.47</v>
      </c>
    </row>
    <row r="400" spans="1:10" ht="34.799999999999997" x14ac:dyDescent="0.25">
      <c r="A400" s="465" t="s">
        <v>282</v>
      </c>
      <c r="B400" s="466" t="s">
        <v>564</v>
      </c>
      <c r="C400" s="467" t="s">
        <v>17</v>
      </c>
      <c r="D400" s="467" t="s">
        <v>565</v>
      </c>
      <c r="E400" s="624" t="s">
        <v>566</v>
      </c>
      <c r="F400" s="624"/>
      <c r="G400" s="468" t="s">
        <v>567</v>
      </c>
      <c r="H400" s="469">
        <v>1.25</v>
      </c>
      <c r="I400" s="470">
        <v>1.18</v>
      </c>
      <c r="J400" s="471">
        <v>1.47</v>
      </c>
    </row>
    <row r="401" spans="1:10" ht="34.799999999999997" x14ac:dyDescent="0.25">
      <c r="A401" s="458"/>
      <c r="B401" s="459"/>
      <c r="C401" s="459"/>
      <c r="D401" s="459"/>
      <c r="E401" s="459" t="s">
        <v>270</v>
      </c>
      <c r="F401" s="460">
        <v>0</v>
      </c>
      <c r="G401" s="459" t="s">
        <v>271</v>
      </c>
      <c r="H401" s="460">
        <v>0</v>
      </c>
      <c r="I401" s="459" t="s">
        <v>272</v>
      </c>
      <c r="J401" s="461">
        <v>0</v>
      </c>
    </row>
    <row r="402" spans="1:10" ht="35.4" thickBot="1" x14ac:dyDescent="0.3">
      <c r="A402" s="458"/>
      <c r="B402" s="459"/>
      <c r="C402" s="459"/>
      <c r="D402" s="459"/>
      <c r="E402" s="459" t="s">
        <v>273</v>
      </c>
      <c r="F402" s="460">
        <v>0.32</v>
      </c>
      <c r="G402" s="459"/>
      <c r="H402" s="620" t="s">
        <v>274</v>
      </c>
      <c r="I402" s="620"/>
      <c r="J402" s="461">
        <v>1.79</v>
      </c>
    </row>
    <row r="403" spans="1:10" ht="18" thickTop="1" x14ac:dyDescent="0.25">
      <c r="A403" s="462"/>
      <c r="B403" s="463"/>
      <c r="C403" s="463"/>
      <c r="D403" s="463"/>
      <c r="E403" s="463"/>
      <c r="F403" s="463"/>
      <c r="G403" s="463"/>
      <c r="H403" s="463"/>
      <c r="I403" s="463"/>
      <c r="J403" s="464"/>
    </row>
    <row r="404" spans="1:10" ht="17.399999999999999" x14ac:dyDescent="0.25">
      <c r="A404" s="439"/>
      <c r="B404" s="440" t="s">
        <v>24</v>
      </c>
      <c r="C404" s="441" t="s">
        <v>256</v>
      </c>
      <c r="D404" s="441" t="s">
        <v>257</v>
      </c>
      <c r="E404" s="625" t="s">
        <v>258</v>
      </c>
      <c r="F404" s="625"/>
      <c r="G404" s="442" t="s">
        <v>259</v>
      </c>
      <c r="H404" s="440" t="s">
        <v>34</v>
      </c>
      <c r="I404" s="440" t="s">
        <v>260</v>
      </c>
      <c r="J404" s="443" t="s">
        <v>39</v>
      </c>
    </row>
    <row r="405" spans="1:10" ht="104.4" x14ac:dyDescent="0.25">
      <c r="A405" s="444" t="s">
        <v>261</v>
      </c>
      <c r="B405" s="445" t="s">
        <v>354</v>
      </c>
      <c r="C405" s="446" t="s">
        <v>17</v>
      </c>
      <c r="D405" s="446" t="s">
        <v>355</v>
      </c>
      <c r="E405" s="626" t="s">
        <v>346</v>
      </c>
      <c r="F405" s="626"/>
      <c r="G405" s="447" t="s">
        <v>179</v>
      </c>
      <c r="H405" s="448">
        <v>1</v>
      </c>
      <c r="I405" s="449">
        <v>77.88</v>
      </c>
      <c r="J405" s="450">
        <v>77.88</v>
      </c>
    </row>
    <row r="406" spans="1:10" ht="104.4" x14ac:dyDescent="0.25">
      <c r="A406" s="451" t="s">
        <v>264</v>
      </c>
      <c r="B406" s="452" t="s">
        <v>568</v>
      </c>
      <c r="C406" s="453" t="s">
        <v>17</v>
      </c>
      <c r="D406" s="453" t="s">
        <v>569</v>
      </c>
      <c r="E406" s="627" t="s">
        <v>346</v>
      </c>
      <c r="F406" s="627"/>
      <c r="G406" s="454" t="s">
        <v>13</v>
      </c>
      <c r="H406" s="455">
        <v>1</v>
      </c>
      <c r="I406" s="456">
        <v>11.37</v>
      </c>
      <c r="J406" s="457">
        <v>11.37</v>
      </c>
    </row>
    <row r="407" spans="1:10" ht="104.4" x14ac:dyDescent="0.25">
      <c r="A407" s="451" t="s">
        <v>264</v>
      </c>
      <c r="B407" s="452" t="s">
        <v>570</v>
      </c>
      <c r="C407" s="453" t="s">
        <v>17</v>
      </c>
      <c r="D407" s="453" t="s">
        <v>571</v>
      </c>
      <c r="E407" s="627" t="s">
        <v>346</v>
      </c>
      <c r="F407" s="627"/>
      <c r="G407" s="454" t="s">
        <v>13</v>
      </c>
      <c r="H407" s="455">
        <v>1</v>
      </c>
      <c r="I407" s="456">
        <v>29.62</v>
      </c>
      <c r="J407" s="457">
        <v>29.62</v>
      </c>
    </row>
    <row r="408" spans="1:10" ht="104.4" x14ac:dyDescent="0.25">
      <c r="A408" s="451" t="s">
        <v>264</v>
      </c>
      <c r="B408" s="452" t="s">
        <v>572</v>
      </c>
      <c r="C408" s="453" t="s">
        <v>17</v>
      </c>
      <c r="D408" s="453" t="s">
        <v>573</v>
      </c>
      <c r="E408" s="627" t="s">
        <v>346</v>
      </c>
      <c r="F408" s="627"/>
      <c r="G408" s="454" t="s">
        <v>13</v>
      </c>
      <c r="H408" s="455">
        <v>1</v>
      </c>
      <c r="I408" s="456">
        <v>4.59</v>
      </c>
      <c r="J408" s="457">
        <v>4.59</v>
      </c>
    </row>
    <row r="409" spans="1:10" ht="34.799999999999997" x14ac:dyDescent="0.25">
      <c r="A409" s="451" t="s">
        <v>264</v>
      </c>
      <c r="B409" s="452" t="s">
        <v>574</v>
      </c>
      <c r="C409" s="453" t="s">
        <v>17</v>
      </c>
      <c r="D409" s="453" t="s">
        <v>575</v>
      </c>
      <c r="E409" s="627" t="s">
        <v>269</v>
      </c>
      <c r="F409" s="627"/>
      <c r="G409" s="454" t="s">
        <v>13</v>
      </c>
      <c r="H409" s="455">
        <v>1</v>
      </c>
      <c r="I409" s="456">
        <v>32.299999999999997</v>
      </c>
      <c r="J409" s="457">
        <v>32.299999999999997</v>
      </c>
    </row>
    <row r="410" spans="1:10" ht="34.799999999999997" x14ac:dyDescent="0.25">
      <c r="A410" s="458"/>
      <c r="B410" s="459"/>
      <c r="C410" s="459"/>
      <c r="D410" s="459"/>
      <c r="E410" s="459" t="s">
        <v>270</v>
      </c>
      <c r="F410" s="460">
        <v>10.83</v>
      </c>
      <c r="G410" s="459" t="s">
        <v>271</v>
      </c>
      <c r="H410" s="460">
        <v>12.82</v>
      </c>
      <c r="I410" s="459" t="s">
        <v>272</v>
      </c>
      <c r="J410" s="461">
        <v>23.65</v>
      </c>
    </row>
    <row r="411" spans="1:10" ht="35.4" thickBot="1" x14ac:dyDescent="0.3">
      <c r="A411" s="458"/>
      <c r="B411" s="459"/>
      <c r="C411" s="459"/>
      <c r="D411" s="459"/>
      <c r="E411" s="459" t="s">
        <v>273</v>
      </c>
      <c r="F411" s="460">
        <v>17.13</v>
      </c>
      <c r="G411" s="459"/>
      <c r="H411" s="620" t="s">
        <v>274</v>
      </c>
      <c r="I411" s="620"/>
      <c r="J411" s="461">
        <v>95.01</v>
      </c>
    </row>
    <row r="412" spans="1:10" ht="18" thickTop="1" x14ac:dyDescent="0.25">
      <c r="A412" s="462"/>
      <c r="B412" s="463"/>
      <c r="C412" s="463"/>
      <c r="D412" s="463"/>
      <c r="E412" s="463"/>
      <c r="F412" s="463"/>
      <c r="G412" s="463"/>
      <c r="H412" s="463"/>
      <c r="I412" s="463"/>
      <c r="J412" s="464"/>
    </row>
    <row r="413" spans="1:10" ht="17.399999999999999" x14ac:dyDescent="0.25">
      <c r="A413" s="439"/>
      <c r="B413" s="440" t="s">
        <v>24</v>
      </c>
      <c r="C413" s="441" t="s">
        <v>256</v>
      </c>
      <c r="D413" s="441" t="s">
        <v>257</v>
      </c>
      <c r="E413" s="625" t="s">
        <v>258</v>
      </c>
      <c r="F413" s="625"/>
      <c r="G413" s="442" t="s">
        <v>259</v>
      </c>
      <c r="H413" s="440" t="s">
        <v>34</v>
      </c>
      <c r="I413" s="440" t="s">
        <v>260</v>
      </c>
      <c r="J413" s="443" t="s">
        <v>39</v>
      </c>
    </row>
    <row r="414" spans="1:10" ht="104.4" x14ac:dyDescent="0.25">
      <c r="A414" s="444" t="s">
        <v>261</v>
      </c>
      <c r="B414" s="445" t="s">
        <v>337</v>
      </c>
      <c r="C414" s="446" t="s">
        <v>17</v>
      </c>
      <c r="D414" s="446" t="s">
        <v>103</v>
      </c>
      <c r="E414" s="626" t="s">
        <v>346</v>
      </c>
      <c r="F414" s="626"/>
      <c r="G414" s="447" t="s">
        <v>175</v>
      </c>
      <c r="H414" s="448">
        <v>1</v>
      </c>
      <c r="I414" s="449">
        <v>281.20999999999998</v>
      </c>
      <c r="J414" s="450">
        <v>281.20999999999998</v>
      </c>
    </row>
    <row r="415" spans="1:10" ht="104.4" x14ac:dyDescent="0.25">
      <c r="A415" s="451" t="s">
        <v>264</v>
      </c>
      <c r="B415" s="452" t="s">
        <v>576</v>
      </c>
      <c r="C415" s="453" t="s">
        <v>17</v>
      </c>
      <c r="D415" s="453" t="s">
        <v>577</v>
      </c>
      <c r="E415" s="627" t="s">
        <v>346</v>
      </c>
      <c r="F415" s="627"/>
      <c r="G415" s="454" t="s">
        <v>13</v>
      </c>
      <c r="H415" s="455">
        <v>1</v>
      </c>
      <c r="I415" s="456">
        <v>53.31</v>
      </c>
      <c r="J415" s="457">
        <v>53.31</v>
      </c>
    </row>
    <row r="416" spans="1:10" ht="104.4" x14ac:dyDescent="0.25">
      <c r="A416" s="451" t="s">
        <v>264</v>
      </c>
      <c r="B416" s="452" t="s">
        <v>578</v>
      </c>
      <c r="C416" s="453" t="s">
        <v>17</v>
      </c>
      <c r="D416" s="453" t="s">
        <v>579</v>
      </c>
      <c r="E416" s="627" t="s">
        <v>346</v>
      </c>
      <c r="F416" s="627"/>
      <c r="G416" s="454" t="s">
        <v>13</v>
      </c>
      <c r="H416" s="455">
        <v>1</v>
      </c>
      <c r="I416" s="456">
        <v>150.02000000000001</v>
      </c>
      <c r="J416" s="457">
        <v>150.02000000000001</v>
      </c>
    </row>
    <row r="417" spans="1:10" ht="104.4" x14ac:dyDescent="0.25">
      <c r="A417" s="451" t="s">
        <v>264</v>
      </c>
      <c r="B417" s="452" t="s">
        <v>568</v>
      </c>
      <c r="C417" s="453" t="s">
        <v>17</v>
      </c>
      <c r="D417" s="453" t="s">
        <v>569</v>
      </c>
      <c r="E417" s="627" t="s">
        <v>346</v>
      </c>
      <c r="F417" s="627"/>
      <c r="G417" s="454" t="s">
        <v>13</v>
      </c>
      <c r="H417" s="455">
        <v>1</v>
      </c>
      <c r="I417" s="456">
        <v>11.37</v>
      </c>
      <c r="J417" s="457">
        <v>11.37</v>
      </c>
    </row>
    <row r="418" spans="1:10" ht="34.799999999999997" x14ac:dyDescent="0.25">
      <c r="A418" s="451" t="s">
        <v>264</v>
      </c>
      <c r="B418" s="452" t="s">
        <v>574</v>
      </c>
      <c r="C418" s="453" t="s">
        <v>17</v>
      </c>
      <c r="D418" s="453" t="s">
        <v>575</v>
      </c>
      <c r="E418" s="627" t="s">
        <v>269</v>
      </c>
      <c r="F418" s="627"/>
      <c r="G418" s="454" t="s">
        <v>13</v>
      </c>
      <c r="H418" s="455">
        <v>1</v>
      </c>
      <c r="I418" s="456">
        <v>32.299999999999997</v>
      </c>
      <c r="J418" s="457">
        <v>32.299999999999997</v>
      </c>
    </row>
    <row r="419" spans="1:10" ht="104.4" x14ac:dyDescent="0.25">
      <c r="A419" s="451" t="s">
        <v>264</v>
      </c>
      <c r="B419" s="452" t="s">
        <v>572</v>
      </c>
      <c r="C419" s="453" t="s">
        <v>17</v>
      </c>
      <c r="D419" s="453" t="s">
        <v>573</v>
      </c>
      <c r="E419" s="627" t="s">
        <v>346</v>
      </c>
      <c r="F419" s="627"/>
      <c r="G419" s="454" t="s">
        <v>13</v>
      </c>
      <c r="H419" s="455">
        <v>1</v>
      </c>
      <c r="I419" s="456">
        <v>4.59</v>
      </c>
      <c r="J419" s="457">
        <v>4.59</v>
      </c>
    </row>
    <row r="420" spans="1:10" ht="104.4" x14ac:dyDescent="0.25">
      <c r="A420" s="451" t="s">
        <v>264</v>
      </c>
      <c r="B420" s="452" t="s">
        <v>570</v>
      </c>
      <c r="C420" s="453" t="s">
        <v>17</v>
      </c>
      <c r="D420" s="453" t="s">
        <v>571</v>
      </c>
      <c r="E420" s="627" t="s">
        <v>346</v>
      </c>
      <c r="F420" s="627"/>
      <c r="G420" s="454" t="s">
        <v>13</v>
      </c>
      <c r="H420" s="455">
        <v>1</v>
      </c>
      <c r="I420" s="456">
        <v>29.62</v>
      </c>
      <c r="J420" s="457">
        <v>29.62</v>
      </c>
    </row>
    <row r="421" spans="1:10" ht="34.799999999999997" x14ac:dyDescent="0.25">
      <c r="A421" s="458"/>
      <c r="B421" s="459"/>
      <c r="C421" s="459"/>
      <c r="D421" s="459"/>
      <c r="E421" s="459" t="s">
        <v>270</v>
      </c>
      <c r="F421" s="460">
        <v>10.83</v>
      </c>
      <c r="G421" s="459" t="s">
        <v>271</v>
      </c>
      <c r="H421" s="460">
        <v>12.82</v>
      </c>
      <c r="I421" s="459" t="s">
        <v>272</v>
      </c>
      <c r="J421" s="461">
        <v>23.65</v>
      </c>
    </row>
    <row r="422" spans="1:10" ht="35.4" thickBot="1" x14ac:dyDescent="0.3">
      <c r="A422" s="458"/>
      <c r="B422" s="459"/>
      <c r="C422" s="459"/>
      <c r="D422" s="459"/>
      <c r="E422" s="459" t="s">
        <v>273</v>
      </c>
      <c r="F422" s="460">
        <v>61.86</v>
      </c>
      <c r="G422" s="459"/>
      <c r="H422" s="620" t="s">
        <v>274</v>
      </c>
      <c r="I422" s="620"/>
      <c r="J422" s="461">
        <v>343.07</v>
      </c>
    </row>
    <row r="423" spans="1:10" ht="18" thickTop="1" x14ac:dyDescent="0.25">
      <c r="A423" s="462"/>
      <c r="B423" s="463"/>
      <c r="C423" s="463"/>
      <c r="D423" s="463"/>
      <c r="E423" s="463"/>
      <c r="F423" s="463"/>
      <c r="G423" s="463"/>
      <c r="H423" s="463"/>
      <c r="I423" s="463"/>
      <c r="J423" s="464"/>
    </row>
    <row r="424" spans="1:10" ht="17.399999999999999" x14ac:dyDescent="0.25">
      <c r="A424" s="439"/>
      <c r="B424" s="440" t="s">
        <v>24</v>
      </c>
      <c r="C424" s="441" t="s">
        <v>256</v>
      </c>
      <c r="D424" s="441" t="s">
        <v>257</v>
      </c>
      <c r="E424" s="625" t="s">
        <v>258</v>
      </c>
      <c r="F424" s="625"/>
      <c r="G424" s="442" t="s">
        <v>259</v>
      </c>
      <c r="H424" s="440" t="s">
        <v>34</v>
      </c>
      <c r="I424" s="440" t="s">
        <v>260</v>
      </c>
      <c r="J424" s="443" t="s">
        <v>39</v>
      </c>
    </row>
    <row r="425" spans="1:10" ht="104.4" x14ac:dyDescent="0.25">
      <c r="A425" s="444" t="s">
        <v>261</v>
      </c>
      <c r="B425" s="445" t="s">
        <v>570</v>
      </c>
      <c r="C425" s="446" t="s">
        <v>17</v>
      </c>
      <c r="D425" s="446" t="s">
        <v>571</v>
      </c>
      <c r="E425" s="626" t="s">
        <v>346</v>
      </c>
      <c r="F425" s="626"/>
      <c r="G425" s="447" t="s">
        <v>13</v>
      </c>
      <c r="H425" s="448">
        <v>1</v>
      </c>
      <c r="I425" s="449">
        <v>29.62</v>
      </c>
      <c r="J425" s="450">
        <v>29.62</v>
      </c>
    </row>
    <row r="426" spans="1:10" ht="87" x14ac:dyDescent="0.25">
      <c r="A426" s="465" t="s">
        <v>282</v>
      </c>
      <c r="B426" s="466" t="s">
        <v>580</v>
      </c>
      <c r="C426" s="467" t="s">
        <v>17</v>
      </c>
      <c r="D426" s="467" t="s">
        <v>581</v>
      </c>
      <c r="E426" s="624" t="s">
        <v>298</v>
      </c>
      <c r="F426" s="624"/>
      <c r="G426" s="468" t="s">
        <v>563</v>
      </c>
      <c r="H426" s="469">
        <v>3.4199999999999998E-5</v>
      </c>
      <c r="I426" s="470">
        <v>722468.45</v>
      </c>
      <c r="J426" s="471">
        <v>24.7</v>
      </c>
    </row>
    <row r="427" spans="1:10" ht="52.2" x14ac:dyDescent="0.25">
      <c r="A427" s="465" t="s">
        <v>282</v>
      </c>
      <c r="B427" s="466" t="s">
        <v>582</v>
      </c>
      <c r="C427" s="467" t="s">
        <v>17</v>
      </c>
      <c r="D427" s="467" t="s">
        <v>583</v>
      </c>
      <c r="E427" s="624" t="s">
        <v>285</v>
      </c>
      <c r="F427" s="624"/>
      <c r="G427" s="468" t="s">
        <v>563</v>
      </c>
      <c r="H427" s="469">
        <v>6.0300000000000002E-5</v>
      </c>
      <c r="I427" s="470">
        <v>81699.7</v>
      </c>
      <c r="J427" s="471">
        <v>4.92</v>
      </c>
    </row>
    <row r="428" spans="1:10" ht="34.799999999999997" x14ac:dyDescent="0.25">
      <c r="A428" s="458"/>
      <c r="B428" s="459"/>
      <c r="C428" s="459"/>
      <c r="D428" s="459"/>
      <c r="E428" s="459" t="s">
        <v>270</v>
      </c>
      <c r="F428" s="460">
        <v>0</v>
      </c>
      <c r="G428" s="459" t="s">
        <v>271</v>
      </c>
      <c r="H428" s="460">
        <v>0</v>
      </c>
      <c r="I428" s="459" t="s">
        <v>272</v>
      </c>
      <c r="J428" s="461">
        <v>0</v>
      </c>
    </row>
    <row r="429" spans="1:10" ht="35.4" thickBot="1" x14ac:dyDescent="0.3">
      <c r="A429" s="458"/>
      <c r="B429" s="459"/>
      <c r="C429" s="459"/>
      <c r="D429" s="459"/>
      <c r="E429" s="459" t="s">
        <v>273</v>
      </c>
      <c r="F429" s="460">
        <v>6.51</v>
      </c>
      <c r="G429" s="459"/>
      <c r="H429" s="620" t="s">
        <v>274</v>
      </c>
      <c r="I429" s="620"/>
      <c r="J429" s="461">
        <v>36.130000000000003</v>
      </c>
    </row>
    <row r="430" spans="1:10" ht="18" thickTop="1" x14ac:dyDescent="0.25">
      <c r="A430" s="462"/>
      <c r="B430" s="463"/>
      <c r="C430" s="463"/>
      <c r="D430" s="463"/>
      <c r="E430" s="463"/>
      <c r="F430" s="463"/>
      <c r="G430" s="463"/>
      <c r="H430" s="463"/>
      <c r="I430" s="463"/>
      <c r="J430" s="464"/>
    </row>
    <row r="431" spans="1:10" ht="17.399999999999999" x14ac:dyDescent="0.25">
      <c r="A431" s="439"/>
      <c r="B431" s="440" t="s">
        <v>24</v>
      </c>
      <c r="C431" s="441" t="s">
        <v>256</v>
      </c>
      <c r="D431" s="441" t="s">
        <v>257</v>
      </c>
      <c r="E431" s="625" t="s">
        <v>258</v>
      </c>
      <c r="F431" s="625"/>
      <c r="G431" s="442" t="s">
        <v>259</v>
      </c>
      <c r="H431" s="440" t="s">
        <v>34</v>
      </c>
      <c r="I431" s="440" t="s">
        <v>260</v>
      </c>
      <c r="J431" s="443" t="s">
        <v>39</v>
      </c>
    </row>
    <row r="432" spans="1:10" ht="104.4" x14ac:dyDescent="0.25">
      <c r="A432" s="444" t="s">
        <v>261</v>
      </c>
      <c r="B432" s="445" t="s">
        <v>572</v>
      </c>
      <c r="C432" s="446" t="s">
        <v>17</v>
      </c>
      <c r="D432" s="446" t="s">
        <v>573</v>
      </c>
      <c r="E432" s="626" t="s">
        <v>346</v>
      </c>
      <c r="F432" s="626"/>
      <c r="G432" s="447" t="s">
        <v>13</v>
      </c>
      <c r="H432" s="448">
        <v>1</v>
      </c>
      <c r="I432" s="449">
        <v>4.59</v>
      </c>
      <c r="J432" s="450">
        <v>4.59</v>
      </c>
    </row>
    <row r="433" spans="1:10" ht="87" x14ac:dyDescent="0.25">
      <c r="A433" s="465" t="s">
        <v>282</v>
      </c>
      <c r="B433" s="466" t="s">
        <v>580</v>
      </c>
      <c r="C433" s="467" t="s">
        <v>17</v>
      </c>
      <c r="D433" s="467" t="s">
        <v>581</v>
      </c>
      <c r="E433" s="624" t="s">
        <v>298</v>
      </c>
      <c r="F433" s="624"/>
      <c r="G433" s="468" t="s">
        <v>563</v>
      </c>
      <c r="H433" s="469">
        <v>5.6999999999999996E-6</v>
      </c>
      <c r="I433" s="470">
        <v>722468.45</v>
      </c>
      <c r="J433" s="471">
        <v>4.1100000000000003</v>
      </c>
    </row>
    <row r="434" spans="1:10" ht="52.2" x14ac:dyDescent="0.25">
      <c r="A434" s="465" t="s">
        <v>282</v>
      </c>
      <c r="B434" s="466" t="s">
        <v>582</v>
      </c>
      <c r="C434" s="467" t="s">
        <v>17</v>
      </c>
      <c r="D434" s="467" t="s">
        <v>583</v>
      </c>
      <c r="E434" s="624" t="s">
        <v>285</v>
      </c>
      <c r="F434" s="624"/>
      <c r="G434" s="468" t="s">
        <v>563</v>
      </c>
      <c r="H434" s="469">
        <v>5.9000000000000003E-6</v>
      </c>
      <c r="I434" s="470">
        <v>81699.7</v>
      </c>
      <c r="J434" s="471">
        <v>0.48</v>
      </c>
    </row>
    <row r="435" spans="1:10" ht="34.799999999999997" x14ac:dyDescent="0.25">
      <c r="A435" s="458"/>
      <c r="B435" s="459"/>
      <c r="C435" s="459"/>
      <c r="D435" s="459"/>
      <c r="E435" s="459" t="s">
        <v>270</v>
      </c>
      <c r="F435" s="460">
        <v>0</v>
      </c>
      <c r="G435" s="459" t="s">
        <v>271</v>
      </c>
      <c r="H435" s="460">
        <v>0</v>
      </c>
      <c r="I435" s="459" t="s">
        <v>272</v>
      </c>
      <c r="J435" s="461">
        <v>0</v>
      </c>
    </row>
    <row r="436" spans="1:10" ht="35.4" thickBot="1" x14ac:dyDescent="0.3">
      <c r="A436" s="458"/>
      <c r="B436" s="459"/>
      <c r="C436" s="459"/>
      <c r="D436" s="459"/>
      <c r="E436" s="459" t="s">
        <v>273</v>
      </c>
      <c r="F436" s="460">
        <v>1</v>
      </c>
      <c r="G436" s="459"/>
      <c r="H436" s="620" t="s">
        <v>274</v>
      </c>
      <c r="I436" s="620"/>
      <c r="J436" s="461">
        <v>5.59</v>
      </c>
    </row>
    <row r="437" spans="1:10" ht="18" thickTop="1" x14ac:dyDescent="0.25">
      <c r="A437" s="462"/>
      <c r="B437" s="463"/>
      <c r="C437" s="463"/>
      <c r="D437" s="463"/>
      <c r="E437" s="463"/>
      <c r="F437" s="463"/>
      <c r="G437" s="463"/>
      <c r="H437" s="463"/>
      <c r="I437" s="463"/>
      <c r="J437" s="464"/>
    </row>
    <row r="438" spans="1:10" ht="17.399999999999999" x14ac:dyDescent="0.25">
      <c r="A438" s="439"/>
      <c r="B438" s="440" t="s">
        <v>24</v>
      </c>
      <c r="C438" s="441" t="s">
        <v>256</v>
      </c>
      <c r="D438" s="441" t="s">
        <v>257</v>
      </c>
      <c r="E438" s="625" t="s">
        <v>258</v>
      </c>
      <c r="F438" s="625"/>
      <c r="G438" s="442" t="s">
        <v>259</v>
      </c>
      <c r="H438" s="440" t="s">
        <v>34</v>
      </c>
      <c r="I438" s="440" t="s">
        <v>260</v>
      </c>
      <c r="J438" s="443" t="s">
        <v>39</v>
      </c>
    </row>
    <row r="439" spans="1:10" ht="104.4" x14ac:dyDescent="0.25">
      <c r="A439" s="444" t="s">
        <v>261</v>
      </c>
      <c r="B439" s="445" t="s">
        <v>568</v>
      </c>
      <c r="C439" s="446" t="s">
        <v>17</v>
      </c>
      <c r="D439" s="446" t="s">
        <v>569</v>
      </c>
      <c r="E439" s="626" t="s">
        <v>346</v>
      </c>
      <c r="F439" s="626"/>
      <c r="G439" s="447" t="s">
        <v>13</v>
      </c>
      <c r="H439" s="448">
        <v>1</v>
      </c>
      <c r="I439" s="449">
        <v>11.37</v>
      </c>
      <c r="J439" s="450">
        <v>11.37</v>
      </c>
    </row>
    <row r="440" spans="1:10" ht="52.2" x14ac:dyDescent="0.25">
      <c r="A440" s="465" t="s">
        <v>282</v>
      </c>
      <c r="B440" s="466" t="s">
        <v>582</v>
      </c>
      <c r="C440" s="467" t="s">
        <v>17</v>
      </c>
      <c r="D440" s="467" t="s">
        <v>583</v>
      </c>
      <c r="E440" s="624" t="s">
        <v>285</v>
      </c>
      <c r="F440" s="624"/>
      <c r="G440" s="468" t="s">
        <v>563</v>
      </c>
      <c r="H440" s="469">
        <v>1.4600000000000001E-5</v>
      </c>
      <c r="I440" s="470">
        <v>81699.7</v>
      </c>
      <c r="J440" s="471">
        <v>1.19</v>
      </c>
    </row>
    <row r="441" spans="1:10" ht="87" x14ac:dyDescent="0.25">
      <c r="A441" s="465" t="s">
        <v>282</v>
      </c>
      <c r="B441" s="466" t="s">
        <v>580</v>
      </c>
      <c r="C441" s="467" t="s">
        <v>17</v>
      </c>
      <c r="D441" s="467" t="s">
        <v>581</v>
      </c>
      <c r="E441" s="624" t="s">
        <v>298</v>
      </c>
      <c r="F441" s="624"/>
      <c r="G441" s="468" t="s">
        <v>563</v>
      </c>
      <c r="H441" s="469">
        <v>1.4100000000000001E-5</v>
      </c>
      <c r="I441" s="470">
        <v>722468.45</v>
      </c>
      <c r="J441" s="471">
        <v>10.18</v>
      </c>
    </row>
    <row r="442" spans="1:10" ht="34.799999999999997" x14ac:dyDescent="0.25">
      <c r="A442" s="458"/>
      <c r="B442" s="459"/>
      <c r="C442" s="459"/>
      <c r="D442" s="459"/>
      <c r="E442" s="459" t="s">
        <v>270</v>
      </c>
      <c r="F442" s="460">
        <v>0</v>
      </c>
      <c r="G442" s="459" t="s">
        <v>271</v>
      </c>
      <c r="H442" s="460">
        <v>0</v>
      </c>
      <c r="I442" s="459" t="s">
        <v>272</v>
      </c>
      <c r="J442" s="461">
        <v>0</v>
      </c>
    </row>
    <row r="443" spans="1:10" ht="35.4" thickBot="1" x14ac:dyDescent="0.3">
      <c r="A443" s="458"/>
      <c r="B443" s="459"/>
      <c r="C443" s="459"/>
      <c r="D443" s="459"/>
      <c r="E443" s="459" t="s">
        <v>273</v>
      </c>
      <c r="F443" s="460">
        <v>2.5</v>
      </c>
      <c r="G443" s="459"/>
      <c r="H443" s="620" t="s">
        <v>274</v>
      </c>
      <c r="I443" s="620"/>
      <c r="J443" s="461">
        <v>13.87</v>
      </c>
    </row>
    <row r="444" spans="1:10" ht="18" thickTop="1" x14ac:dyDescent="0.25">
      <c r="A444" s="462"/>
      <c r="B444" s="463"/>
      <c r="C444" s="463"/>
      <c r="D444" s="463"/>
      <c r="E444" s="463"/>
      <c r="F444" s="463"/>
      <c r="G444" s="463"/>
      <c r="H444" s="463"/>
      <c r="I444" s="463"/>
      <c r="J444" s="464"/>
    </row>
    <row r="445" spans="1:10" ht="17.399999999999999" x14ac:dyDescent="0.25">
      <c r="A445" s="439"/>
      <c r="B445" s="440" t="s">
        <v>24</v>
      </c>
      <c r="C445" s="441" t="s">
        <v>256</v>
      </c>
      <c r="D445" s="441" t="s">
        <v>257</v>
      </c>
      <c r="E445" s="625" t="s">
        <v>258</v>
      </c>
      <c r="F445" s="625"/>
      <c r="G445" s="442" t="s">
        <v>259</v>
      </c>
      <c r="H445" s="440" t="s">
        <v>34</v>
      </c>
      <c r="I445" s="440" t="s">
        <v>260</v>
      </c>
      <c r="J445" s="443" t="s">
        <v>39</v>
      </c>
    </row>
    <row r="446" spans="1:10" ht="104.4" x14ac:dyDescent="0.25">
      <c r="A446" s="444" t="s">
        <v>261</v>
      </c>
      <c r="B446" s="445" t="s">
        <v>576</v>
      </c>
      <c r="C446" s="446" t="s">
        <v>17</v>
      </c>
      <c r="D446" s="446" t="s">
        <v>577</v>
      </c>
      <c r="E446" s="626" t="s">
        <v>346</v>
      </c>
      <c r="F446" s="626"/>
      <c r="G446" s="447" t="s">
        <v>13</v>
      </c>
      <c r="H446" s="448">
        <v>1</v>
      </c>
      <c r="I446" s="449">
        <v>53.31</v>
      </c>
      <c r="J446" s="450">
        <v>53.31</v>
      </c>
    </row>
    <row r="447" spans="1:10" ht="87" x14ac:dyDescent="0.25">
      <c r="A447" s="465" t="s">
        <v>282</v>
      </c>
      <c r="B447" s="466" t="s">
        <v>580</v>
      </c>
      <c r="C447" s="467" t="s">
        <v>17</v>
      </c>
      <c r="D447" s="467" t="s">
        <v>581</v>
      </c>
      <c r="E447" s="624" t="s">
        <v>298</v>
      </c>
      <c r="F447" s="624"/>
      <c r="G447" s="468" t="s">
        <v>563</v>
      </c>
      <c r="H447" s="469">
        <v>6.4200000000000002E-5</v>
      </c>
      <c r="I447" s="470">
        <v>722468.45</v>
      </c>
      <c r="J447" s="471">
        <v>46.38</v>
      </c>
    </row>
    <row r="448" spans="1:10" ht="52.2" x14ac:dyDescent="0.25">
      <c r="A448" s="465" t="s">
        <v>282</v>
      </c>
      <c r="B448" s="466" t="s">
        <v>582</v>
      </c>
      <c r="C448" s="467" t="s">
        <v>17</v>
      </c>
      <c r="D448" s="467" t="s">
        <v>583</v>
      </c>
      <c r="E448" s="624" t="s">
        <v>285</v>
      </c>
      <c r="F448" s="624"/>
      <c r="G448" s="468" t="s">
        <v>563</v>
      </c>
      <c r="H448" s="469">
        <v>8.4900000000000004E-5</v>
      </c>
      <c r="I448" s="470">
        <v>81699.7</v>
      </c>
      <c r="J448" s="471">
        <v>6.93</v>
      </c>
    </row>
    <row r="449" spans="1:10" ht="34.799999999999997" x14ac:dyDescent="0.25">
      <c r="A449" s="458"/>
      <c r="B449" s="459"/>
      <c r="C449" s="459"/>
      <c r="D449" s="459"/>
      <c r="E449" s="459" t="s">
        <v>270</v>
      </c>
      <c r="F449" s="460">
        <v>0</v>
      </c>
      <c r="G449" s="459" t="s">
        <v>271</v>
      </c>
      <c r="H449" s="460">
        <v>0</v>
      </c>
      <c r="I449" s="459" t="s">
        <v>272</v>
      </c>
      <c r="J449" s="461">
        <v>0</v>
      </c>
    </row>
    <row r="450" spans="1:10" ht="35.4" thickBot="1" x14ac:dyDescent="0.3">
      <c r="A450" s="458"/>
      <c r="B450" s="459"/>
      <c r="C450" s="459"/>
      <c r="D450" s="459"/>
      <c r="E450" s="459" t="s">
        <v>273</v>
      </c>
      <c r="F450" s="460">
        <v>11.72</v>
      </c>
      <c r="G450" s="459"/>
      <c r="H450" s="620" t="s">
        <v>274</v>
      </c>
      <c r="I450" s="620"/>
      <c r="J450" s="461">
        <v>65.03</v>
      </c>
    </row>
    <row r="451" spans="1:10" ht="18" thickTop="1" x14ac:dyDescent="0.25">
      <c r="A451" s="462"/>
      <c r="B451" s="463"/>
      <c r="C451" s="463"/>
      <c r="D451" s="463"/>
      <c r="E451" s="463"/>
      <c r="F451" s="463"/>
      <c r="G451" s="463"/>
      <c r="H451" s="463"/>
      <c r="I451" s="463"/>
      <c r="J451" s="464"/>
    </row>
    <row r="452" spans="1:10" ht="17.399999999999999" x14ac:dyDescent="0.25">
      <c r="A452" s="439"/>
      <c r="B452" s="440" t="s">
        <v>24</v>
      </c>
      <c r="C452" s="441" t="s">
        <v>256</v>
      </c>
      <c r="D452" s="441" t="s">
        <v>257</v>
      </c>
      <c r="E452" s="625" t="s">
        <v>258</v>
      </c>
      <c r="F452" s="625"/>
      <c r="G452" s="442" t="s">
        <v>259</v>
      </c>
      <c r="H452" s="440" t="s">
        <v>34</v>
      </c>
      <c r="I452" s="440" t="s">
        <v>260</v>
      </c>
      <c r="J452" s="443" t="s">
        <v>39</v>
      </c>
    </row>
    <row r="453" spans="1:10" ht="104.4" x14ac:dyDescent="0.25">
      <c r="A453" s="444" t="s">
        <v>261</v>
      </c>
      <c r="B453" s="445" t="s">
        <v>578</v>
      </c>
      <c r="C453" s="446" t="s">
        <v>17</v>
      </c>
      <c r="D453" s="446" t="s">
        <v>579</v>
      </c>
      <c r="E453" s="626" t="s">
        <v>346</v>
      </c>
      <c r="F453" s="626"/>
      <c r="G453" s="447" t="s">
        <v>13</v>
      </c>
      <c r="H453" s="448">
        <v>1</v>
      </c>
      <c r="I453" s="449">
        <v>150.02000000000001</v>
      </c>
      <c r="J453" s="450">
        <v>150.02000000000001</v>
      </c>
    </row>
    <row r="454" spans="1:10" ht="34.799999999999997" x14ac:dyDescent="0.25">
      <c r="A454" s="465" t="s">
        <v>282</v>
      </c>
      <c r="B454" s="466" t="s">
        <v>584</v>
      </c>
      <c r="C454" s="467" t="s">
        <v>17</v>
      </c>
      <c r="D454" s="467" t="s">
        <v>585</v>
      </c>
      <c r="E454" s="624" t="s">
        <v>285</v>
      </c>
      <c r="F454" s="624"/>
      <c r="G454" s="468" t="s">
        <v>501</v>
      </c>
      <c r="H454" s="469">
        <v>23.7</v>
      </c>
      <c r="I454" s="470">
        <v>6.33</v>
      </c>
      <c r="J454" s="471">
        <v>150.02000000000001</v>
      </c>
    </row>
    <row r="455" spans="1:10" ht="34.799999999999997" x14ac:dyDescent="0.25">
      <c r="A455" s="458"/>
      <c r="B455" s="459"/>
      <c r="C455" s="459"/>
      <c r="D455" s="459"/>
      <c r="E455" s="459" t="s">
        <v>270</v>
      </c>
      <c r="F455" s="460">
        <v>0</v>
      </c>
      <c r="G455" s="459" t="s">
        <v>271</v>
      </c>
      <c r="H455" s="460">
        <v>0</v>
      </c>
      <c r="I455" s="459" t="s">
        <v>272</v>
      </c>
      <c r="J455" s="461">
        <v>0</v>
      </c>
    </row>
    <row r="456" spans="1:10" ht="35.4" thickBot="1" x14ac:dyDescent="0.3">
      <c r="A456" s="458"/>
      <c r="B456" s="459"/>
      <c r="C456" s="459"/>
      <c r="D456" s="459"/>
      <c r="E456" s="459" t="s">
        <v>273</v>
      </c>
      <c r="F456" s="460">
        <v>33</v>
      </c>
      <c r="G456" s="459"/>
      <c r="H456" s="620" t="s">
        <v>274</v>
      </c>
      <c r="I456" s="620"/>
      <c r="J456" s="461">
        <v>183.02</v>
      </c>
    </row>
    <row r="457" spans="1:10" ht="18" thickTop="1" x14ac:dyDescent="0.25">
      <c r="A457" s="462"/>
      <c r="B457" s="463"/>
      <c r="C457" s="463"/>
      <c r="D457" s="463"/>
      <c r="E457" s="463"/>
      <c r="F457" s="463"/>
      <c r="G457" s="463"/>
      <c r="H457" s="463"/>
      <c r="I457" s="463"/>
      <c r="J457" s="464"/>
    </row>
    <row r="458" spans="1:10" ht="17.399999999999999" x14ac:dyDescent="0.25">
      <c r="A458" s="439"/>
      <c r="B458" s="440" t="s">
        <v>24</v>
      </c>
      <c r="C458" s="441" t="s">
        <v>256</v>
      </c>
      <c r="D458" s="441" t="s">
        <v>257</v>
      </c>
      <c r="E458" s="625" t="s">
        <v>258</v>
      </c>
      <c r="F458" s="625"/>
      <c r="G458" s="442" t="s">
        <v>259</v>
      </c>
      <c r="H458" s="440" t="s">
        <v>34</v>
      </c>
      <c r="I458" s="440" t="s">
        <v>260</v>
      </c>
      <c r="J458" s="443" t="s">
        <v>39</v>
      </c>
    </row>
    <row r="459" spans="1:10" ht="104.4" x14ac:dyDescent="0.25">
      <c r="A459" s="444" t="s">
        <v>261</v>
      </c>
      <c r="B459" s="445" t="s">
        <v>374</v>
      </c>
      <c r="C459" s="446" t="s">
        <v>17</v>
      </c>
      <c r="D459" s="446" t="s">
        <v>204</v>
      </c>
      <c r="E459" s="626" t="s">
        <v>346</v>
      </c>
      <c r="F459" s="626"/>
      <c r="G459" s="447" t="s">
        <v>179</v>
      </c>
      <c r="H459" s="448">
        <v>1</v>
      </c>
      <c r="I459" s="449">
        <v>76.95</v>
      </c>
      <c r="J459" s="450">
        <v>76.95</v>
      </c>
    </row>
    <row r="460" spans="1:10" ht="34.799999999999997" x14ac:dyDescent="0.25">
      <c r="A460" s="451" t="s">
        <v>264</v>
      </c>
      <c r="B460" s="452" t="s">
        <v>586</v>
      </c>
      <c r="C460" s="453" t="s">
        <v>17</v>
      </c>
      <c r="D460" s="453" t="s">
        <v>587</v>
      </c>
      <c r="E460" s="627" t="s">
        <v>269</v>
      </c>
      <c r="F460" s="627"/>
      <c r="G460" s="454" t="s">
        <v>13</v>
      </c>
      <c r="H460" s="455">
        <v>1</v>
      </c>
      <c r="I460" s="456">
        <v>31.43</v>
      </c>
      <c r="J460" s="457">
        <v>31.43</v>
      </c>
    </row>
    <row r="461" spans="1:10" ht="104.4" x14ac:dyDescent="0.25">
      <c r="A461" s="451" t="s">
        <v>264</v>
      </c>
      <c r="B461" s="452" t="s">
        <v>588</v>
      </c>
      <c r="C461" s="453" t="s">
        <v>17</v>
      </c>
      <c r="D461" s="453" t="s">
        <v>589</v>
      </c>
      <c r="E461" s="627" t="s">
        <v>346</v>
      </c>
      <c r="F461" s="627"/>
      <c r="G461" s="454" t="s">
        <v>13</v>
      </c>
      <c r="H461" s="455">
        <v>1</v>
      </c>
      <c r="I461" s="456">
        <v>29.51</v>
      </c>
      <c r="J461" s="457">
        <v>29.51</v>
      </c>
    </row>
    <row r="462" spans="1:10" ht="104.4" x14ac:dyDescent="0.25">
      <c r="A462" s="451" t="s">
        <v>264</v>
      </c>
      <c r="B462" s="452" t="s">
        <v>590</v>
      </c>
      <c r="C462" s="453" t="s">
        <v>17</v>
      </c>
      <c r="D462" s="453" t="s">
        <v>591</v>
      </c>
      <c r="E462" s="627" t="s">
        <v>346</v>
      </c>
      <c r="F462" s="627"/>
      <c r="G462" s="454" t="s">
        <v>13</v>
      </c>
      <c r="H462" s="455">
        <v>1</v>
      </c>
      <c r="I462" s="456">
        <v>4.5999999999999996</v>
      </c>
      <c r="J462" s="457">
        <v>4.5999999999999996</v>
      </c>
    </row>
    <row r="463" spans="1:10" ht="104.4" x14ac:dyDescent="0.25">
      <c r="A463" s="451" t="s">
        <v>264</v>
      </c>
      <c r="B463" s="452" t="s">
        <v>592</v>
      </c>
      <c r="C463" s="453" t="s">
        <v>17</v>
      </c>
      <c r="D463" s="453" t="s">
        <v>593</v>
      </c>
      <c r="E463" s="627" t="s">
        <v>346</v>
      </c>
      <c r="F463" s="627"/>
      <c r="G463" s="454" t="s">
        <v>13</v>
      </c>
      <c r="H463" s="455">
        <v>1</v>
      </c>
      <c r="I463" s="456">
        <v>11.41</v>
      </c>
      <c r="J463" s="457">
        <v>11.41</v>
      </c>
    </row>
    <row r="464" spans="1:10" ht="34.799999999999997" x14ac:dyDescent="0.25">
      <c r="A464" s="458"/>
      <c r="B464" s="459"/>
      <c r="C464" s="459"/>
      <c r="D464" s="459"/>
      <c r="E464" s="459" t="s">
        <v>270</v>
      </c>
      <c r="F464" s="460">
        <v>10.43</v>
      </c>
      <c r="G464" s="459" t="s">
        <v>271</v>
      </c>
      <c r="H464" s="460">
        <v>12.35</v>
      </c>
      <c r="I464" s="459" t="s">
        <v>272</v>
      </c>
      <c r="J464" s="461">
        <v>22.78</v>
      </c>
    </row>
    <row r="465" spans="1:10" ht="35.4" thickBot="1" x14ac:dyDescent="0.3">
      <c r="A465" s="458"/>
      <c r="B465" s="459"/>
      <c r="C465" s="459"/>
      <c r="D465" s="459"/>
      <c r="E465" s="459" t="s">
        <v>273</v>
      </c>
      <c r="F465" s="460">
        <v>16.920000000000002</v>
      </c>
      <c r="G465" s="459"/>
      <c r="H465" s="620" t="s">
        <v>274</v>
      </c>
      <c r="I465" s="620"/>
      <c r="J465" s="461">
        <v>93.87</v>
      </c>
    </row>
    <row r="466" spans="1:10" ht="18" thickTop="1" x14ac:dyDescent="0.25">
      <c r="A466" s="462"/>
      <c r="B466" s="463"/>
      <c r="C466" s="463"/>
      <c r="D466" s="463"/>
      <c r="E466" s="463"/>
      <c r="F466" s="463"/>
      <c r="G466" s="463"/>
      <c r="H466" s="463"/>
      <c r="I466" s="463"/>
      <c r="J466" s="464"/>
    </row>
    <row r="467" spans="1:10" ht="17.399999999999999" x14ac:dyDescent="0.25">
      <c r="A467" s="439"/>
      <c r="B467" s="440" t="s">
        <v>24</v>
      </c>
      <c r="C467" s="441" t="s">
        <v>256</v>
      </c>
      <c r="D467" s="441" t="s">
        <v>257</v>
      </c>
      <c r="E467" s="625" t="s">
        <v>258</v>
      </c>
      <c r="F467" s="625"/>
      <c r="G467" s="442" t="s">
        <v>259</v>
      </c>
      <c r="H467" s="440" t="s">
        <v>34</v>
      </c>
      <c r="I467" s="440" t="s">
        <v>260</v>
      </c>
      <c r="J467" s="443" t="s">
        <v>39</v>
      </c>
    </row>
    <row r="468" spans="1:10" ht="104.4" x14ac:dyDescent="0.25">
      <c r="A468" s="444" t="s">
        <v>261</v>
      </c>
      <c r="B468" s="445" t="s">
        <v>336</v>
      </c>
      <c r="C468" s="446" t="s">
        <v>17</v>
      </c>
      <c r="D468" s="446" t="s">
        <v>104</v>
      </c>
      <c r="E468" s="626" t="s">
        <v>346</v>
      </c>
      <c r="F468" s="626"/>
      <c r="G468" s="447" t="s">
        <v>175</v>
      </c>
      <c r="H468" s="448">
        <v>1</v>
      </c>
      <c r="I468" s="449">
        <v>332.89</v>
      </c>
      <c r="J468" s="450">
        <v>332.89</v>
      </c>
    </row>
    <row r="469" spans="1:10" ht="104.4" x14ac:dyDescent="0.25">
      <c r="A469" s="451" t="s">
        <v>264</v>
      </c>
      <c r="B469" s="452" t="s">
        <v>588</v>
      </c>
      <c r="C469" s="453" t="s">
        <v>17</v>
      </c>
      <c r="D469" s="453" t="s">
        <v>589</v>
      </c>
      <c r="E469" s="627" t="s">
        <v>346</v>
      </c>
      <c r="F469" s="627"/>
      <c r="G469" s="454" t="s">
        <v>13</v>
      </c>
      <c r="H469" s="455">
        <v>1</v>
      </c>
      <c r="I469" s="456">
        <v>29.51</v>
      </c>
      <c r="J469" s="457">
        <v>29.51</v>
      </c>
    </row>
    <row r="470" spans="1:10" ht="104.4" x14ac:dyDescent="0.25">
      <c r="A470" s="451" t="s">
        <v>264</v>
      </c>
      <c r="B470" s="452" t="s">
        <v>592</v>
      </c>
      <c r="C470" s="453" t="s">
        <v>17</v>
      </c>
      <c r="D470" s="453" t="s">
        <v>593</v>
      </c>
      <c r="E470" s="627" t="s">
        <v>346</v>
      </c>
      <c r="F470" s="627"/>
      <c r="G470" s="454" t="s">
        <v>13</v>
      </c>
      <c r="H470" s="455">
        <v>1</v>
      </c>
      <c r="I470" s="456">
        <v>11.41</v>
      </c>
      <c r="J470" s="457">
        <v>11.41</v>
      </c>
    </row>
    <row r="471" spans="1:10" ht="104.4" x14ac:dyDescent="0.25">
      <c r="A471" s="451" t="s">
        <v>264</v>
      </c>
      <c r="B471" s="452" t="s">
        <v>594</v>
      </c>
      <c r="C471" s="453" t="s">
        <v>17</v>
      </c>
      <c r="D471" s="453" t="s">
        <v>595</v>
      </c>
      <c r="E471" s="627" t="s">
        <v>346</v>
      </c>
      <c r="F471" s="627"/>
      <c r="G471" s="454" t="s">
        <v>13</v>
      </c>
      <c r="H471" s="455">
        <v>1</v>
      </c>
      <c r="I471" s="456">
        <v>52.37</v>
      </c>
      <c r="J471" s="457">
        <v>52.37</v>
      </c>
    </row>
    <row r="472" spans="1:10" ht="107.25" customHeight="1" x14ac:dyDescent="0.25">
      <c r="A472" s="451" t="s">
        <v>264</v>
      </c>
      <c r="B472" s="452" t="s">
        <v>596</v>
      </c>
      <c r="C472" s="453" t="s">
        <v>17</v>
      </c>
      <c r="D472" s="453" t="s">
        <v>597</v>
      </c>
      <c r="E472" s="627" t="s">
        <v>346</v>
      </c>
      <c r="F472" s="627"/>
      <c r="G472" s="454" t="s">
        <v>13</v>
      </c>
      <c r="H472" s="455">
        <v>1</v>
      </c>
      <c r="I472" s="456">
        <v>203.57</v>
      </c>
      <c r="J472" s="457">
        <v>203.57</v>
      </c>
    </row>
    <row r="473" spans="1:10" ht="109.5" customHeight="1" x14ac:dyDescent="0.25">
      <c r="A473" s="451" t="s">
        <v>264</v>
      </c>
      <c r="B473" s="452" t="s">
        <v>590</v>
      </c>
      <c r="C473" s="453" t="s">
        <v>17</v>
      </c>
      <c r="D473" s="453" t="s">
        <v>591</v>
      </c>
      <c r="E473" s="627" t="s">
        <v>346</v>
      </c>
      <c r="F473" s="627"/>
      <c r="G473" s="454" t="s">
        <v>13</v>
      </c>
      <c r="H473" s="455">
        <v>1</v>
      </c>
      <c r="I473" s="456">
        <v>4.5999999999999996</v>
      </c>
      <c r="J473" s="457">
        <v>4.5999999999999996</v>
      </c>
    </row>
    <row r="474" spans="1:10" ht="34.799999999999997" x14ac:dyDescent="0.25">
      <c r="A474" s="451" t="s">
        <v>264</v>
      </c>
      <c r="B474" s="452" t="s">
        <v>586</v>
      </c>
      <c r="C474" s="453" t="s">
        <v>17</v>
      </c>
      <c r="D474" s="453" t="s">
        <v>587</v>
      </c>
      <c r="E474" s="627" t="s">
        <v>269</v>
      </c>
      <c r="F474" s="627"/>
      <c r="G474" s="454" t="s">
        <v>13</v>
      </c>
      <c r="H474" s="455">
        <v>1</v>
      </c>
      <c r="I474" s="456">
        <v>31.43</v>
      </c>
      <c r="J474" s="457">
        <v>31.43</v>
      </c>
    </row>
    <row r="475" spans="1:10" ht="34.799999999999997" x14ac:dyDescent="0.25">
      <c r="A475" s="458"/>
      <c r="B475" s="459"/>
      <c r="C475" s="459"/>
      <c r="D475" s="459"/>
      <c r="E475" s="459" t="s">
        <v>270</v>
      </c>
      <c r="F475" s="460">
        <v>10.43</v>
      </c>
      <c r="G475" s="459" t="s">
        <v>271</v>
      </c>
      <c r="H475" s="460">
        <v>12.35</v>
      </c>
      <c r="I475" s="459" t="s">
        <v>272</v>
      </c>
      <c r="J475" s="461">
        <v>22.78</v>
      </c>
    </row>
    <row r="476" spans="1:10" ht="35.4" thickBot="1" x14ac:dyDescent="0.3">
      <c r="A476" s="458"/>
      <c r="B476" s="459"/>
      <c r="C476" s="459"/>
      <c r="D476" s="459"/>
      <c r="E476" s="459" t="s">
        <v>273</v>
      </c>
      <c r="F476" s="460">
        <v>73.23</v>
      </c>
      <c r="G476" s="459"/>
      <c r="H476" s="620" t="s">
        <v>274</v>
      </c>
      <c r="I476" s="620"/>
      <c r="J476" s="461">
        <v>406.12</v>
      </c>
    </row>
    <row r="477" spans="1:10" ht="18" thickTop="1" x14ac:dyDescent="0.25">
      <c r="A477" s="462"/>
      <c r="B477" s="463"/>
      <c r="C477" s="463"/>
      <c r="D477" s="463"/>
      <c r="E477" s="463"/>
      <c r="F477" s="463"/>
      <c r="G477" s="463"/>
      <c r="H477" s="463"/>
      <c r="I477" s="463"/>
      <c r="J477" s="464"/>
    </row>
    <row r="478" spans="1:10" ht="17.399999999999999" x14ac:dyDescent="0.25">
      <c r="A478" s="439"/>
      <c r="B478" s="440" t="s">
        <v>24</v>
      </c>
      <c r="C478" s="441" t="s">
        <v>256</v>
      </c>
      <c r="D478" s="441" t="s">
        <v>257</v>
      </c>
      <c r="E478" s="625" t="s">
        <v>258</v>
      </c>
      <c r="F478" s="625"/>
      <c r="G478" s="442" t="s">
        <v>259</v>
      </c>
      <c r="H478" s="440" t="s">
        <v>34</v>
      </c>
      <c r="I478" s="440" t="s">
        <v>260</v>
      </c>
      <c r="J478" s="443" t="s">
        <v>39</v>
      </c>
    </row>
    <row r="479" spans="1:10" ht="104.4" x14ac:dyDescent="0.25">
      <c r="A479" s="444" t="s">
        <v>261</v>
      </c>
      <c r="B479" s="445" t="s">
        <v>588</v>
      </c>
      <c r="C479" s="446" t="s">
        <v>17</v>
      </c>
      <c r="D479" s="446" t="s">
        <v>589</v>
      </c>
      <c r="E479" s="626" t="s">
        <v>346</v>
      </c>
      <c r="F479" s="626"/>
      <c r="G479" s="447" t="s">
        <v>13</v>
      </c>
      <c r="H479" s="448">
        <v>1</v>
      </c>
      <c r="I479" s="449">
        <v>29.51</v>
      </c>
      <c r="J479" s="450">
        <v>29.51</v>
      </c>
    </row>
    <row r="480" spans="1:10" ht="104.4" x14ac:dyDescent="0.25">
      <c r="A480" s="465" t="s">
        <v>282</v>
      </c>
      <c r="B480" s="466" t="s">
        <v>598</v>
      </c>
      <c r="C480" s="467" t="s">
        <v>17</v>
      </c>
      <c r="D480" s="467" t="s">
        <v>599</v>
      </c>
      <c r="E480" s="624" t="s">
        <v>285</v>
      </c>
      <c r="F480" s="624"/>
      <c r="G480" s="468" t="s">
        <v>563</v>
      </c>
      <c r="H480" s="469">
        <v>5.5099999999999998E-5</v>
      </c>
      <c r="I480" s="470">
        <v>85950</v>
      </c>
      <c r="J480" s="471">
        <v>4.7300000000000004</v>
      </c>
    </row>
    <row r="481" spans="1:10" ht="87" x14ac:dyDescent="0.25">
      <c r="A481" s="465" t="s">
        <v>282</v>
      </c>
      <c r="B481" s="466" t="s">
        <v>580</v>
      </c>
      <c r="C481" s="467" t="s">
        <v>17</v>
      </c>
      <c r="D481" s="467" t="s">
        <v>581</v>
      </c>
      <c r="E481" s="624" t="s">
        <v>298</v>
      </c>
      <c r="F481" s="624"/>
      <c r="G481" s="468" t="s">
        <v>563</v>
      </c>
      <c r="H481" s="469">
        <v>3.43E-5</v>
      </c>
      <c r="I481" s="470">
        <v>722468.45</v>
      </c>
      <c r="J481" s="471">
        <v>24.78</v>
      </c>
    </row>
    <row r="482" spans="1:10" ht="34.799999999999997" x14ac:dyDescent="0.25">
      <c r="A482" s="458"/>
      <c r="B482" s="459"/>
      <c r="C482" s="459"/>
      <c r="D482" s="459"/>
      <c r="E482" s="459" t="s">
        <v>270</v>
      </c>
      <c r="F482" s="460">
        <v>0</v>
      </c>
      <c r="G482" s="459" t="s">
        <v>271</v>
      </c>
      <c r="H482" s="460">
        <v>0</v>
      </c>
      <c r="I482" s="459" t="s">
        <v>272</v>
      </c>
      <c r="J482" s="461">
        <v>0</v>
      </c>
    </row>
    <row r="483" spans="1:10" ht="35.4" thickBot="1" x14ac:dyDescent="0.3">
      <c r="A483" s="458"/>
      <c r="B483" s="459"/>
      <c r="C483" s="459"/>
      <c r="D483" s="459"/>
      <c r="E483" s="459" t="s">
        <v>273</v>
      </c>
      <c r="F483" s="460">
        <v>6.49</v>
      </c>
      <c r="G483" s="459"/>
      <c r="H483" s="620" t="s">
        <v>274</v>
      </c>
      <c r="I483" s="620"/>
      <c r="J483" s="461">
        <v>36</v>
      </c>
    </row>
    <row r="484" spans="1:10" ht="18" thickTop="1" x14ac:dyDescent="0.25">
      <c r="A484" s="462"/>
      <c r="B484" s="463"/>
      <c r="C484" s="463"/>
      <c r="D484" s="463"/>
      <c r="E484" s="463"/>
      <c r="F484" s="463"/>
      <c r="G484" s="463"/>
      <c r="H484" s="463"/>
      <c r="I484" s="463"/>
      <c r="J484" s="464"/>
    </row>
    <row r="485" spans="1:10" ht="17.399999999999999" x14ac:dyDescent="0.25">
      <c r="A485" s="439"/>
      <c r="B485" s="440" t="s">
        <v>24</v>
      </c>
      <c r="C485" s="441" t="s">
        <v>256</v>
      </c>
      <c r="D485" s="441" t="s">
        <v>257</v>
      </c>
      <c r="E485" s="625" t="s">
        <v>258</v>
      </c>
      <c r="F485" s="625"/>
      <c r="G485" s="442" t="s">
        <v>259</v>
      </c>
      <c r="H485" s="440" t="s">
        <v>34</v>
      </c>
      <c r="I485" s="440" t="s">
        <v>260</v>
      </c>
      <c r="J485" s="443" t="s">
        <v>39</v>
      </c>
    </row>
    <row r="486" spans="1:10" ht="104.4" x14ac:dyDescent="0.25">
      <c r="A486" s="444" t="s">
        <v>261</v>
      </c>
      <c r="B486" s="445" t="s">
        <v>590</v>
      </c>
      <c r="C486" s="446" t="s">
        <v>17</v>
      </c>
      <c r="D486" s="446" t="s">
        <v>591</v>
      </c>
      <c r="E486" s="626" t="s">
        <v>346</v>
      </c>
      <c r="F486" s="626"/>
      <c r="G486" s="447" t="s">
        <v>13</v>
      </c>
      <c r="H486" s="448">
        <v>1</v>
      </c>
      <c r="I486" s="449">
        <v>4.5999999999999996</v>
      </c>
      <c r="J486" s="450">
        <v>4.5999999999999996</v>
      </c>
    </row>
    <row r="487" spans="1:10" ht="87" x14ac:dyDescent="0.25">
      <c r="A487" s="465" t="s">
        <v>282</v>
      </c>
      <c r="B487" s="466" t="s">
        <v>580</v>
      </c>
      <c r="C487" s="467" t="s">
        <v>17</v>
      </c>
      <c r="D487" s="467" t="s">
        <v>581</v>
      </c>
      <c r="E487" s="624" t="s">
        <v>298</v>
      </c>
      <c r="F487" s="624"/>
      <c r="G487" s="468" t="s">
        <v>563</v>
      </c>
      <c r="H487" s="469">
        <v>5.6999999999999996E-6</v>
      </c>
      <c r="I487" s="470">
        <v>722468.45</v>
      </c>
      <c r="J487" s="471">
        <v>4.1100000000000003</v>
      </c>
    </row>
    <row r="488" spans="1:10" ht="104.4" x14ac:dyDescent="0.25">
      <c r="A488" s="465" t="s">
        <v>282</v>
      </c>
      <c r="B488" s="466" t="s">
        <v>598</v>
      </c>
      <c r="C488" s="467" t="s">
        <v>17</v>
      </c>
      <c r="D488" s="467" t="s">
        <v>599</v>
      </c>
      <c r="E488" s="624" t="s">
        <v>285</v>
      </c>
      <c r="F488" s="624"/>
      <c r="G488" s="468" t="s">
        <v>563</v>
      </c>
      <c r="H488" s="469">
        <v>5.8000000000000004E-6</v>
      </c>
      <c r="I488" s="470">
        <v>85950</v>
      </c>
      <c r="J488" s="471">
        <v>0.49</v>
      </c>
    </row>
    <row r="489" spans="1:10" ht="34.799999999999997" x14ac:dyDescent="0.25">
      <c r="A489" s="458"/>
      <c r="B489" s="459"/>
      <c r="C489" s="459"/>
      <c r="D489" s="459"/>
      <c r="E489" s="459" t="s">
        <v>270</v>
      </c>
      <c r="F489" s="460">
        <v>0</v>
      </c>
      <c r="G489" s="459" t="s">
        <v>271</v>
      </c>
      <c r="H489" s="460">
        <v>0</v>
      </c>
      <c r="I489" s="459" t="s">
        <v>272</v>
      </c>
      <c r="J489" s="461">
        <v>0</v>
      </c>
    </row>
    <row r="490" spans="1:10" ht="35.4" thickBot="1" x14ac:dyDescent="0.3">
      <c r="A490" s="458"/>
      <c r="B490" s="459"/>
      <c r="C490" s="459"/>
      <c r="D490" s="459"/>
      <c r="E490" s="459" t="s">
        <v>273</v>
      </c>
      <c r="F490" s="460">
        <v>1.01</v>
      </c>
      <c r="G490" s="459"/>
      <c r="H490" s="620" t="s">
        <v>274</v>
      </c>
      <c r="I490" s="620"/>
      <c r="J490" s="461">
        <v>5.61</v>
      </c>
    </row>
    <row r="491" spans="1:10" ht="18" thickTop="1" x14ac:dyDescent="0.25">
      <c r="A491" s="462"/>
      <c r="B491" s="463"/>
      <c r="C491" s="463"/>
      <c r="D491" s="463"/>
      <c r="E491" s="463"/>
      <c r="F491" s="463"/>
      <c r="G491" s="463"/>
      <c r="H491" s="463"/>
      <c r="I491" s="463"/>
      <c r="J491" s="464"/>
    </row>
    <row r="492" spans="1:10" ht="17.399999999999999" x14ac:dyDescent="0.25">
      <c r="A492" s="439"/>
      <c r="B492" s="440" t="s">
        <v>24</v>
      </c>
      <c r="C492" s="441" t="s">
        <v>256</v>
      </c>
      <c r="D492" s="441" t="s">
        <v>257</v>
      </c>
      <c r="E492" s="625" t="s">
        <v>258</v>
      </c>
      <c r="F492" s="625"/>
      <c r="G492" s="442" t="s">
        <v>259</v>
      </c>
      <c r="H492" s="440" t="s">
        <v>34</v>
      </c>
      <c r="I492" s="440" t="s">
        <v>260</v>
      </c>
      <c r="J492" s="443" t="s">
        <v>39</v>
      </c>
    </row>
    <row r="493" spans="1:10" ht="104.4" x14ac:dyDescent="0.25">
      <c r="A493" s="444" t="s">
        <v>261</v>
      </c>
      <c r="B493" s="445" t="s">
        <v>592</v>
      </c>
      <c r="C493" s="446" t="s">
        <v>17</v>
      </c>
      <c r="D493" s="446" t="s">
        <v>593</v>
      </c>
      <c r="E493" s="626" t="s">
        <v>346</v>
      </c>
      <c r="F493" s="626"/>
      <c r="G493" s="447" t="s">
        <v>13</v>
      </c>
      <c r="H493" s="448">
        <v>1</v>
      </c>
      <c r="I493" s="449">
        <v>11.41</v>
      </c>
      <c r="J493" s="450">
        <v>11.41</v>
      </c>
    </row>
    <row r="494" spans="1:10" ht="104.4" x14ac:dyDescent="0.25">
      <c r="A494" s="465" t="s">
        <v>282</v>
      </c>
      <c r="B494" s="466" t="s">
        <v>598</v>
      </c>
      <c r="C494" s="467" t="s">
        <v>17</v>
      </c>
      <c r="D494" s="467" t="s">
        <v>599</v>
      </c>
      <c r="E494" s="624" t="s">
        <v>285</v>
      </c>
      <c r="F494" s="624"/>
      <c r="G494" s="468" t="s">
        <v>563</v>
      </c>
      <c r="H494" s="469">
        <v>1.4399999999999999E-5</v>
      </c>
      <c r="I494" s="470">
        <v>85950</v>
      </c>
      <c r="J494" s="471">
        <v>1.23</v>
      </c>
    </row>
    <row r="495" spans="1:10" ht="87" x14ac:dyDescent="0.25">
      <c r="A495" s="465" t="s">
        <v>282</v>
      </c>
      <c r="B495" s="466" t="s">
        <v>580</v>
      </c>
      <c r="C495" s="467" t="s">
        <v>17</v>
      </c>
      <c r="D495" s="467" t="s">
        <v>581</v>
      </c>
      <c r="E495" s="624" t="s">
        <v>298</v>
      </c>
      <c r="F495" s="624"/>
      <c r="G495" s="468" t="s">
        <v>563</v>
      </c>
      <c r="H495" s="469">
        <v>1.4100000000000001E-5</v>
      </c>
      <c r="I495" s="470">
        <v>722468.45</v>
      </c>
      <c r="J495" s="471">
        <v>10.18</v>
      </c>
    </row>
    <row r="496" spans="1:10" ht="34.799999999999997" x14ac:dyDescent="0.25">
      <c r="A496" s="458"/>
      <c r="B496" s="459"/>
      <c r="C496" s="459"/>
      <c r="D496" s="459"/>
      <c r="E496" s="459" t="s">
        <v>270</v>
      </c>
      <c r="F496" s="460">
        <v>0</v>
      </c>
      <c r="G496" s="459" t="s">
        <v>271</v>
      </c>
      <c r="H496" s="460">
        <v>0</v>
      </c>
      <c r="I496" s="459" t="s">
        <v>272</v>
      </c>
      <c r="J496" s="461">
        <v>0</v>
      </c>
    </row>
    <row r="497" spans="1:10" ht="35.4" thickBot="1" x14ac:dyDescent="0.3">
      <c r="A497" s="458"/>
      <c r="B497" s="459"/>
      <c r="C497" s="459"/>
      <c r="D497" s="459"/>
      <c r="E497" s="459" t="s">
        <v>273</v>
      </c>
      <c r="F497" s="460">
        <v>2.5099999999999998</v>
      </c>
      <c r="G497" s="459"/>
      <c r="H497" s="620" t="s">
        <v>274</v>
      </c>
      <c r="I497" s="620"/>
      <c r="J497" s="461">
        <v>13.92</v>
      </c>
    </row>
    <row r="498" spans="1:10" ht="18" thickTop="1" x14ac:dyDescent="0.25">
      <c r="A498" s="462"/>
      <c r="B498" s="463"/>
      <c r="C498" s="463"/>
      <c r="D498" s="463"/>
      <c r="E498" s="463"/>
      <c r="F498" s="463"/>
      <c r="G498" s="463"/>
      <c r="H498" s="463"/>
      <c r="I498" s="463"/>
      <c r="J498" s="464"/>
    </row>
    <row r="499" spans="1:10" ht="17.399999999999999" x14ac:dyDescent="0.25">
      <c r="A499" s="439"/>
      <c r="B499" s="440" t="s">
        <v>24</v>
      </c>
      <c r="C499" s="441" t="s">
        <v>256</v>
      </c>
      <c r="D499" s="441" t="s">
        <v>257</v>
      </c>
      <c r="E499" s="625" t="s">
        <v>258</v>
      </c>
      <c r="F499" s="625"/>
      <c r="G499" s="442" t="s">
        <v>259</v>
      </c>
      <c r="H499" s="440" t="s">
        <v>34</v>
      </c>
      <c r="I499" s="440" t="s">
        <v>260</v>
      </c>
      <c r="J499" s="443" t="s">
        <v>39</v>
      </c>
    </row>
    <row r="500" spans="1:10" ht="104.4" x14ac:dyDescent="0.25">
      <c r="A500" s="444" t="s">
        <v>261</v>
      </c>
      <c r="B500" s="445" t="s">
        <v>594</v>
      </c>
      <c r="C500" s="446" t="s">
        <v>17</v>
      </c>
      <c r="D500" s="446" t="s">
        <v>595</v>
      </c>
      <c r="E500" s="626" t="s">
        <v>346</v>
      </c>
      <c r="F500" s="626"/>
      <c r="G500" s="447" t="s">
        <v>13</v>
      </c>
      <c r="H500" s="448">
        <v>1</v>
      </c>
      <c r="I500" s="449">
        <v>52.37</v>
      </c>
      <c r="J500" s="450">
        <v>52.37</v>
      </c>
    </row>
    <row r="501" spans="1:10" ht="87" x14ac:dyDescent="0.25">
      <c r="A501" s="465" t="s">
        <v>282</v>
      </c>
      <c r="B501" s="466" t="s">
        <v>580</v>
      </c>
      <c r="C501" s="467" t="s">
        <v>17</v>
      </c>
      <c r="D501" s="467" t="s">
        <v>581</v>
      </c>
      <c r="E501" s="624" t="s">
        <v>298</v>
      </c>
      <c r="F501" s="624"/>
      <c r="G501" s="468" t="s">
        <v>563</v>
      </c>
      <c r="H501" s="469">
        <v>6.4300000000000004E-5</v>
      </c>
      <c r="I501" s="470">
        <v>722468.45</v>
      </c>
      <c r="J501" s="471">
        <v>46.45</v>
      </c>
    </row>
    <row r="502" spans="1:10" ht="104.4" x14ac:dyDescent="0.25">
      <c r="A502" s="465" t="s">
        <v>282</v>
      </c>
      <c r="B502" s="466" t="s">
        <v>598</v>
      </c>
      <c r="C502" s="467" t="s">
        <v>17</v>
      </c>
      <c r="D502" s="467" t="s">
        <v>599</v>
      </c>
      <c r="E502" s="624" t="s">
        <v>285</v>
      </c>
      <c r="F502" s="624"/>
      <c r="G502" s="468" t="s">
        <v>563</v>
      </c>
      <c r="H502" s="469">
        <v>6.8899999999999994E-5</v>
      </c>
      <c r="I502" s="470">
        <v>85950</v>
      </c>
      <c r="J502" s="471">
        <v>5.92</v>
      </c>
    </row>
    <row r="503" spans="1:10" ht="34.799999999999997" x14ac:dyDescent="0.25">
      <c r="A503" s="458"/>
      <c r="B503" s="459"/>
      <c r="C503" s="459"/>
      <c r="D503" s="459"/>
      <c r="E503" s="459" t="s">
        <v>270</v>
      </c>
      <c r="F503" s="460">
        <v>0</v>
      </c>
      <c r="G503" s="459" t="s">
        <v>271</v>
      </c>
      <c r="H503" s="460">
        <v>0</v>
      </c>
      <c r="I503" s="459" t="s">
        <v>272</v>
      </c>
      <c r="J503" s="461">
        <v>0</v>
      </c>
    </row>
    <row r="504" spans="1:10" ht="35.4" thickBot="1" x14ac:dyDescent="0.3">
      <c r="A504" s="458"/>
      <c r="B504" s="459"/>
      <c r="C504" s="459"/>
      <c r="D504" s="459"/>
      <c r="E504" s="459" t="s">
        <v>273</v>
      </c>
      <c r="F504" s="460">
        <v>11.52</v>
      </c>
      <c r="G504" s="459"/>
      <c r="H504" s="620" t="s">
        <v>274</v>
      </c>
      <c r="I504" s="620"/>
      <c r="J504" s="461">
        <v>63.89</v>
      </c>
    </row>
    <row r="505" spans="1:10" ht="18" thickTop="1" x14ac:dyDescent="0.25">
      <c r="A505" s="462"/>
      <c r="B505" s="463"/>
      <c r="C505" s="463"/>
      <c r="D505" s="463"/>
      <c r="E505" s="463"/>
      <c r="F505" s="463"/>
      <c r="G505" s="463"/>
      <c r="H505" s="463"/>
      <c r="I505" s="463"/>
      <c r="J505" s="464"/>
    </row>
    <row r="506" spans="1:10" ht="17.399999999999999" x14ac:dyDescent="0.25">
      <c r="A506" s="439"/>
      <c r="B506" s="440" t="s">
        <v>24</v>
      </c>
      <c r="C506" s="441" t="s">
        <v>256</v>
      </c>
      <c r="D506" s="441" t="s">
        <v>257</v>
      </c>
      <c r="E506" s="625" t="s">
        <v>258</v>
      </c>
      <c r="F506" s="625"/>
      <c r="G506" s="442" t="s">
        <v>259</v>
      </c>
      <c r="H506" s="440" t="s">
        <v>34</v>
      </c>
      <c r="I506" s="440" t="s">
        <v>260</v>
      </c>
      <c r="J506" s="443" t="s">
        <v>39</v>
      </c>
    </row>
    <row r="507" spans="1:10" ht="104.4" x14ac:dyDescent="0.25">
      <c r="A507" s="444" t="s">
        <v>261</v>
      </c>
      <c r="B507" s="445" t="s">
        <v>596</v>
      </c>
      <c r="C507" s="446" t="s">
        <v>17</v>
      </c>
      <c r="D507" s="446" t="s">
        <v>597</v>
      </c>
      <c r="E507" s="626" t="s">
        <v>346</v>
      </c>
      <c r="F507" s="626"/>
      <c r="G507" s="447" t="s">
        <v>13</v>
      </c>
      <c r="H507" s="448">
        <v>1</v>
      </c>
      <c r="I507" s="449">
        <v>203.57</v>
      </c>
      <c r="J507" s="450">
        <v>203.57</v>
      </c>
    </row>
    <row r="508" spans="1:10" ht="34.799999999999997" x14ac:dyDescent="0.25">
      <c r="A508" s="465" t="s">
        <v>282</v>
      </c>
      <c r="B508" s="466" t="s">
        <v>584</v>
      </c>
      <c r="C508" s="467" t="s">
        <v>17</v>
      </c>
      <c r="D508" s="467" t="s">
        <v>585</v>
      </c>
      <c r="E508" s="624" t="s">
        <v>285</v>
      </c>
      <c r="F508" s="624"/>
      <c r="G508" s="468" t="s">
        <v>501</v>
      </c>
      <c r="H508" s="469">
        <v>32.159999999999997</v>
      </c>
      <c r="I508" s="470">
        <v>6.33</v>
      </c>
      <c r="J508" s="471">
        <v>203.57</v>
      </c>
    </row>
    <row r="509" spans="1:10" ht="34.799999999999997" x14ac:dyDescent="0.25">
      <c r="A509" s="458"/>
      <c r="B509" s="459"/>
      <c r="C509" s="459"/>
      <c r="D509" s="459"/>
      <c r="E509" s="459" t="s">
        <v>270</v>
      </c>
      <c r="F509" s="460">
        <v>0</v>
      </c>
      <c r="G509" s="459" t="s">
        <v>271</v>
      </c>
      <c r="H509" s="460">
        <v>0</v>
      </c>
      <c r="I509" s="459" t="s">
        <v>272</v>
      </c>
      <c r="J509" s="461">
        <v>0</v>
      </c>
    </row>
    <row r="510" spans="1:10" ht="35.4" thickBot="1" x14ac:dyDescent="0.3">
      <c r="A510" s="458"/>
      <c r="B510" s="459"/>
      <c r="C510" s="459"/>
      <c r="D510" s="459"/>
      <c r="E510" s="459" t="s">
        <v>273</v>
      </c>
      <c r="F510" s="460">
        <v>44.78</v>
      </c>
      <c r="G510" s="459"/>
      <c r="H510" s="620" t="s">
        <v>274</v>
      </c>
      <c r="I510" s="620"/>
      <c r="J510" s="461">
        <v>248.35</v>
      </c>
    </row>
    <row r="511" spans="1:10" ht="18" thickTop="1" x14ac:dyDescent="0.25">
      <c r="A511" s="462"/>
      <c r="B511" s="463"/>
      <c r="C511" s="463"/>
      <c r="D511" s="463"/>
      <c r="E511" s="463"/>
      <c r="F511" s="463"/>
      <c r="G511" s="463"/>
      <c r="H511" s="463"/>
      <c r="I511" s="463"/>
      <c r="J511" s="464"/>
    </row>
    <row r="512" spans="1:10" ht="17.399999999999999" x14ac:dyDescent="0.25">
      <c r="A512" s="439"/>
      <c r="B512" s="440" t="s">
        <v>24</v>
      </c>
      <c r="C512" s="441" t="s">
        <v>256</v>
      </c>
      <c r="D512" s="441" t="s">
        <v>257</v>
      </c>
      <c r="E512" s="625" t="s">
        <v>258</v>
      </c>
      <c r="F512" s="625"/>
      <c r="G512" s="442" t="s">
        <v>259</v>
      </c>
      <c r="H512" s="440" t="s">
        <v>34</v>
      </c>
      <c r="I512" s="440" t="s">
        <v>260</v>
      </c>
      <c r="J512" s="443" t="s">
        <v>39</v>
      </c>
    </row>
    <row r="513" spans="1:10" ht="104.4" x14ac:dyDescent="0.25">
      <c r="A513" s="444" t="s">
        <v>261</v>
      </c>
      <c r="B513" s="445" t="s">
        <v>347</v>
      </c>
      <c r="C513" s="446" t="s">
        <v>17</v>
      </c>
      <c r="D513" s="446" t="s">
        <v>348</v>
      </c>
      <c r="E513" s="626" t="s">
        <v>349</v>
      </c>
      <c r="F513" s="626"/>
      <c r="G513" s="447" t="s">
        <v>343</v>
      </c>
      <c r="H513" s="448">
        <v>1</v>
      </c>
      <c r="I513" s="449">
        <v>9.18</v>
      </c>
      <c r="J513" s="450">
        <v>9.18</v>
      </c>
    </row>
    <row r="514" spans="1:10" ht="104.4" x14ac:dyDescent="0.25">
      <c r="A514" s="451" t="s">
        <v>264</v>
      </c>
      <c r="B514" s="452" t="s">
        <v>337</v>
      </c>
      <c r="C514" s="453" t="s">
        <v>17</v>
      </c>
      <c r="D514" s="453" t="s">
        <v>103</v>
      </c>
      <c r="E514" s="627" t="s">
        <v>346</v>
      </c>
      <c r="F514" s="627"/>
      <c r="G514" s="454" t="s">
        <v>175</v>
      </c>
      <c r="H514" s="455">
        <v>1.9800000000000002E-2</v>
      </c>
      <c r="I514" s="456">
        <v>281.20999999999998</v>
      </c>
      <c r="J514" s="457">
        <v>5.56</v>
      </c>
    </row>
    <row r="515" spans="1:10" ht="69.599999999999994" x14ac:dyDescent="0.25">
      <c r="A515" s="451" t="s">
        <v>264</v>
      </c>
      <c r="B515" s="452" t="s">
        <v>600</v>
      </c>
      <c r="C515" s="453" t="s">
        <v>17</v>
      </c>
      <c r="D515" s="453" t="s">
        <v>181</v>
      </c>
      <c r="E515" s="627" t="s">
        <v>346</v>
      </c>
      <c r="F515" s="627"/>
      <c r="G515" s="454" t="s">
        <v>179</v>
      </c>
      <c r="H515" s="455">
        <v>1.0500000000000001E-2</v>
      </c>
      <c r="I515" s="456">
        <v>89.02</v>
      </c>
      <c r="J515" s="457">
        <v>0.93</v>
      </c>
    </row>
    <row r="516" spans="1:10" ht="104.4" x14ac:dyDescent="0.25">
      <c r="A516" s="451" t="s">
        <v>264</v>
      </c>
      <c r="B516" s="452" t="s">
        <v>354</v>
      </c>
      <c r="C516" s="453" t="s">
        <v>17</v>
      </c>
      <c r="D516" s="453" t="s">
        <v>355</v>
      </c>
      <c r="E516" s="627" t="s">
        <v>346</v>
      </c>
      <c r="F516" s="627"/>
      <c r="G516" s="454" t="s">
        <v>179</v>
      </c>
      <c r="H516" s="455">
        <v>1.38E-2</v>
      </c>
      <c r="I516" s="456">
        <v>77.88</v>
      </c>
      <c r="J516" s="457">
        <v>1.07</v>
      </c>
    </row>
    <row r="517" spans="1:10" ht="69.599999999999994" x14ac:dyDescent="0.25">
      <c r="A517" s="451" t="s">
        <v>264</v>
      </c>
      <c r="B517" s="452" t="s">
        <v>601</v>
      </c>
      <c r="C517" s="453" t="s">
        <v>17</v>
      </c>
      <c r="D517" s="453" t="s">
        <v>602</v>
      </c>
      <c r="E517" s="627" t="s">
        <v>346</v>
      </c>
      <c r="F517" s="627"/>
      <c r="G517" s="454" t="s">
        <v>175</v>
      </c>
      <c r="H517" s="455">
        <v>8.3000000000000001E-3</v>
      </c>
      <c r="I517" s="456">
        <v>196.18</v>
      </c>
      <c r="J517" s="457">
        <v>1.62</v>
      </c>
    </row>
    <row r="518" spans="1:10" ht="34.799999999999997" x14ac:dyDescent="0.25">
      <c r="A518" s="458"/>
      <c r="B518" s="459"/>
      <c r="C518" s="459"/>
      <c r="D518" s="459"/>
      <c r="E518" s="459" t="s">
        <v>270</v>
      </c>
      <c r="F518" s="460">
        <v>0.53</v>
      </c>
      <c r="G518" s="459" t="s">
        <v>271</v>
      </c>
      <c r="H518" s="460">
        <v>0.63</v>
      </c>
      <c r="I518" s="459" t="s">
        <v>272</v>
      </c>
      <c r="J518" s="461">
        <v>1.1599999999999999</v>
      </c>
    </row>
    <row r="519" spans="1:10" ht="35.4" thickBot="1" x14ac:dyDescent="0.3">
      <c r="A519" s="458"/>
      <c r="B519" s="459"/>
      <c r="C519" s="459"/>
      <c r="D519" s="459"/>
      <c r="E519" s="459" t="s">
        <v>273</v>
      </c>
      <c r="F519" s="460">
        <v>2.0099999999999998</v>
      </c>
      <c r="G519" s="459"/>
      <c r="H519" s="620" t="s">
        <v>274</v>
      </c>
      <c r="I519" s="620"/>
      <c r="J519" s="461">
        <v>11.19</v>
      </c>
    </row>
    <row r="520" spans="1:10" ht="18" thickTop="1" x14ac:dyDescent="0.25">
      <c r="A520" s="462"/>
      <c r="B520" s="463"/>
      <c r="C520" s="463"/>
      <c r="D520" s="463"/>
      <c r="E520" s="463"/>
      <c r="F520" s="463"/>
      <c r="G520" s="463"/>
      <c r="H520" s="463"/>
      <c r="I520" s="463"/>
      <c r="J520" s="464"/>
    </row>
    <row r="521" spans="1:10" ht="17.399999999999999" x14ac:dyDescent="0.25">
      <c r="A521" s="439"/>
      <c r="B521" s="440" t="s">
        <v>24</v>
      </c>
      <c r="C521" s="441" t="s">
        <v>256</v>
      </c>
      <c r="D521" s="441" t="s">
        <v>257</v>
      </c>
      <c r="E521" s="625" t="s">
        <v>258</v>
      </c>
      <c r="F521" s="625"/>
      <c r="G521" s="442" t="s">
        <v>259</v>
      </c>
      <c r="H521" s="440" t="s">
        <v>34</v>
      </c>
      <c r="I521" s="440" t="s">
        <v>260</v>
      </c>
      <c r="J521" s="443" t="s">
        <v>39</v>
      </c>
    </row>
    <row r="522" spans="1:10" ht="34.799999999999997" x14ac:dyDescent="0.25">
      <c r="A522" s="444" t="s">
        <v>261</v>
      </c>
      <c r="B522" s="445" t="s">
        <v>280</v>
      </c>
      <c r="C522" s="446" t="s">
        <v>152</v>
      </c>
      <c r="D522" s="446" t="s">
        <v>281</v>
      </c>
      <c r="E522" s="626">
        <v>0</v>
      </c>
      <c r="F522" s="626"/>
      <c r="G522" s="447" t="s">
        <v>279</v>
      </c>
      <c r="H522" s="448">
        <v>1</v>
      </c>
      <c r="I522" s="449">
        <v>31.75</v>
      </c>
      <c r="J522" s="450">
        <v>31.75</v>
      </c>
    </row>
    <row r="523" spans="1:10" ht="52.2" x14ac:dyDescent="0.25">
      <c r="A523" s="451" t="s">
        <v>264</v>
      </c>
      <c r="B523" s="452" t="s">
        <v>603</v>
      </c>
      <c r="C523" s="453" t="s">
        <v>152</v>
      </c>
      <c r="D523" s="453" t="s">
        <v>604</v>
      </c>
      <c r="E523" s="627">
        <v>0</v>
      </c>
      <c r="F523" s="627"/>
      <c r="G523" s="454" t="s">
        <v>279</v>
      </c>
      <c r="H523" s="455">
        <v>1</v>
      </c>
      <c r="I523" s="456">
        <v>0.33</v>
      </c>
      <c r="J523" s="457">
        <v>0.33</v>
      </c>
    </row>
    <row r="524" spans="1:10" ht="34.799999999999997" x14ac:dyDescent="0.25">
      <c r="A524" s="465" t="s">
        <v>282</v>
      </c>
      <c r="B524" s="466" t="s">
        <v>605</v>
      </c>
      <c r="C524" s="467" t="s">
        <v>152</v>
      </c>
      <c r="D524" s="467" t="s">
        <v>606</v>
      </c>
      <c r="E524" s="624" t="s">
        <v>417</v>
      </c>
      <c r="F524" s="624"/>
      <c r="G524" s="468" t="s">
        <v>279</v>
      </c>
      <c r="H524" s="469">
        <v>1</v>
      </c>
      <c r="I524" s="470">
        <v>21.8</v>
      </c>
      <c r="J524" s="471">
        <v>21.8</v>
      </c>
    </row>
    <row r="525" spans="1:10" ht="52.2" x14ac:dyDescent="0.25">
      <c r="A525" s="465" t="s">
        <v>282</v>
      </c>
      <c r="B525" s="466" t="s">
        <v>607</v>
      </c>
      <c r="C525" s="467" t="s">
        <v>152</v>
      </c>
      <c r="D525" s="467" t="s">
        <v>608</v>
      </c>
      <c r="E525" s="624" t="s">
        <v>285</v>
      </c>
      <c r="F525" s="624"/>
      <c r="G525" s="468" t="s">
        <v>279</v>
      </c>
      <c r="H525" s="469">
        <v>1</v>
      </c>
      <c r="I525" s="470">
        <v>0.44</v>
      </c>
      <c r="J525" s="471">
        <v>0.44</v>
      </c>
    </row>
    <row r="526" spans="1:10" ht="34.799999999999997" x14ac:dyDescent="0.25">
      <c r="A526" s="465" t="s">
        <v>282</v>
      </c>
      <c r="B526" s="466" t="s">
        <v>609</v>
      </c>
      <c r="C526" s="467" t="s">
        <v>152</v>
      </c>
      <c r="D526" s="467" t="s">
        <v>610</v>
      </c>
      <c r="E526" s="624" t="s">
        <v>285</v>
      </c>
      <c r="F526" s="624"/>
      <c r="G526" s="468" t="s">
        <v>279</v>
      </c>
      <c r="H526" s="469">
        <v>1</v>
      </c>
      <c r="I526" s="470">
        <v>0.08</v>
      </c>
      <c r="J526" s="471">
        <v>0.08</v>
      </c>
    </row>
    <row r="527" spans="1:10" ht="34.799999999999997" x14ac:dyDescent="0.25">
      <c r="A527" s="465" t="s">
        <v>282</v>
      </c>
      <c r="B527" s="466" t="s">
        <v>611</v>
      </c>
      <c r="C527" s="467" t="s">
        <v>152</v>
      </c>
      <c r="D527" s="467" t="s">
        <v>612</v>
      </c>
      <c r="E527" s="624" t="s">
        <v>285</v>
      </c>
      <c r="F527" s="624"/>
      <c r="G527" s="468" t="s">
        <v>279</v>
      </c>
      <c r="H527" s="469">
        <v>1</v>
      </c>
      <c r="I527" s="470">
        <v>1.43</v>
      </c>
      <c r="J527" s="471">
        <v>1.43</v>
      </c>
    </row>
    <row r="528" spans="1:10" ht="34.799999999999997" x14ac:dyDescent="0.25">
      <c r="A528" s="465" t="s">
        <v>282</v>
      </c>
      <c r="B528" s="466" t="s">
        <v>613</v>
      </c>
      <c r="C528" s="467" t="s">
        <v>152</v>
      </c>
      <c r="D528" s="467" t="s">
        <v>614</v>
      </c>
      <c r="E528" s="624" t="s">
        <v>285</v>
      </c>
      <c r="F528" s="624"/>
      <c r="G528" s="468" t="s">
        <v>279</v>
      </c>
      <c r="H528" s="469">
        <v>1</v>
      </c>
      <c r="I528" s="470">
        <v>1</v>
      </c>
      <c r="J528" s="471">
        <v>1</v>
      </c>
    </row>
    <row r="529" spans="1:10" ht="52.2" x14ac:dyDescent="0.25">
      <c r="A529" s="465" t="s">
        <v>282</v>
      </c>
      <c r="B529" s="466" t="s">
        <v>615</v>
      </c>
      <c r="C529" s="467" t="s">
        <v>152</v>
      </c>
      <c r="D529" s="467" t="s">
        <v>616</v>
      </c>
      <c r="E529" s="624" t="s">
        <v>285</v>
      </c>
      <c r="F529" s="624"/>
      <c r="G529" s="468" t="s">
        <v>279</v>
      </c>
      <c r="H529" s="469">
        <v>1</v>
      </c>
      <c r="I529" s="470">
        <v>1.43</v>
      </c>
      <c r="J529" s="471">
        <v>1.43</v>
      </c>
    </row>
    <row r="530" spans="1:10" ht="34.799999999999997" x14ac:dyDescent="0.25">
      <c r="A530" s="465" t="s">
        <v>282</v>
      </c>
      <c r="B530" s="466" t="s">
        <v>617</v>
      </c>
      <c r="C530" s="467" t="s">
        <v>152</v>
      </c>
      <c r="D530" s="467" t="s">
        <v>618</v>
      </c>
      <c r="E530" s="624" t="s">
        <v>285</v>
      </c>
      <c r="F530" s="624"/>
      <c r="G530" s="468" t="s">
        <v>279</v>
      </c>
      <c r="H530" s="469">
        <v>1</v>
      </c>
      <c r="I530" s="470">
        <v>5.24</v>
      </c>
      <c r="J530" s="471">
        <v>5.24</v>
      </c>
    </row>
    <row r="531" spans="1:10" ht="34.799999999999997" x14ac:dyDescent="0.25">
      <c r="A531" s="458"/>
      <c r="B531" s="459"/>
      <c r="C531" s="459"/>
      <c r="D531" s="459"/>
      <c r="E531" s="459" t="s">
        <v>270</v>
      </c>
      <c r="F531" s="460">
        <v>10.14</v>
      </c>
      <c r="G531" s="459" t="s">
        <v>271</v>
      </c>
      <c r="H531" s="460">
        <v>11.99</v>
      </c>
      <c r="I531" s="459" t="s">
        <v>272</v>
      </c>
      <c r="J531" s="461">
        <v>22.13</v>
      </c>
    </row>
    <row r="532" spans="1:10" ht="35.4" thickBot="1" x14ac:dyDescent="0.3">
      <c r="A532" s="458"/>
      <c r="B532" s="459"/>
      <c r="C532" s="459"/>
      <c r="D532" s="459"/>
      <c r="E532" s="459" t="s">
        <v>273</v>
      </c>
      <c r="F532" s="460">
        <v>6.98</v>
      </c>
      <c r="G532" s="459"/>
      <c r="H532" s="620" t="s">
        <v>274</v>
      </c>
      <c r="I532" s="620"/>
      <c r="J532" s="461">
        <v>38.729999999999997</v>
      </c>
    </row>
    <row r="533" spans="1:10" ht="18" thickTop="1" x14ac:dyDescent="0.25">
      <c r="A533" s="462"/>
      <c r="B533" s="463"/>
      <c r="C533" s="463"/>
      <c r="D533" s="463"/>
      <c r="E533" s="463"/>
      <c r="F533" s="463"/>
      <c r="G533" s="463"/>
      <c r="H533" s="463"/>
      <c r="I533" s="463"/>
      <c r="J533" s="464"/>
    </row>
    <row r="534" spans="1:10" ht="17.399999999999999" x14ac:dyDescent="0.25">
      <c r="A534" s="439"/>
      <c r="B534" s="440" t="s">
        <v>24</v>
      </c>
      <c r="C534" s="441" t="s">
        <v>256</v>
      </c>
      <c r="D534" s="441" t="s">
        <v>257</v>
      </c>
      <c r="E534" s="625" t="s">
        <v>258</v>
      </c>
      <c r="F534" s="625"/>
      <c r="G534" s="442" t="s">
        <v>259</v>
      </c>
      <c r="H534" s="440" t="s">
        <v>34</v>
      </c>
      <c r="I534" s="440" t="s">
        <v>260</v>
      </c>
      <c r="J534" s="443" t="s">
        <v>39</v>
      </c>
    </row>
    <row r="535" spans="1:10" ht="34.799999999999997" x14ac:dyDescent="0.25">
      <c r="A535" s="444" t="s">
        <v>261</v>
      </c>
      <c r="B535" s="445" t="s">
        <v>499</v>
      </c>
      <c r="C535" s="446" t="s">
        <v>17</v>
      </c>
      <c r="D535" s="446" t="s">
        <v>500</v>
      </c>
      <c r="E535" s="626" t="s">
        <v>266</v>
      </c>
      <c r="F535" s="626"/>
      <c r="G535" s="447" t="s">
        <v>13</v>
      </c>
      <c r="H535" s="448">
        <v>1</v>
      </c>
      <c r="I535" s="449">
        <v>30.31</v>
      </c>
      <c r="J535" s="450">
        <v>30.31</v>
      </c>
    </row>
    <row r="536" spans="1:10" ht="52.2" x14ac:dyDescent="0.25">
      <c r="A536" s="451" t="s">
        <v>264</v>
      </c>
      <c r="B536" s="452" t="s">
        <v>619</v>
      </c>
      <c r="C536" s="453" t="s">
        <v>17</v>
      </c>
      <c r="D536" s="453" t="s">
        <v>620</v>
      </c>
      <c r="E536" s="627" t="s">
        <v>266</v>
      </c>
      <c r="F536" s="627"/>
      <c r="G536" s="454" t="s">
        <v>13</v>
      </c>
      <c r="H536" s="455">
        <v>1</v>
      </c>
      <c r="I536" s="456">
        <v>0.23</v>
      </c>
      <c r="J536" s="457">
        <v>0.23</v>
      </c>
    </row>
    <row r="537" spans="1:10" ht="34.799999999999997" x14ac:dyDescent="0.25">
      <c r="A537" s="465" t="s">
        <v>282</v>
      </c>
      <c r="B537" s="466" t="s">
        <v>526</v>
      </c>
      <c r="C537" s="467" t="s">
        <v>17</v>
      </c>
      <c r="D537" s="467" t="s">
        <v>527</v>
      </c>
      <c r="E537" s="624" t="s">
        <v>528</v>
      </c>
      <c r="F537" s="624"/>
      <c r="G537" s="468" t="s">
        <v>13</v>
      </c>
      <c r="H537" s="469">
        <v>1</v>
      </c>
      <c r="I537" s="470">
        <v>1</v>
      </c>
      <c r="J537" s="471">
        <v>1</v>
      </c>
    </row>
    <row r="538" spans="1:10" ht="34.799999999999997" x14ac:dyDescent="0.25">
      <c r="A538" s="465" t="s">
        <v>282</v>
      </c>
      <c r="B538" s="466" t="s">
        <v>518</v>
      </c>
      <c r="C538" s="467" t="s">
        <v>17</v>
      </c>
      <c r="D538" s="467" t="s">
        <v>519</v>
      </c>
      <c r="E538" s="624" t="s">
        <v>285</v>
      </c>
      <c r="F538" s="624"/>
      <c r="G538" s="468" t="s">
        <v>13</v>
      </c>
      <c r="H538" s="469">
        <v>1</v>
      </c>
      <c r="I538" s="470">
        <v>5.24</v>
      </c>
      <c r="J538" s="471">
        <v>5.24</v>
      </c>
    </row>
    <row r="539" spans="1:10" ht="52.2" x14ac:dyDescent="0.25">
      <c r="A539" s="465" t="s">
        <v>282</v>
      </c>
      <c r="B539" s="466" t="s">
        <v>621</v>
      </c>
      <c r="C539" s="467" t="s">
        <v>17</v>
      </c>
      <c r="D539" s="467" t="s">
        <v>622</v>
      </c>
      <c r="E539" s="624" t="s">
        <v>285</v>
      </c>
      <c r="F539" s="624"/>
      <c r="G539" s="468" t="s">
        <v>13</v>
      </c>
      <c r="H539" s="469">
        <v>1</v>
      </c>
      <c r="I539" s="470">
        <v>0.44</v>
      </c>
      <c r="J539" s="471">
        <v>0.44</v>
      </c>
    </row>
    <row r="540" spans="1:10" ht="34.799999999999997" x14ac:dyDescent="0.25">
      <c r="A540" s="465" t="s">
        <v>282</v>
      </c>
      <c r="B540" s="466" t="s">
        <v>513</v>
      </c>
      <c r="C540" s="467" t="s">
        <v>17</v>
      </c>
      <c r="D540" s="467" t="s">
        <v>514</v>
      </c>
      <c r="E540" s="624" t="s">
        <v>285</v>
      </c>
      <c r="F540" s="624"/>
      <c r="G540" s="468" t="s">
        <v>13</v>
      </c>
      <c r="H540" s="469">
        <v>1</v>
      </c>
      <c r="I540" s="470">
        <v>1.43</v>
      </c>
      <c r="J540" s="471">
        <v>1.43</v>
      </c>
    </row>
    <row r="541" spans="1:10" ht="34.799999999999997" x14ac:dyDescent="0.25">
      <c r="A541" s="465" t="s">
        <v>282</v>
      </c>
      <c r="B541" s="466" t="s">
        <v>515</v>
      </c>
      <c r="C541" s="467" t="s">
        <v>17</v>
      </c>
      <c r="D541" s="467" t="s">
        <v>516</v>
      </c>
      <c r="E541" s="624" t="s">
        <v>517</v>
      </c>
      <c r="F541" s="624"/>
      <c r="G541" s="468" t="s">
        <v>13</v>
      </c>
      <c r="H541" s="469">
        <v>1</v>
      </c>
      <c r="I541" s="470">
        <v>0.08</v>
      </c>
      <c r="J541" s="471">
        <v>0.08</v>
      </c>
    </row>
    <row r="542" spans="1:10" ht="34.799999999999997" x14ac:dyDescent="0.25">
      <c r="A542" s="465" t="s">
        <v>282</v>
      </c>
      <c r="B542" s="466" t="s">
        <v>623</v>
      </c>
      <c r="C542" s="467" t="s">
        <v>17</v>
      </c>
      <c r="D542" s="467" t="s">
        <v>624</v>
      </c>
      <c r="E542" s="624" t="s">
        <v>417</v>
      </c>
      <c r="F542" s="624"/>
      <c r="G542" s="468" t="s">
        <v>13</v>
      </c>
      <c r="H542" s="469">
        <v>1</v>
      </c>
      <c r="I542" s="470">
        <v>20.46</v>
      </c>
      <c r="J542" s="471">
        <v>20.46</v>
      </c>
    </row>
    <row r="543" spans="1:10" ht="52.2" x14ac:dyDescent="0.25">
      <c r="A543" s="465" t="s">
        <v>282</v>
      </c>
      <c r="B543" s="466" t="s">
        <v>625</v>
      </c>
      <c r="C543" s="467" t="s">
        <v>17</v>
      </c>
      <c r="D543" s="467" t="s">
        <v>626</v>
      </c>
      <c r="E543" s="624" t="s">
        <v>285</v>
      </c>
      <c r="F543" s="624"/>
      <c r="G543" s="468" t="s">
        <v>13</v>
      </c>
      <c r="H543" s="469">
        <v>1</v>
      </c>
      <c r="I543" s="470">
        <v>1.43</v>
      </c>
      <c r="J543" s="471">
        <v>1.43</v>
      </c>
    </row>
    <row r="544" spans="1:10" ht="34.799999999999997" x14ac:dyDescent="0.25">
      <c r="A544" s="458"/>
      <c r="B544" s="459"/>
      <c r="C544" s="459"/>
      <c r="D544" s="459"/>
      <c r="E544" s="459" t="s">
        <v>270</v>
      </c>
      <c r="F544" s="460">
        <v>9.48</v>
      </c>
      <c r="G544" s="459" t="s">
        <v>271</v>
      </c>
      <c r="H544" s="460">
        <v>11.21</v>
      </c>
      <c r="I544" s="459" t="s">
        <v>272</v>
      </c>
      <c r="J544" s="461">
        <v>20.69</v>
      </c>
    </row>
    <row r="545" spans="1:10" ht="35.4" thickBot="1" x14ac:dyDescent="0.3">
      <c r="A545" s="458"/>
      <c r="B545" s="459"/>
      <c r="C545" s="459"/>
      <c r="D545" s="459"/>
      <c r="E545" s="459" t="s">
        <v>273</v>
      </c>
      <c r="F545" s="460">
        <v>6.66</v>
      </c>
      <c r="G545" s="459"/>
      <c r="H545" s="620" t="s">
        <v>274</v>
      </c>
      <c r="I545" s="620"/>
      <c r="J545" s="461">
        <v>36.97</v>
      </c>
    </row>
    <row r="546" spans="1:10" ht="18" thickTop="1" x14ac:dyDescent="0.25">
      <c r="A546" s="462"/>
      <c r="B546" s="463"/>
      <c r="C546" s="463"/>
      <c r="D546" s="463"/>
      <c r="E546" s="463"/>
      <c r="F546" s="463"/>
      <c r="G546" s="463"/>
      <c r="H546" s="463"/>
      <c r="I546" s="463"/>
      <c r="J546" s="464"/>
    </row>
    <row r="547" spans="1:10" ht="17.399999999999999" x14ac:dyDescent="0.25">
      <c r="A547" s="439"/>
      <c r="B547" s="440" t="s">
        <v>24</v>
      </c>
      <c r="C547" s="441" t="s">
        <v>256</v>
      </c>
      <c r="D547" s="441" t="s">
        <v>257</v>
      </c>
      <c r="E547" s="625" t="s">
        <v>258</v>
      </c>
      <c r="F547" s="625"/>
      <c r="G547" s="442" t="s">
        <v>259</v>
      </c>
      <c r="H547" s="440" t="s">
        <v>34</v>
      </c>
      <c r="I547" s="440" t="s">
        <v>260</v>
      </c>
      <c r="J547" s="443" t="s">
        <v>39</v>
      </c>
    </row>
    <row r="548" spans="1:10" ht="69.599999999999994" x14ac:dyDescent="0.25">
      <c r="A548" s="444" t="s">
        <v>261</v>
      </c>
      <c r="B548" s="445" t="s">
        <v>494</v>
      </c>
      <c r="C548" s="446" t="s">
        <v>17</v>
      </c>
      <c r="D548" s="446" t="s">
        <v>495</v>
      </c>
      <c r="E548" s="626" t="s">
        <v>381</v>
      </c>
      <c r="F548" s="626"/>
      <c r="G548" s="447" t="s">
        <v>179</v>
      </c>
      <c r="H548" s="448">
        <v>1</v>
      </c>
      <c r="I548" s="449">
        <v>30.93</v>
      </c>
      <c r="J548" s="450">
        <v>30.93</v>
      </c>
    </row>
    <row r="549" spans="1:10" ht="69.599999999999994" x14ac:dyDescent="0.25">
      <c r="A549" s="451" t="s">
        <v>264</v>
      </c>
      <c r="B549" s="452" t="s">
        <v>627</v>
      </c>
      <c r="C549" s="453" t="s">
        <v>17</v>
      </c>
      <c r="D549" s="453" t="s">
        <v>628</v>
      </c>
      <c r="E549" s="627" t="s">
        <v>551</v>
      </c>
      <c r="F549" s="627"/>
      <c r="G549" s="454" t="s">
        <v>13</v>
      </c>
      <c r="H549" s="455">
        <v>1</v>
      </c>
      <c r="I549" s="456">
        <v>0.24</v>
      </c>
      <c r="J549" s="457">
        <v>0.24</v>
      </c>
    </row>
    <row r="550" spans="1:10" ht="69.599999999999994" x14ac:dyDescent="0.25">
      <c r="A550" s="451" t="s">
        <v>264</v>
      </c>
      <c r="B550" s="452" t="s">
        <v>629</v>
      </c>
      <c r="C550" s="453" t="s">
        <v>17</v>
      </c>
      <c r="D550" s="453" t="s">
        <v>630</v>
      </c>
      <c r="E550" s="627" t="s">
        <v>551</v>
      </c>
      <c r="F550" s="627"/>
      <c r="G550" s="454" t="s">
        <v>13</v>
      </c>
      <c r="H550" s="455">
        <v>1</v>
      </c>
      <c r="I550" s="456">
        <v>0.92</v>
      </c>
      <c r="J550" s="457">
        <v>0.92</v>
      </c>
    </row>
    <row r="551" spans="1:10" ht="52.2" x14ac:dyDescent="0.25">
      <c r="A551" s="451" t="s">
        <v>264</v>
      </c>
      <c r="B551" s="452" t="s">
        <v>631</v>
      </c>
      <c r="C551" s="453" t="s">
        <v>17</v>
      </c>
      <c r="D551" s="453" t="s">
        <v>632</v>
      </c>
      <c r="E551" s="627" t="s">
        <v>266</v>
      </c>
      <c r="F551" s="627"/>
      <c r="G551" s="454" t="s">
        <v>13</v>
      </c>
      <c r="H551" s="455">
        <v>1</v>
      </c>
      <c r="I551" s="456">
        <v>29.77</v>
      </c>
      <c r="J551" s="457">
        <v>29.77</v>
      </c>
    </row>
    <row r="552" spans="1:10" ht="34.799999999999997" x14ac:dyDescent="0.25">
      <c r="A552" s="458"/>
      <c r="B552" s="459"/>
      <c r="C552" s="459"/>
      <c r="D552" s="459"/>
      <c r="E552" s="459" t="s">
        <v>270</v>
      </c>
      <c r="F552" s="460">
        <v>9.67</v>
      </c>
      <c r="G552" s="459" t="s">
        <v>271</v>
      </c>
      <c r="H552" s="460">
        <v>11.45</v>
      </c>
      <c r="I552" s="459" t="s">
        <v>272</v>
      </c>
      <c r="J552" s="461">
        <v>21.12</v>
      </c>
    </row>
    <row r="553" spans="1:10" ht="35.4" thickBot="1" x14ac:dyDescent="0.3">
      <c r="A553" s="458"/>
      <c r="B553" s="459"/>
      <c r="C553" s="459"/>
      <c r="D553" s="459"/>
      <c r="E553" s="459" t="s">
        <v>273</v>
      </c>
      <c r="F553" s="460">
        <v>6.8</v>
      </c>
      <c r="G553" s="459"/>
      <c r="H553" s="620" t="s">
        <v>274</v>
      </c>
      <c r="I553" s="620"/>
      <c r="J553" s="461">
        <v>37.729999999999997</v>
      </c>
    </row>
    <row r="554" spans="1:10" ht="18" thickTop="1" x14ac:dyDescent="0.25">
      <c r="A554" s="462"/>
      <c r="B554" s="463"/>
      <c r="C554" s="463"/>
      <c r="D554" s="463"/>
      <c r="E554" s="463"/>
      <c r="F554" s="463"/>
      <c r="G554" s="463"/>
      <c r="H554" s="463"/>
      <c r="I554" s="463"/>
      <c r="J554" s="464"/>
    </row>
    <row r="555" spans="1:10" ht="17.399999999999999" x14ac:dyDescent="0.25">
      <c r="A555" s="439"/>
      <c r="B555" s="440" t="s">
        <v>24</v>
      </c>
      <c r="C555" s="441" t="s">
        <v>256</v>
      </c>
      <c r="D555" s="441" t="s">
        <v>257</v>
      </c>
      <c r="E555" s="625" t="s">
        <v>258</v>
      </c>
      <c r="F555" s="625"/>
      <c r="G555" s="442" t="s">
        <v>259</v>
      </c>
      <c r="H555" s="440" t="s">
        <v>34</v>
      </c>
      <c r="I555" s="440" t="s">
        <v>260</v>
      </c>
      <c r="J555" s="443" t="s">
        <v>39</v>
      </c>
    </row>
    <row r="556" spans="1:10" ht="69.599999999999994" x14ac:dyDescent="0.25">
      <c r="A556" s="444" t="s">
        <v>261</v>
      </c>
      <c r="B556" s="445" t="s">
        <v>492</v>
      </c>
      <c r="C556" s="446" t="s">
        <v>17</v>
      </c>
      <c r="D556" s="446" t="s">
        <v>493</v>
      </c>
      <c r="E556" s="626" t="s">
        <v>381</v>
      </c>
      <c r="F556" s="626"/>
      <c r="G556" s="447" t="s">
        <v>175</v>
      </c>
      <c r="H556" s="448">
        <v>1</v>
      </c>
      <c r="I556" s="449">
        <v>38.47</v>
      </c>
      <c r="J556" s="450">
        <v>38.47</v>
      </c>
    </row>
    <row r="557" spans="1:10" ht="69.599999999999994" x14ac:dyDescent="0.25">
      <c r="A557" s="451" t="s">
        <v>264</v>
      </c>
      <c r="B557" s="452" t="s">
        <v>633</v>
      </c>
      <c r="C557" s="453" t="s">
        <v>17</v>
      </c>
      <c r="D557" s="453" t="s">
        <v>634</v>
      </c>
      <c r="E557" s="627" t="s">
        <v>551</v>
      </c>
      <c r="F557" s="627"/>
      <c r="G557" s="454" t="s">
        <v>13</v>
      </c>
      <c r="H557" s="455">
        <v>1</v>
      </c>
      <c r="I557" s="456">
        <v>1.1499999999999999</v>
      </c>
      <c r="J557" s="457">
        <v>1.1499999999999999</v>
      </c>
    </row>
    <row r="558" spans="1:10" ht="52.2" x14ac:dyDescent="0.25">
      <c r="A558" s="451" t="s">
        <v>264</v>
      </c>
      <c r="B558" s="452" t="s">
        <v>631</v>
      </c>
      <c r="C558" s="453" t="s">
        <v>17</v>
      </c>
      <c r="D558" s="453" t="s">
        <v>632</v>
      </c>
      <c r="E558" s="627" t="s">
        <v>266</v>
      </c>
      <c r="F558" s="627"/>
      <c r="G558" s="454" t="s">
        <v>13</v>
      </c>
      <c r="H558" s="455">
        <v>1</v>
      </c>
      <c r="I558" s="456">
        <v>29.77</v>
      </c>
      <c r="J558" s="457">
        <v>29.77</v>
      </c>
    </row>
    <row r="559" spans="1:10" ht="69.599999999999994" x14ac:dyDescent="0.25">
      <c r="A559" s="451" t="s">
        <v>264</v>
      </c>
      <c r="B559" s="452" t="s">
        <v>635</v>
      </c>
      <c r="C559" s="453" t="s">
        <v>17</v>
      </c>
      <c r="D559" s="453" t="s">
        <v>636</v>
      </c>
      <c r="E559" s="627" t="s">
        <v>551</v>
      </c>
      <c r="F559" s="627"/>
      <c r="G559" s="454" t="s">
        <v>13</v>
      </c>
      <c r="H559" s="455">
        <v>1</v>
      </c>
      <c r="I559" s="456">
        <v>6.39</v>
      </c>
      <c r="J559" s="457">
        <v>6.39</v>
      </c>
    </row>
    <row r="560" spans="1:10" ht="69.599999999999994" x14ac:dyDescent="0.25">
      <c r="A560" s="451" t="s">
        <v>264</v>
      </c>
      <c r="B560" s="452" t="s">
        <v>629</v>
      </c>
      <c r="C560" s="453" t="s">
        <v>17</v>
      </c>
      <c r="D560" s="453" t="s">
        <v>630</v>
      </c>
      <c r="E560" s="627" t="s">
        <v>551</v>
      </c>
      <c r="F560" s="627"/>
      <c r="G560" s="454" t="s">
        <v>13</v>
      </c>
      <c r="H560" s="455">
        <v>1</v>
      </c>
      <c r="I560" s="456">
        <v>0.92</v>
      </c>
      <c r="J560" s="457">
        <v>0.92</v>
      </c>
    </row>
    <row r="561" spans="1:10" ht="69.599999999999994" x14ac:dyDescent="0.25">
      <c r="A561" s="451" t="s">
        <v>264</v>
      </c>
      <c r="B561" s="452" t="s">
        <v>627</v>
      </c>
      <c r="C561" s="453" t="s">
        <v>17</v>
      </c>
      <c r="D561" s="453" t="s">
        <v>628</v>
      </c>
      <c r="E561" s="627" t="s">
        <v>551</v>
      </c>
      <c r="F561" s="627"/>
      <c r="G561" s="454" t="s">
        <v>13</v>
      </c>
      <c r="H561" s="455">
        <v>1</v>
      </c>
      <c r="I561" s="456">
        <v>0.24</v>
      </c>
      <c r="J561" s="457">
        <v>0.24</v>
      </c>
    </row>
    <row r="562" spans="1:10" ht="34.799999999999997" x14ac:dyDescent="0.25">
      <c r="A562" s="458"/>
      <c r="B562" s="459"/>
      <c r="C562" s="459"/>
      <c r="D562" s="459"/>
      <c r="E562" s="459" t="s">
        <v>270</v>
      </c>
      <c r="F562" s="460">
        <v>9.67</v>
      </c>
      <c r="G562" s="459" t="s">
        <v>271</v>
      </c>
      <c r="H562" s="460">
        <v>11.45</v>
      </c>
      <c r="I562" s="459" t="s">
        <v>272</v>
      </c>
      <c r="J562" s="461">
        <v>21.12</v>
      </c>
    </row>
    <row r="563" spans="1:10" ht="35.4" thickBot="1" x14ac:dyDescent="0.3">
      <c r="A563" s="458"/>
      <c r="B563" s="459"/>
      <c r="C563" s="459"/>
      <c r="D563" s="459"/>
      <c r="E563" s="459" t="s">
        <v>273</v>
      </c>
      <c r="F563" s="460">
        <v>8.4600000000000009</v>
      </c>
      <c r="G563" s="459"/>
      <c r="H563" s="620" t="s">
        <v>274</v>
      </c>
      <c r="I563" s="620"/>
      <c r="J563" s="461">
        <v>46.93</v>
      </c>
    </row>
    <row r="564" spans="1:10" ht="18" thickTop="1" x14ac:dyDescent="0.25">
      <c r="A564" s="462"/>
      <c r="B564" s="463"/>
      <c r="C564" s="463"/>
      <c r="D564" s="463"/>
      <c r="E564" s="463"/>
      <c r="F564" s="463"/>
      <c r="G564" s="463"/>
      <c r="H564" s="463"/>
      <c r="I564" s="463"/>
      <c r="J564" s="464"/>
    </row>
    <row r="565" spans="1:10" ht="17.399999999999999" x14ac:dyDescent="0.25">
      <c r="A565" s="439"/>
      <c r="B565" s="440" t="s">
        <v>24</v>
      </c>
      <c r="C565" s="441" t="s">
        <v>256</v>
      </c>
      <c r="D565" s="441" t="s">
        <v>257</v>
      </c>
      <c r="E565" s="625" t="s">
        <v>258</v>
      </c>
      <c r="F565" s="625"/>
      <c r="G565" s="442" t="s">
        <v>259</v>
      </c>
      <c r="H565" s="440" t="s">
        <v>34</v>
      </c>
      <c r="I565" s="440" t="s">
        <v>260</v>
      </c>
      <c r="J565" s="443" t="s">
        <v>39</v>
      </c>
    </row>
    <row r="566" spans="1:10" ht="69.599999999999994" x14ac:dyDescent="0.25">
      <c r="A566" s="444" t="s">
        <v>261</v>
      </c>
      <c r="B566" s="445" t="s">
        <v>629</v>
      </c>
      <c r="C566" s="446" t="s">
        <v>17</v>
      </c>
      <c r="D566" s="446" t="s">
        <v>630</v>
      </c>
      <c r="E566" s="626" t="s">
        <v>551</v>
      </c>
      <c r="F566" s="626"/>
      <c r="G566" s="447" t="s">
        <v>13</v>
      </c>
      <c r="H566" s="448">
        <v>1</v>
      </c>
      <c r="I566" s="449">
        <v>0.92</v>
      </c>
      <c r="J566" s="450">
        <v>0.92</v>
      </c>
    </row>
    <row r="567" spans="1:10" ht="52.2" x14ac:dyDescent="0.25">
      <c r="A567" s="465" t="s">
        <v>282</v>
      </c>
      <c r="B567" s="466" t="s">
        <v>637</v>
      </c>
      <c r="C567" s="467" t="s">
        <v>17</v>
      </c>
      <c r="D567" s="467" t="s">
        <v>638</v>
      </c>
      <c r="E567" s="624" t="s">
        <v>562</v>
      </c>
      <c r="F567" s="624"/>
      <c r="G567" s="468" t="s">
        <v>563</v>
      </c>
      <c r="H567" s="469">
        <v>5.3300000000000001E-5</v>
      </c>
      <c r="I567" s="470">
        <v>17335.43</v>
      </c>
      <c r="J567" s="471">
        <v>0.92</v>
      </c>
    </row>
    <row r="568" spans="1:10" ht="34.799999999999997" x14ac:dyDescent="0.25">
      <c r="A568" s="458"/>
      <c r="B568" s="459"/>
      <c r="C568" s="459"/>
      <c r="D568" s="459"/>
      <c r="E568" s="459" t="s">
        <v>270</v>
      </c>
      <c r="F568" s="460">
        <v>0</v>
      </c>
      <c r="G568" s="459" t="s">
        <v>271</v>
      </c>
      <c r="H568" s="460">
        <v>0</v>
      </c>
      <c r="I568" s="459" t="s">
        <v>272</v>
      </c>
      <c r="J568" s="461">
        <v>0</v>
      </c>
    </row>
    <row r="569" spans="1:10" ht="35.4" thickBot="1" x14ac:dyDescent="0.3">
      <c r="A569" s="458"/>
      <c r="B569" s="459"/>
      <c r="C569" s="459"/>
      <c r="D569" s="459"/>
      <c r="E569" s="459" t="s">
        <v>273</v>
      </c>
      <c r="F569" s="460">
        <v>0.2</v>
      </c>
      <c r="G569" s="459"/>
      <c r="H569" s="620" t="s">
        <v>274</v>
      </c>
      <c r="I569" s="620"/>
      <c r="J569" s="461">
        <v>1.1200000000000001</v>
      </c>
    </row>
    <row r="570" spans="1:10" ht="18" thickTop="1" x14ac:dyDescent="0.25">
      <c r="A570" s="462"/>
      <c r="B570" s="463"/>
      <c r="C570" s="463"/>
      <c r="D570" s="463"/>
      <c r="E570" s="463"/>
      <c r="F570" s="463"/>
      <c r="G570" s="463"/>
      <c r="H570" s="463"/>
      <c r="I570" s="463"/>
      <c r="J570" s="464"/>
    </row>
    <row r="571" spans="1:10" ht="17.399999999999999" x14ac:dyDescent="0.25">
      <c r="A571" s="439"/>
      <c r="B571" s="440" t="s">
        <v>24</v>
      </c>
      <c r="C571" s="441" t="s">
        <v>256</v>
      </c>
      <c r="D571" s="441" t="s">
        <v>257</v>
      </c>
      <c r="E571" s="625" t="s">
        <v>258</v>
      </c>
      <c r="F571" s="625"/>
      <c r="G571" s="442" t="s">
        <v>259</v>
      </c>
      <c r="H571" s="440" t="s">
        <v>34</v>
      </c>
      <c r="I571" s="440" t="s">
        <v>260</v>
      </c>
      <c r="J571" s="443" t="s">
        <v>39</v>
      </c>
    </row>
    <row r="572" spans="1:10" ht="69.599999999999994" x14ac:dyDescent="0.25">
      <c r="A572" s="444" t="s">
        <v>261</v>
      </c>
      <c r="B572" s="445" t="s">
        <v>627</v>
      </c>
      <c r="C572" s="446" t="s">
        <v>17</v>
      </c>
      <c r="D572" s="446" t="s">
        <v>628</v>
      </c>
      <c r="E572" s="626" t="s">
        <v>551</v>
      </c>
      <c r="F572" s="626"/>
      <c r="G572" s="447" t="s">
        <v>13</v>
      </c>
      <c r="H572" s="448">
        <v>1</v>
      </c>
      <c r="I572" s="449">
        <v>0.24</v>
      </c>
      <c r="J572" s="450">
        <v>0.24</v>
      </c>
    </row>
    <row r="573" spans="1:10" ht="52.2" x14ac:dyDescent="0.25">
      <c r="A573" s="465" t="s">
        <v>282</v>
      </c>
      <c r="B573" s="466" t="s">
        <v>637</v>
      </c>
      <c r="C573" s="467" t="s">
        <v>17</v>
      </c>
      <c r="D573" s="467" t="s">
        <v>638</v>
      </c>
      <c r="E573" s="624" t="s">
        <v>562</v>
      </c>
      <c r="F573" s="624"/>
      <c r="G573" s="468" t="s">
        <v>563</v>
      </c>
      <c r="H573" s="469">
        <v>1.43E-5</v>
      </c>
      <c r="I573" s="470">
        <v>17335.43</v>
      </c>
      <c r="J573" s="471">
        <v>0.24</v>
      </c>
    </row>
    <row r="574" spans="1:10" ht="34.799999999999997" x14ac:dyDescent="0.25">
      <c r="A574" s="458"/>
      <c r="B574" s="459"/>
      <c r="C574" s="459"/>
      <c r="D574" s="459"/>
      <c r="E574" s="459" t="s">
        <v>270</v>
      </c>
      <c r="F574" s="460">
        <v>0</v>
      </c>
      <c r="G574" s="459" t="s">
        <v>271</v>
      </c>
      <c r="H574" s="460">
        <v>0</v>
      </c>
      <c r="I574" s="459" t="s">
        <v>272</v>
      </c>
      <c r="J574" s="461">
        <v>0</v>
      </c>
    </row>
    <row r="575" spans="1:10" ht="35.4" thickBot="1" x14ac:dyDescent="0.3">
      <c r="A575" s="458"/>
      <c r="B575" s="459"/>
      <c r="C575" s="459"/>
      <c r="D575" s="459"/>
      <c r="E575" s="459" t="s">
        <v>273</v>
      </c>
      <c r="F575" s="460">
        <v>0.05</v>
      </c>
      <c r="G575" s="459"/>
      <c r="H575" s="620" t="s">
        <v>274</v>
      </c>
      <c r="I575" s="620"/>
      <c r="J575" s="461">
        <v>0.28999999999999998</v>
      </c>
    </row>
    <row r="576" spans="1:10" ht="18" thickTop="1" x14ac:dyDescent="0.25">
      <c r="A576" s="462"/>
      <c r="B576" s="463"/>
      <c r="C576" s="463"/>
      <c r="D576" s="463"/>
      <c r="E576" s="463"/>
      <c r="F576" s="463"/>
      <c r="G576" s="463"/>
      <c r="H576" s="463"/>
      <c r="I576" s="463"/>
      <c r="J576" s="464"/>
    </row>
    <row r="577" spans="1:10" ht="17.399999999999999" x14ac:dyDescent="0.25">
      <c r="A577" s="439"/>
      <c r="B577" s="440" t="s">
        <v>24</v>
      </c>
      <c r="C577" s="441" t="s">
        <v>256</v>
      </c>
      <c r="D577" s="441" t="s">
        <v>257</v>
      </c>
      <c r="E577" s="625" t="s">
        <v>258</v>
      </c>
      <c r="F577" s="625"/>
      <c r="G577" s="442" t="s">
        <v>259</v>
      </c>
      <c r="H577" s="440" t="s">
        <v>34</v>
      </c>
      <c r="I577" s="440" t="s">
        <v>260</v>
      </c>
      <c r="J577" s="443" t="s">
        <v>39</v>
      </c>
    </row>
    <row r="578" spans="1:10" ht="69.599999999999994" x14ac:dyDescent="0.25">
      <c r="A578" s="444" t="s">
        <v>261</v>
      </c>
      <c r="B578" s="445" t="s">
        <v>633</v>
      </c>
      <c r="C578" s="446" t="s">
        <v>17</v>
      </c>
      <c r="D578" s="446" t="s">
        <v>634</v>
      </c>
      <c r="E578" s="626" t="s">
        <v>551</v>
      </c>
      <c r="F578" s="626"/>
      <c r="G578" s="447" t="s">
        <v>13</v>
      </c>
      <c r="H578" s="448">
        <v>1</v>
      </c>
      <c r="I578" s="449">
        <v>1.1499999999999999</v>
      </c>
      <c r="J578" s="450">
        <v>1.1499999999999999</v>
      </c>
    </row>
    <row r="579" spans="1:10" ht="52.2" x14ac:dyDescent="0.25">
      <c r="A579" s="465" t="s">
        <v>282</v>
      </c>
      <c r="B579" s="466" t="s">
        <v>637</v>
      </c>
      <c r="C579" s="467" t="s">
        <v>17</v>
      </c>
      <c r="D579" s="467" t="s">
        <v>638</v>
      </c>
      <c r="E579" s="624" t="s">
        <v>562</v>
      </c>
      <c r="F579" s="624"/>
      <c r="G579" s="468" t="s">
        <v>563</v>
      </c>
      <c r="H579" s="469">
        <v>6.6699999999999995E-5</v>
      </c>
      <c r="I579" s="470">
        <v>17335.43</v>
      </c>
      <c r="J579" s="471">
        <v>1.1499999999999999</v>
      </c>
    </row>
    <row r="580" spans="1:10" ht="34.799999999999997" x14ac:dyDescent="0.25">
      <c r="A580" s="458"/>
      <c r="B580" s="459"/>
      <c r="C580" s="459"/>
      <c r="D580" s="459"/>
      <c r="E580" s="459" t="s">
        <v>270</v>
      </c>
      <c r="F580" s="460">
        <v>0</v>
      </c>
      <c r="G580" s="459" t="s">
        <v>271</v>
      </c>
      <c r="H580" s="460">
        <v>0</v>
      </c>
      <c r="I580" s="459" t="s">
        <v>272</v>
      </c>
      <c r="J580" s="461">
        <v>0</v>
      </c>
    </row>
    <row r="581" spans="1:10" ht="35.4" thickBot="1" x14ac:dyDescent="0.3">
      <c r="A581" s="458"/>
      <c r="B581" s="459"/>
      <c r="C581" s="459"/>
      <c r="D581" s="459"/>
      <c r="E581" s="459" t="s">
        <v>273</v>
      </c>
      <c r="F581" s="460">
        <v>0.25</v>
      </c>
      <c r="G581" s="459"/>
      <c r="H581" s="620" t="s">
        <v>274</v>
      </c>
      <c r="I581" s="620"/>
      <c r="J581" s="461">
        <v>1.4</v>
      </c>
    </row>
    <row r="582" spans="1:10" ht="18" thickTop="1" x14ac:dyDescent="0.25">
      <c r="A582" s="462"/>
      <c r="B582" s="463"/>
      <c r="C582" s="463"/>
      <c r="D582" s="463"/>
      <c r="E582" s="463"/>
      <c r="F582" s="463"/>
      <c r="G582" s="463"/>
      <c r="H582" s="463"/>
      <c r="I582" s="463"/>
      <c r="J582" s="464"/>
    </row>
    <row r="583" spans="1:10" ht="17.399999999999999" x14ac:dyDescent="0.25">
      <c r="A583" s="439"/>
      <c r="B583" s="440" t="s">
        <v>24</v>
      </c>
      <c r="C583" s="441" t="s">
        <v>256</v>
      </c>
      <c r="D583" s="441" t="s">
        <v>257</v>
      </c>
      <c r="E583" s="625" t="s">
        <v>258</v>
      </c>
      <c r="F583" s="625"/>
      <c r="G583" s="442" t="s">
        <v>259</v>
      </c>
      <c r="H583" s="440" t="s">
        <v>34</v>
      </c>
      <c r="I583" s="440" t="s">
        <v>260</v>
      </c>
      <c r="J583" s="443" t="s">
        <v>39</v>
      </c>
    </row>
    <row r="584" spans="1:10" ht="69.599999999999994" x14ac:dyDescent="0.25">
      <c r="A584" s="444" t="s">
        <v>261</v>
      </c>
      <c r="B584" s="445" t="s">
        <v>635</v>
      </c>
      <c r="C584" s="446" t="s">
        <v>17</v>
      </c>
      <c r="D584" s="446" t="s">
        <v>636</v>
      </c>
      <c r="E584" s="626" t="s">
        <v>551</v>
      </c>
      <c r="F584" s="626"/>
      <c r="G584" s="447" t="s">
        <v>13</v>
      </c>
      <c r="H584" s="448">
        <v>1</v>
      </c>
      <c r="I584" s="449">
        <v>6.39</v>
      </c>
      <c r="J584" s="450">
        <v>6.39</v>
      </c>
    </row>
    <row r="585" spans="1:10" ht="17.399999999999999" x14ac:dyDescent="0.25">
      <c r="A585" s="465" t="s">
        <v>282</v>
      </c>
      <c r="B585" s="466" t="s">
        <v>639</v>
      </c>
      <c r="C585" s="467" t="s">
        <v>17</v>
      </c>
      <c r="D585" s="467" t="s">
        <v>640</v>
      </c>
      <c r="E585" s="624" t="s">
        <v>285</v>
      </c>
      <c r="F585" s="624"/>
      <c r="G585" s="468" t="s">
        <v>501</v>
      </c>
      <c r="H585" s="469">
        <v>1.03</v>
      </c>
      <c r="I585" s="470">
        <v>6.21</v>
      </c>
      <c r="J585" s="471">
        <v>6.39</v>
      </c>
    </row>
    <row r="586" spans="1:10" ht="34.799999999999997" x14ac:dyDescent="0.25">
      <c r="A586" s="458"/>
      <c r="B586" s="459"/>
      <c r="C586" s="459"/>
      <c r="D586" s="459"/>
      <c r="E586" s="459" t="s">
        <v>270</v>
      </c>
      <c r="F586" s="460">
        <v>0</v>
      </c>
      <c r="G586" s="459" t="s">
        <v>271</v>
      </c>
      <c r="H586" s="460">
        <v>0</v>
      </c>
      <c r="I586" s="459" t="s">
        <v>272</v>
      </c>
      <c r="J586" s="461">
        <v>0</v>
      </c>
    </row>
    <row r="587" spans="1:10" ht="35.4" thickBot="1" x14ac:dyDescent="0.3">
      <c r="A587" s="458"/>
      <c r="B587" s="459"/>
      <c r="C587" s="459"/>
      <c r="D587" s="459"/>
      <c r="E587" s="459" t="s">
        <v>273</v>
      </c>
      <c r="F587" s="460">
        <v>1.4</v>
      </c>
      <c r="G587" s="459"/>
      <c r="H587" s="620" t="s">
        <v>274</v>
      </c>
      <c r="I587" s="620"/>
      <c r="J587" s="461">
        <v>7.79</v>
      </c>
    </row>
    <row r="588" spans="1:10" ht="18" thickTop="1" x14ac:dyDescent="0.25">
      <c r="A588" s="462"/>
      <c r="B588" s="463"/>
      <c r="C588" s="463"/>
      <c r="D588" s="463"/>
      <c r="E588" s="463"/>
      <c r="F588" s="463"/>
      <c r="G588" s="463"/>
      <c r="H588" s="463"/>
      <c r="I588" s="463"/>
      <c r="J588" s="464"/>
    </row>
    <row r="589" spans="1:10" ht="17.399999999999999" x14ac:dyDescent="0.25">
      <c r="A589" s="439"/>
      <c r="B589" s="440" t="s">
        <v>24</v>
      </c>
      <c r="C589" s="441" t="s">
        <v>256</v>
      </c>
      <c r="D589" s="441" t="s">
        <v>257</v>
      </c>
      <c r="E589" s="625" t="s">
        <v>258</v>
      </c>
      <c r="F589" s="625"/>
      <c r="G589" s="442" t="s">
        <v>259</v>
      </c>
      <c r="H589" s="440" t="s">
        <v>34</v>
      </c>
      <c r="I589" s="440" t="s">
        <v>260</v>
      </c>
      <c r="J589" s="443" t="s">
        <v>39</v>
      </c>
    </row>
    <row r="590" spans="1:10" ht="69.599999999999994" x14ac:dyDescent="0.25">
      <c r="A590" s="444" t="s">
        <v>261</v>
      </c>
      <c r="B590" s="445" t="s">
        <v>496</v>
      </c>
      <c r="C590" s="446" t="s">
        <v>17</v>
      </c>
      <c r="D590" s="446" t="s">
        <v>497</v>
      </c>
      <c r="E590" s="626" t="s">
        <v>498</v>
      </c>
      <c r="F590" s="626"/>
      <c r="G590" s="447" t="s">
        <v>343</v>
      </c>
      <c r="H590" s="448">
        <v>1</v>
      </c>
      <c r="I590" s="449">
        <v>724.36</v>
      </c>
      <c r="J590" s="450">
        <v>724.36</v>
      </c>
    </row>
    <row r="591" spans="1:10" ht="87" x14ac:dyDescent="0.25">
      <c r="A591" s="451" t="s">
        <v>264</v>
      </c>
      <c r="B591" s="452" t="s">
        <v>554</v>
      </c>
      <c r="C591" s="453" t="s">
        <v>17</v>
      </c>
      <c r="D591" s="453" t="s">
        <v>555</v>
      </c>
      <c r="E591" s="627" t="s">
        <v>381</v>
      </c>
      <c r="F591" s="627"/>
      <c r="G591" s="454" t="s">
        <v>175</v>
      </c>
      <c r="H591" s="455">
        <v>0.82589999999999997</v>
      </c>
      <c r="I591" s="456">
        <v>2.3199999999999998</v>
      </c>
      <c r="J591" s="457">
        <v>1.91</v>
      </c>
    </row>
    <row r="592" spans="1:10" ht="34.799999999999997" x14ac:dyDescent="0.25">
      <c r="A592" s="451" t="s">
        <v>264</v>
      </c>
      <c r="B592" s="452" t="s">
        <v>197</v>
      </c>
      <c r="C592" s="453" t="s">
        <v>17</v>
      </c>
      <c r="D592" s="453" t="s">
        <v>198</v>
      </c>
      <c r="E592" s="627" t="s">
        <v>269</v>
      </c>
      <c r="F592" s="627"/>
      <c r="G592" s="454" t="s">
        <v>13</v>
      </c>
      <c r="H592" s="455">
        <v>2.5333000000000001</v>
      </c>
      <c r="I592" s="456">
        <v>25.11</v>
      </c>
      <c r="J592" s="457">
        <v>63.61</v>
      </c>
    </row>
    <row r="593" spans="1:10" ht="87" x14ac:dyDescent="0.25">
      <c r="A593" s="451" t="s">
        <v>264</v>
      </c>
      <c r="B593" s="452" t="s">
        <v>547</v>
      </c>
      <c r="C593" s="453" t="s">
        <v>17</v>
      </c>
      <c r="D593" s="453" t="s">
        <v>548</v>
      </c>
      <c r="E593" s="627" t="s">
        <v>381</v>
      </c>
      <c r="F593" s="627"/>
      <c r="G593" s="454" t="s">
        <v>179</v>
      </c>
      <c r="H593" s="455">
        <v>0.77869999999999995</v>
      </c>
      <c r="I593" s="456">
        <v>0.45</v>
      </c>
      <c r="J593" s="457">
        <v>0.35</v>
      </c>
    </row>
    <row r="594" spans="1:10" ht="52.2" x14ac:dyDescent="0.25">
      <c r="A594" s="451" t="s">
        <v>264</v>
      </c>
      <c r="B594" s="452" t="s">
        <v>641</v>
      </c>
      <c r="C594" s="453" t="s">
        <v>17</v>
      </c>
      <c r="D594" s="453" t="s">
        <v>642</v>
      </c>
      <c r="E594" s="627" t="s">
        <v>266</v>
      </c>
      <c r="F594" s="627"/>
      <c r="G594" s="454" t="s">
        <v>13</v>
      </c>
      <c r="H594" s="455">
        <v>1.6046</v>
      </c>
      <c r="I594" s="456">
        <v>26.09</v>
      </c>
      <c r="J594" s="457">
        <v>41.86</v>
      </c>
    </row>
    <row r="595" spans="1:10" ht="34.799999999999997" x14ac:dyDescent="0.25">
      <c r="A595" s="465" t="s">
        <v>282</v>
      </c>
      <c r="B595" s="466" t="s">
        <v>490</v>
      </c>
      <c r="C595" s="467" t="s">
        <v>17</v>
      </c>
      <c r="D595" s="467" t="s">
        <v>491</v>
      </c>
      <c r="E595" s="624" t="s">
        <v>285</v>
      </c>
      <c r="F595" s="624"/>
      <c r="G595" s="468" t="s">
        <v>343</v>
      </c>
      <c r="H595" s="469">
        <v>0.75580000000000003</v>
      </c>
      <c r="I595" s="470">
        <v>120</v>
      </c>
      <c r="J595" s="471">
        <v>90.69</v>
      </c>
    </row>
    <row r="596" spans="1:10" ht="17.399999999999999" x14ac:dyDescent="0.25">
      <c r="A596" s="465" t="s">
        <v>282</v>
      </c>
      <c r="B596" s="466" t="s">
        <v>529</v>
      </c>
      <c r="C596" s="467" t="s">
        <v>17</v>
      </c>
      <c r="D596" s="467" t="s">
        <v>530</v>
      </c>
      <c r="E596" s="624" t="s">
        <v>285</v>
      </c>
      <c r="F596" s="624"/>
      <c r="G596" s="468" t="s">
        <v>210</v>
      </c>
      <c r="H596" s="469">
        <v>322.97770000000003</v>
      </c>
      <c r="I596" s="470">
        <v>1.17</v>
      </c>
      <c r="J596" s="471">
        <v>377.88</v>
      </c>
    </row>
    <row r="597" spans="1:10" ht="34.799999999999997" x14ac:dyDescent="0.25">
      <c r="A597" s="465" t="s">
        <v>282</v>
      </c>
      <c r="B597" s="466" t="s">
        <v>643</v>
      </c>
      <c r="C597" s="467" t="s">
        <v>17</v>
      </c>
      <c r="D597" s="467" t="s">
        <v>644</v>
      </c>
      <c r="E597" s="624" t="s">
        <v>285</v>
      </c>
      <c r="F597" s="624"/>
      <c r="G597" s="468" t="s">
        <v>343</v>
      </c>
      <c r="H597" s="469">
        <v>0.58720000000000006</v>
      </c>
      <c r="I597" s="470">
        <v>252.15</v>
      </c>
      <c r="J597" s="471">
        <v>148.06</v>
      </c>
    </row>
    <row r="598" spans="1:10" ht="34.799999999999997" x14ac:dyDescent="0.25">
      <c r="A598" s="458"/>
      <c r="B598" s="459"/>
      <c r="C598" s="459"/>
      <c r="D598" s="459"/>
      <c r="E598" s="459" t="s">
        <v>270</v>
      </c>
      <c r="F598" s="460">
        <v>30.65</v>
      </c>
      <c r="G598" s="459" t="s">
        <v>271</v>
      </c>
      <c r="H598" s="460">
        <v>36.24</v>
      </c>
      <c r="I598" s="459" t="s">
        <v>272</v>
      </c>
      <c r="J598" s="461">
        <v>66.89</v>
      </c>
    </row>
    <row r="599" spans="1:10" ht="35.4" thickBot="1" x14ac:dyDescent="0.3">
      <c r="A599" s="458"/>
      <c r="B599" s="459"/>
      <c r="C599" s="459"/>
      <c r="D599" s="459"/>
      <c r="E599" s="459" t="s">
        <v>273</v>
      </c>
      <c r="F599" s="460">
        <v>159.35</v>
      </c>
      <c r="G599" s="459"/>
      <c r="H599" s="620" t="s">
        <v>274</v>
      </c>
      <c r="I599" s="620"/>
      <c r="J599" s="461">
        <v>883.71</v>
      </c>
    </row>
    <row r="600" spans="1:10" ht="18" thickTop="1" x14ac:dyDescent="0.25">
      <c r="A600" s="462"/>
      <c r="B600" s="463"/>
      <c r="C600" s="463"/>
      <c r="D600" s="463"/>
      <c r="E600" s="463"/>
      <c r="F600" s="463"/>
      <c r="G600" s="463"/>
      <c r="H600" s="463"/>
      <c r="I600" s="463"/>
      <c r="J600" s="464"/>
    </row>
    <row r="601" spans="1:10" ht="17.399999999999999" x14ac:dyDescent="0.25">
      <c r="A601" s="439"/>
      <c r="B601" s="440" t="s">
        <v>24</v>
      </c>
      <c r="C601" s="441" t="s">
        <v>256</v>
      </c>
      <c r="D601" s="441" t="s">
        <v>257</v>
      </c>
      <c r="E601" s="625" t="s">
        <v>258</v>
      </c>
      <c r="F601" s="625"/>
      <c r="G601" s="442" t="s">
        <v>259</v>
      </c>
      <c r="H601" s="440" t="s">
        <v>34</v>
      </c>
      <c r="I601" s="440" t="s">
        <v>260</v>
      </c>
      <c r="J601" s="443" t="s">
        <v>39</v>
      </c>
    </row>
    <row r="602" spans="1:10" ht="52.2" x14ac:dyDescent="0.25">
      <c r="A602" s="444" t="s">
        <v>261</v>
      </c>
      <c r="B602" s="445" t="s">
        <v>511</v>
      </c>
      <c r="C602" s="446" t="s">
        <v>17</v>
      </c>
      <c r="D602" s="446" t="s">
        <v>512</v>
      </c>
      <c r="E602" s="626" t="s">
        <v>266</v>
      </c>
      <c r="F602" s="626"/>
      <c r="G602" s="447" t="s">
        <v>13</v>
      </c>
      <c r="H602" s="448">
        <v>1</v>
      </c>
      <c r="I602" s="449">
        <v>0.18</v>
      </c>
      <c r="J602" s="450">
        <v>0.18</v>
      </c>
    </row>
    <row r="603" spans="1:10" ht="17.399999999999999" x14ac:dyDescent="0.25">
      <c r="A603" s="465" t="s">
        <v>282</v>
      </c>
      <c r="B603" s="466" t="s">
        <v>520</v>
      </c>
      <c r="C603" s="467" t="s">
        <v>17</v>
      </c>
      <c r="D603" s="467" t="s">
        <v>521</v>
      </c>
      <c r="E603" s="624" t="s">
        <v>417</v>
      </c>
      <c r="F603" s="624"/>
      <c r="G603" s="468" t="s">
        <v>13</v>
      </c>
      <c r="H603" s="469">
        <v>1.154E-2</v>
      </c>
      <c r="I603" s="470">
        <v>16.100000000000001</v>
      </c>
      <c r="J603" s="471">
        <v>0.18</v>
      </c>
    </row>
    <row r="604" spans="1:10" ht="34.799999999999997" x14ac:dyDescent="0.25">
      <c r="A604" s="458"/>
      <c r="B604" s="459"/>
      <c r="C604" s="459"/>
      <c r="D604" s="459"/>
      <c r="E604" s="459" t="s">
        <v>270</v>
      </c>
      <c r="F604" s="460">
        <v>0.08</v>
      </c>
      <c r="G604" s="459" t="s">
        <v>271</v>
      </c>
      <c r="H604" s="460">
        <v>0.1</v>
      </c>
      <c r="I604" s="459" t="s">
        <v>272</v>
      </c>
      <c r="J604" s="461">
        <v>0.18</v>
      </c>
    </row>
    <row r="605" spans="1:10" ht="35.4" thickBot="1" x14ac:dyDescent="0.3">
      <c r="A605" s="458"/>
      <c r="B605" s="459"/>
      <c r="C605" s="459"/>
      <c r="D605" s="459"/>
      <c r="E605" s="459" t="s">
        <v>273</v>
      </c>
      <c r="F605" s="460">
        <v>0.03</v>
      </c>
      <c r="G605" s="459"/>
      <c r="H605" s="620" t="s">
        <v>274</v>
      </c>
      <c r="I605" s="620"/>
      <c r="J605" s="461">
        <v>0.21</v>
      </c>
    </row>
    <row r="606" spans="1:10" ht="18" thickTop="1" x14ac:dyDescent="0.25">
      <c r="A606" s="462"/>
      <c r="B606" s="463"/>
      <c r="C606" s="463"/>
      <c r="D606" s="463"/>
      <c r="E606" s="463"/>
      <c r="F606" s="463"/>
      <c r="G606" s="463"/>
      <c r="H606" s="463"/>
      <c r="I606" s="463"/>
      <c r="J606" s="464"/>
    </row>
    <row r="607" spans="1:10" ht="17.399999999999999" x14ac:dyDescent="0.25">
      <c r="A607" s="439"/>
      <c r="B607" s="440" t="s">
        <v>24</v>
      </c>
      <c r="C607" s="441" t="s">
        <v>256</v>
      </c>
      <c r="D607" s="441" t="s">
        <v>257</v>
      </c>
      <c r="E607" s="625" t="s">
        <v>258</v>
      </c>
      <c r="F607" s="625"/>
      <c r="G607" s="442" t="s">
        <v>259</v>
      </c>
      <c r="H607" s="440" t="s">
        <v>34</v>
      </c>
      <c r="I607" s="440" t="s">
        <v>260</v>
      </c>
      <c r="J607" s="443" t="s">
        <v>39</v>
      </c>
    </row>
    <row r="608" spans="1:10" ht="52.2" x14ac:dyDescent="0.25">
      <c r="A608" s="444" t="s">
        <v>261</v>
      </c>
      <c r="B608" s="445" t="s">
        <v>531</v>
      </c>
      <c r="C608" s="446" t="s">
        <v>17</v>
      </c>
      <c r="D608" s="446" t="s">
        <v>532</v>
      </c>
      <c r="E608" s="626" t="s">
        <v>266</v>
      </c>
      <c r="F608" s="626"/>
      <c r="G608" s="447" t="s">
        <v>13</v>
      </c>
      <c r="H608" s="448">
        <v>1</v>
      </c>
      <c r="I608" s="449">
        <v>0.1</v>
      </c>
      <c r="J608" s="450">
        <v>0.1</v>
      </c>
    </row>
    <row r="609" spans="1:10" ht="17.399999999999999" x14ac:dyDescent="0.25">
      <c r="A609" s="465" t="s">
        <v>282</v>
      </c>
      <c r="B609" s="466" t="s">
        <v>537</v>
      </c>
      <c r="C609" s="467" t="s">
        <v>17</v>
      </c>
      <c r="D609" s="467" t="s">
        <v>538</v>
      </c>
      <c r="E609" s="624" t="s">
        <v>417</v>
      </c>
      <c r="F609" s="624"/>
      <c r="G609" s="468" t="s">
        <v>13</v>
      </c>
      <c r="H609" s="469">
        <v>5.0899999999999999E-3</v>
      </c>
      <c r="I609" s="470">
        <v>19.66</v>
      </c>
      <c r="J609" s="471">
        <v>0.1</v>
      </c>
    </row>
    <row r="610" spans="1:10" ht="34.799999999999997" x14ac:dyDescent="0.25">
      <c r="A610" s="458"/>
      <c r="B610" s="459"/>
      <c r="C610" s="459"/>
      <c r="D610" s="459"/>
      <c r="E610" s="459" t="s">
        <v>270</v>
      </c>
      <c r="F610" s="460">
        <v>0.04</v>
      </c>
      <c r="G610" s="459" t="s">
        <v>271</v>
      </c>
      <c r="H610" s="460">
        <v>0.06</v>
      </c>
      <c r="I610" s="459" t="s">
        <v>272</v>
      </c>
      <c r="J610" s="461">
        <v>0.1</v>
      </c>
    </row>
    <row r="611" spans="1:10" ht="35.4" thickBot="1" x14ac:dyDescent="0.3">
      <c r="A611" s="458"/>
      <c r="B611" s="459"/>
      <c r="C611" s="459"/>
      <c r="D611" s="459"/>
      <c r="E611" s="459" t="s">
        <v>273</v>
      </c>
      <c r="F611" s="460">
        <v>0.02</v>
      </c>
      <c r="G611" s="459"/>
      <c r="H611" s="620" t="s">
        <v>274</v>
      </c>
      <c r="I611" s="620"/>
      <c r="J611" s="461">
        <v>0.12</v>
      </c>
    </row>
    <row r="612" spans="1:10" ht="18" thickTop="1" x14ac:dyDescent="0.25">
      <c r="A612" s="462"/>
      <c r="B612" s="463"/>
      <c r="C612" s="463"/>
      <c r="D612" s="463"/>
      <c r="E612" s="463"/>
      <c r="F612" s="463"/>
      <c r="G612" s="463"/>
      <c r="H612" s="463"/>
      <c r="I612" s="463"/>
      <c r="J612" s="464"/>
    </row>
    <row r="613" spans="1:10" ht="17.399999999999999" x14ac:dyDescent="0.25">
      <c r="A613" s="439"/>
      <c r="B613" s="440" t="s">
        <v>24</v>
      </c>
      <c r="C613" s="441" t="s">
        <v>256</v>
      </c>
      <c r="D613" s="441" t="s">
        <v>257</v>
      </c>
      <c r="E613" s="625" t="s">
        <v>258</v>
      </c>
      <c r="F613" s="625"/>
      <c r="G613" s="442" t="s">
        <v>259</v>
      </c>
      <c r="H613" s="440" t="s">
        <v>34</v>
      </c>
      <c r="I613" s="440" t="s">
        <v>260</v>
      </c>
      <c r="J613" s="443" t="s">
        <v>39</v>
      </c>
    </row>
    <row r="614" spans="1:10" ht="52.2" x14ac:dyDescent="0.25">
      <c r="A614" s="444" t="s">
        <v>261</v>
      </c>
      <c r="B614" s="445" t="s">
        <v>539</v>
      </c>
      <c r="C614" s="446" t="s">
        <v>17</v>
      </c>
      <c r="D614" s="446" t="s">
        <v>540</v>
      </c>
      <c r="E614" s="626" t="s">
        <v>269</v>
      </c>
      <c r="F614" s="626"/>
      <c r="G614" s="447" t="s">
        <v>13</v>
      </c>
      <c r="H614" s="448">
        <v>1</v>
      </c>
      <c r="I614" s="449">
        <v>0.1</v>
      </c>
      <c r="J614" s="450">
        <v>0.1</v>
      </c>
    </row>
    <row r="615" spans="1:10" ht="17.399999999999999" x14ac:dyDescent="0.25">
      <c r="A615" s="465" t="s">
        <v>282</v>
      </c>
      <c r="B615" s="466" t="s">
        <v>541</v>
      </c>
      <c r="C615" s="467" t="s">
        <v>17</v>
      </c>
      <c r="D615" s="467" t="s">
        <v>542</v>
      </c>
      <c r="E615" s="624" t="s">
        <v>417</v>
      </c>
      <c r="F615" s="624"/>
      <c r="G615" s="468" t="s">
        <v>13</v>
      </c>
      <c r="H615" s="469">
        <v>8.3099999999999997E-3</v>
      </c>
      <c r="I615" s="470">
        <v>12.08</v>
      </c>
      <c r="J615" s="471">
        <v>0.1</v>
      </c>
    </row>
    <row r="616" spans="1:10" ht="34.799999999999997" x14ac:dyDescent="0.25">
      <c r="A616" s="458"/>
      <c r="B616" s="459"/>
      <c r="C616" s="459"/>
      <c r="D616" s="459"/>
      <c r="E616" s="459" t="s">
        <v>270</v>
      </c>
      <c r="F616" s="460">
        <v>0.04</v>
      </c>
      <c r="G616" s="459" t="s">
        <v>271</v>
      </c>
      <c r="H616" s="460">
        <v>0.06</v>
      </c>
      <c r="I616" s="459" t="s">
        <v>272</v>
      </c>
      <c r="J616" s="461">
        <v>0.1</v>
      </c>
    </row>
    <row r="617" spans="1:10" ht="35.4" thickBot="1" x14ac:dyDescent="0.3">
      <c r="A617" s="458"/>
      <c r="B617" s="459"/>
      <c r="C617" s="459"/>
      <c r="D617" s="459"/>
      <c r="E617" s="459" t="s">
        <v>273</v>
      </c>
      <c r="F617" s="460">
        <v>0.02</v>
      </c>
      <c r="G617" s="459"/>
      <c r="H617" s="620" t="s">
        <v>274</v>
      </c>
      <c r="I617" s="620"/>
      <c r="J617" s="461">
        <v>0.12</v>
      </c>
    </row>
    <row r="618" spans="1:10" ht="18" thickTop="1" x14ac:dyDescent="0.25">
      <c r="A618" s="462"/>
      <c r="B618" s="463"/>
      <c r="C618" s="463"/>
      <c r="D618" s="463"/>
      <c r="E618" s="463"/>
      <c r="F618" s="463"/>
      <c r="G618" s="463"/>
      <c r="H618" s="463"/>
      <c r="I618" s="463"/>
      <c r="J618" s="464"/>
    </row>
    <row r="619" spans="1:10" ht="17.399999999999999" x14ac:dyDescent="0.25">
      <c r="A619" s="439"/>
      <c r="B619" s="440" t="s">
        <v>24</v>
      </c>
      <c r="C619" s="441" t="s">
        <v>256</v>
      </c>
      <c r="D619" s="441" t="s">
        <v>257</v>
      </c>
      <c r="E619" s="625" t="s">
        <v>258</v>
      </c>
      <c r="F619" s="625"/>
      <c r="G619" s="442" t="s">
        <v>259</v>
      </c>
      <c r="H619" s="440" t="s">
        <v>34</v>
      </c>
      <c r="I619" s="440" t="s">
        <v>260</v>
      </c>
      <c r="J619" s="443" t="s">
        <v>39</v>
      </c>
    </row>
    <row r="620" spans="1:10" ht="52.2" x14ac:dyDescent="0.25">
      <c r="A620" s="444" t="s">
        <v>261</v>
      </c>
      <c r="B620" s="445" t="s">
        <v>603</v>
      </c>
      <c r="C620" s="446" t="s">
        <v>152</v>
      </c>
      <c r="D620" s="446" t="s">
        <v>604</v>
      </c>
      <c r="E620" s="626">
        <v>0</v>
      </c>
      <c r="F620" s="626"/>
      <c r="G620" s="447" t="s">
        <v>279</v>
      </c>
      <c r="H620" s="448">
        <v>1</v>
      </c>
      <c r="I620" s="449">
        <v>0.33</v>
      </c>
      <c r="J620" s="450">
        <v>0.33</v>
      </c>
    </row>
    <row r="621" spans="1:10" ht="34.799999999999997" x14ac:dyDescent="0.25">
      <c r="A621" s="465" t="s">
        <v>282</v>
      </c>
      <c r="B621" s="466" t="s">
        <v>605</v>
      </c>
      <c r="C621" s="467" t="s">
        <v>152</v>
      </c>
      <c r="D621" s="467" t="s">
        <v>606</v>
      </c>
      <c r="E621" s="624" t="s">
        <v>417</v>
      </c>
      <c r="F621" s="624"/>
      <c r="G621" s="468" t="s">
        <v>279</v>
      </c>
      <c r="H621" s="469">
        <v>1.55E-2</v>
      </c>
      <c r="I621" s="470">
        <v>21.8</v>
      </c>
      <c r="J621" s="471">
        <v>0.33</v>
      </c>
    </row>
    <row r="622" spans="1:10" ht="34.799999999999997" x14ac:dyDescent="0.25">
      <c r="A622" s="458"/>
      <c r="B622" s="459"/>
      <c r="C622" s="459"/>
      <c r="D622" s="459"/>
      <c r="E622" s="459" t="s">
        <v>270</v>
      </c>
      <c r="F622" s="460">
        <v>0.15</v>
      </c>
      <c r="G622" s="459" t="s">
        <v>271</v>
      </c>
      <c r="H622" s="460">
        <v>0.18</v>
      </c>
      <c r="I622" s="459" t="s">
        <v>272</v>
      </c>
      <c r="J622" s="461">
        <v>0.33</v>
      </c>
    </row>
    <row r="623" spans="1:10" ht="35.4" thickBot="1" x14ac:dyDescent="0.3">
      <c r="A623" s="458"/>
      <c r="B623" s="459"/>
      <c r="C623" s="459"/>
      <c r="D623" s="459"/>
      <c r="E623" s="459" t="s">
        <v>273</v>
      </c>
      <c r="F623" s="460">
        <v>7.0000000000000007E-2</v>
      </c>
      <c r="G623" s="459"/>
      <c r="H623" s="620" t="s">
        <v>274</v>
      </c>
      <c r="I623" s="620"/>
      <c r="J623" s="461">
        <v>0.4</v>
      </c>
    </row>
    <row r="624" spans="1:10" ht="18" thickTop="1" x14ac:dyDescent="0.25">
      <c r="A624" s="462"/>
      <c r="B624" s="463"/>
      <c r="C624" s="463"/>
      <c r="D624" s="463"/>
      <c r="E624" s="463"/>
      <c r="F624" s="463"/>
      <c r="G624" s="463"/>
      <c r="H624" s="463"/>
      <c r="I624" s="463"/>
      <c r="J624" s="464"/>
    </row>
    <row r="625" spans="1:10" ht="17.399999999999999" x14ac:dyDescent="0.25">
      <c r="A625" s="439"/>
      <c r="B625" s="440" t="s">
        <v>24</v>
      </c>
      <c r="C625" s="441" t="s">
        <v>256</v>
      </c>
      <c r="D625" s="441" t="s">
        <v>257</v>
      </c>
      <c r="E625" s="625" t="s">
        <v>258</v>
      </c>
      <c r="F625" s="625"/>
      <c r="G625" s="442" t="s">
        <v>259</v>
      </c>
      <c r="H625" s="440" t="s">
        <v>34</v>
      </c>
      <c r="I625" s="440" t="s">
        <v>260</v>
      </c>
      <c r="J625" s="443" t="s">
        <v>39</v>
      </c>
    </row>
    <row r="626" spans="1:10" ht="52.2" x14ac:dyDescent="0.25">
      <c r="A626" s="444" t="s">
        <v>261</v>
      </c>
      <c r="B626" s="445" t="s">
        <v>619</v>
      </c>
      <c r="C626" s="446" t="s">
        <v>17</v>
      </c>
      <c r="D626" s="446" t="s">
        <v>620</v>
      </c>
      <c r="E626" s="626" t="s">
        <v>266</v>
      </c>
      <c r="F626" s="626"/>
      <c r="G626" s="447" t="s">
        <v>13</v>
      </c>
      <c r="H626" s="448">
        <v>1</v>
      </c>
      <c r="I626" s="449">
        <v>0.23</v>
      </c>
      <c r="J626" s="450">
        <v>0.23</v>
      </c>
    </row>
    <row r="627" spans="1:10" ht="34.799999999999997" x14ac:dyDescent="0.25">
      <c r="A627" s="465" t="s">
        <v>282</v>
      </c>
      <c r="B627" s="466" t="s">
        <v>623</v>
      </c>
      <c r="C627" s="467" t="s">
        <v>17</v>
      </c>
      <c r="D627" s="467" t="s">
        <v>624</v>
      </c>
      <c r="E627" s="624" t="s">
        <v>417</v>
      </c>
      <c r="F627" s="624"/>
      <c r="G627" s="468" t="s">
        <v>13</v>
      </c>
      <c r="H627" s="469">
        <v>1.154E-2</v>
      </c>
      <c r="I627" s="470">
        <v>20.46</v>
      </c>
      <c r="J627" s="471">
        <v>0.23</v>
      </c>
    </row>
    <row r="628" spans="1:10" ht="34.799999999999997" x14ac:dyDescent="0.25">
      <c r="A628" s="458"/>
      <c r="B628" s="459"/>
      <c r="C628" s="459"/>
      <c r="D628" s="459"/>
      <c r="E628" s="459" t="s">
        <v>270</v>
      </c>
      <c r="F628" s="460">
        <v>0.1</v>
      </c>
      <c r="G628" s="459" t="s">
        <v>271</v>
      </c>
      <c r="H628" s="460">
        <v>0.13</v>
      </c>
      <c r="I628" s="459" t="s">
        <v>272</v>
      </c>
      <c r="J628" s="461">
        <v>0.23</v>
      </c>
    </row>
    <row r="629" spans="1:10" ht="35.4" thickBot="1" x14ac:dyDescent="0.3">
      <c r="A629" s="458"/>
      <c r="B629" s="459"/>
      <c r="C629" s="459"/>
      <c r="D629" s="459"/>
      <c r="E629" s="459" t="s">
        <v>273</v>
      </c>
      <c r="F629" s="460">
        <v>0.05</v>
      </c>
      <c r="G629" s="459"/>
      <c r="H629" s="620" t="s">
        <v>274</v>
      </c>
      <c r="I629" s="620"/>
      <c r="J629" s="461">
        <v>0.28000000000000003</v>
      </c>
    </row>
    <row r="630" spans="1:10" ht="18" thickTop="1" x14ac:dyDescent="0.25">
      <c r="A630" s="462"/>
      <c r="B630" s="463"/>
      <c r="C630" s="463"/>
      <c r="D630" s="463"/>
      <c r="E630" s="463"/>
      <c r="F630" s="463"/>
      <c r="G630" s="463"/>
      <c r="H630" s="463"/>
      <c r="I630" s="463"/>
      <c r="J630" s="464"/>
    </row>
    <row r="631" spans="1:10" ht="17.399999999999999" x14ac:dyDescent="0.25">
      <c r="A631" s="439"/>
      <c r="B631" s="440" t="s">
        <v>24</v>
      </c>
      <c r="C631" s="441" t="s">
        <v>256</v>
      </c>
      <c r="D631" s="441" t="s">
        <v>257</v>
      </c>
      <c r="E631" s="625" t="s">
        <v>258</v>
      </c>
      <c r="F631" s="625"/>
      <c r="G631" s="442" t="s">
        <v>259</v>
      </c>
      <c r="H631" s="440" t="s">
        <v>34</v>
      </c>
      <c r="I631" s="440" t="s">
        <v>260</v>
      </c>
      <c r="J631" s="443" t="s">
        <v>39</v>
      </c>
    </row>
    <row r="632" spans="1:10" ht="52.2" x14ac:dyDescent="0.25">
      <c r="A632" s="444" t="s">
        <v>261</v>
      </c>
      <c r="B632" s="445" t="s">
        <v>645</v>
      </c>
      <c r="C632" s="446" t="s">
        <v>17</v>
      </c>
      <c r="D632" s="446" t="s">
        <v>646</v>
      </c>
      <c r="E632" s="626" t="s">
        <v>266</v>
      </c>
      <c r="F632" s="626"/>
      <c r="G632" s="447" t="s">
        <v>13</v>
      </c>
      <c r="H632" s="448">
        <v>1</v>
      </c>
      <c r="I632" s="449">
        <v>0.1</v>
      </c>
      <c r="J632" s="450">
        <v>0.1</v>
      </c>
    </row>
    <row r="633" spans="1:10" ht="17.399999999999999" x14ac:dyDescent="0.25">
      <c r="A633" s="465" t="s">
        <v>282</v>
      </c>
      <c r="B633" s="466" t="s">
        <v>647</v>
      </c>
      <c r="C633" s="467" t="s">
        <v>17</v>
      </c>
      <c r="D633" s="467" t="s">
        <v>648</v>
      </c>
      <c r="E633" s="624" t="s">
        <v>417</v>
      </c>
      <c r="F633" s="624"/>
      <c r="G633" s="468" t="s">
        <v>13</v>
      </c>
      <c r="H633" s="469">
        <v>5.0899999999999999E-3</v>
      </c>
      <c r="I633" s="470">
        <v>20.95</v>
      </c>
      <c r="J633" s="471">
        <v>0.1</v>
      </c>
    </row>
    <row r="634" spans="1:10" ht="34.799999999999997" x14ac:dyDescent="0.25">
      <c r="A634" s="458"/>
      <c r="B634" s="459"/>
      <c r="C634" s="459"/>
      <c r="D634" s="459"/>
      <c r="E634" s="459" t="s">
        <v>270</v>
      </c>
      <c r="F634" s="460">
        <v>0.04</v>
      </c>
      <c r="G634" s="459" t="s">
        <v>271</v>
      </c>
      <c r="H634" s="460">
        <v>0.06</v>
      </c>
      <c r="I634" s="459" t="s">
        <v>272</v>
      </c>
      <c r="J634" s="461">
        <v>0.1</v>
      </c>
    </row>
    <row r="635" spans="1:10" ht="35.4" thickBot="1" x14ac:dyDescent="0.3">
      <c r="A635" s="458"/>
      <c r="B635" s="459"/>
      <c r="C635" s="459"/>
      <c r="D635" s="459"/>
      <c r="E635" s="459" t="s">
        <v>273</v>
      </c>
      <c r="F635" s="460">
        <v>0.02</v>
      </c>
      <c r="G635" s="459"/>
      <c r="H635" s="620" t="s">
        <v>274</v>
      </c>
      <c r="I635" s="620"/>
      <c r="J635" s="461">
        <v>0.12</v>
      </c>
    </row>
    <row r="636" spans="1:10" ht="18" thickTop="1" x14ac:dyDescent="0.25">
      <c r="A636" s="462"/>
      <c r="B636" s="463"/>
      <c r="C636" s="463"/>
      <c r="D636" s="463"/>
      <c r="E636" s="463"/>
      <c r="F636" s="463"/>
      <c r="G636" s="463"/>
      <c r="H636" s="463"/>
      <c r="I636" s="463"/>
      <c r="J636" s="464"/>
    </row>
    <row r="637" spans="1:10" ht="17.399999999999999" x14ac:dyDescent="0.25">
      <c r="A637" s="439"/>
      <c r="B637" s="440" t="s">
        <v>24</v>
      </c>
      <c r="C637" s="441" t="s">
        <v>256</v>
      </c>
      <c r="D637" s="441" t="s">
        <v>257</v>
      </c>
      <c r="E637" s="625" t="s">
        <v>258</v>
      </c>
      <c r="F637" s="625"/>
      <c r="G637" s="442" t="s">
        <v>259</v>
      </c>
      <c r="H637" s="440" t="s">
        <v>34</v>
      </c>
      <c r="I637" s="440" t="s">
        <v>260</v>
      </c>
      <c r="J637" s="443" t="s">
        <v>39</v>
      </c>
    </row>
    <row r="638" spans="1:10" ht="52.2" x14ac:dyDescent="0.25">
      <c r="A638" s="444" t="s">
        <v>261</v>
      </c>
      <c r="B638" s="445" t="s">
        <v>649</v>
      </c>
      <c r="C638" s="446" t="s">
        <v>17</v>
      </c>
      <c r="D638" s="446" t="s">
        <v>650</v>
      </c>
      <c r="E638" s="626" t="s">
        <v>266</v>
      </c>
      <c r="F638" s="626"/>
      <c r="G638" s="447" t="s">
        <v>13</v>
      </c>
      <c r="H638" s="448">
        <v>1</v>
      </c>
      <c r="I638" s="449">
        <v>0.48</v>
      </c>
      <c r="J638" s="450">
        <v>0.48</v>
      </c>
    </row>
    <row r="639" spans="1:10" ht="34.799999999999997" x14ac:dyDescent="0.25">
      <c r="A639" s="465" t="s">
        <v>282</v>
      </c>
      <c r="B639" s="466" t="s">
        <v>651</v>
      </c>
      <c r="C639" s="467" t="s">
        <v>17</v>
      </c>
      <c r="D639" s="467" t="s">
        <v>652</v>
      </c>
      <c r="E639" s="624" t="s">
        <v>417</v>
      </c>
      <c r="F639" s="624"/>
      <c r="G639" s="468" t="s">
        <v>13</v>
      </c>
      <c r="H639" s="469">
        <v>2.12E-2</v>
      </c>
      <c r="I639" s="470">
        <v>22.67</v>
      </c>
      <c r="J639" s="471">
        <v>0.48</v>
      </c>
    </row>
    <row r="640" spans="1:10" ht="34.799999999999997" x14ac:dyDescent="0.25">
      <c r="A640" s="458"/>
      <c r="B640" s="459"/>
      <c r="C640" s="459"/>
      <c r="D640" s="459"/>
      <c r="E640" s="459" t="s">
        <v>270</v>
      </c>
      <c r="F640" s="460">
        <v>0.21</v>
      </c>
      <c r="G640" s="459" t="s">
        <v>271</v>
      </c>
      <c r="H640" s="460">
        <v>0.27</v>
      </c>
      <c r="I640" s="459" t="s">
        <v>272</v>
      </c>
      <c r="J640" s="461">
        <v>0.48</v>
      </c>
    </row>
    <row r="641" spans="1:10" ht="35.4" thickBot="1" x14ac:dyDescent="0.3">
      <c r="A641" s="458"/>
      <c r="B641" s="459"/>
      <c r="C641" s="459"/>
      <c r="D641" s="459"/>
      <c r="E641" s="459" t="s">
        <v>273</v>
      </c>
      <c r="F641" s="460">
        <v>0.1</v>
      </c>
      <c r="G641" s="459"/>
      <c r="H641" s="620" t="s">
        <v>274</v>
      </c>
      <c r="I641" s="620"/>
      <c r="J641" s="461">
        <v>0.57999999999999996</v>
      </c>
    </row>
    <row r="642" spans="1:10" ht="18" thickTop="1" x14ac:dyDescent="0.25">
      <c r="A642" s="462"/>
      <c r="B642" s="463"/>
      <c r="C642" s="463"/>
      <c r="D642" s="463"/>
      <c r="E642" s="463"/>
      <c r="F642" s="463"/>
      <c r="G642" s="463"/>
      <c r="H642" s="463"/>
      <c r="I642" s="463"/>
      <c r="J642" s="464"/>
    </row>
    <row r="643" spans="1:10" ht="17.399999999999999" x14ac:dyDescent="0.25">
      <c r="A643" s="439"/>
      <c r="B643" s="440" t="s">
        <v>24</v>
      </c>
      <c r="C643" s="441" t="s">
        <v>256</v>
      </c>
      <c r="D643" s="441" t="s">
        <v>257</v>
      </c>
      <c r="E643" s="625" t="s">
        <v>258</v>
      </c>
      <c r="F643" s="625"/>
      <c r="G643" s="442" t="s">
        <v>259</v>
      </c>
      <c r="H643" s="440" t="s">
        <v>34</v>
      </c>
      <c r="I643" s="440" t="s">
        <v>260</v>
      </c>
      <c r="J643" s="443" t="s">
        <v>39</v>
      </c>
    </row>
    <row r="644" spans="1:10" ht="52.2" x14ac:dyDescent="0.25">
      <c r="A644" s="444" t="s">
        <v>261</v>
      </c>
      <c r="B644" s="445" t="s">
        <v>653</v>
      </c>
      <c r="C644" s="446" t="s">
        <v>17</v>
      </c>
      <c r="D644" s="446" t="s">
        <v>654</v>
      </c>
      <c r="E644" s="626" t="s">
        <v>266</v>
      </c>
      <c r="F644" s="626"/>
      <c r="G644" s="447" t="s">
        <v>13</v>
      </c>
      <c r="H644" s="448">
        <v>1</v>
      </c>
      <c r="I644" s="449">
        <v>1.98</v>
      </c>
      <c r="J644" s="450">
        <v>1.98</v>
      </c>
    </row>
    <row r="645" spans="1:10" ht="34.799999999999997" x14ac:dyDescent="0.25">
      <c r="A645" s="465" t="s">
        <v>282</v>
      </c>
      <c r="B645" s="466" t="s">
        <v>655</v>
      </c>
      <c r="C645" s="467" t="s">
        <v>17</v>
      </c>
      <c r="D645" s="467" t="s">
        <v>656</v>
      </c>
      <c r="E645" s="624" t="s">
        <v>417</v>
      </c>
      <c r="F645" s="624"/>
      <c r="G645" s="468" t="s">
        <v>13</v>
      </c>
      <c r="H645" s="469">
        <v>1.4760000000000001E-2</v>
      </c>
      <c r="I645" s="470">
        <v>134.34</v>
      </c>
      <c r="J645" s="471">
        <v>1.98</v>
      </c>
    </row>
    <row r="646" spans="1:10" ht="34.799999999999997" x14ac:dyDescent="0.25">
      <c r="A646" s="458"/>
      <c r="B646" s="459"/>
      <c r="C646" s="459"/>
      <c r="D646" s="459"/>
      <c r="E646" s="459" t="s">
        <v>270</v>
      </c>
      <c r="F646" s="460">
        <v>0.9</v>
      </c>
      <c r="G646" s="459" t="s">
        <v>271</v>
      </c>
      <c r="H646" s="460">
        <v>1.08</v>
      </c>
      <c r="I646" s="459" t="s">
        <v>272</v>
      </c>
      <c r="J646" s="461">
        <v>1.98</v>
      </c>
    </row>
    <row r="647" spans="1:10" ht="35.4" thickBot="1" x14ac:dyDescent="0.3">
      <c r="A647" s="458"/>
      <c r="B647" s="459"/>
      <c r="C647" s="459"/>
      <c r="D647" s="459"/>
      <c r="E647" s="459" t="s">
        <v>273</v>
      </c>
      <c r="F647" s="460">
        <v>0.43</v>
      </c>
      <c r="G647" s="459"/>
      <c r="H647" s="620" t="s">
        <v>274</v>
      </c>
      <c r="I647" s="620"/>
      <c r="J647" s="461">
        <v>2.41</v>
      </c>
    </row>
    <row r="648" spans="1:10" ht="18" thickTop="1" x14ac:dyDescent="0.25">
      <c r="A648" s="462"/>
      <c r="B648" s="463"/>
      <c r="C648" s="463"/>
      <c r="D648" s="463"/>
      <c r="E648" s="463"/>
      <c r="F648" s="463"/>
      <c r="G648" s="463"/>
      <c r="H648" s="463"/>
      <c r="I648" s="463"/>
      <c r="J648" s="464"/>
    </row>
    <row r="649" spans="1:10" ht="17.399999999999999" x14ac:dyDescent="0.25">
      <c r="A649" s="439"/>
      <c r="B649" s="440" t="s">
        <v>24</v>
      </c>
      <c r="C649" s="441" t="s">
        <v>256</v>
      </c>
      <c r="D649" s="441" t="s">
        <v>257</v>
      </c>
      <c r="E649" s="625" t="s">
        <v>258</v>
      </c>
      <c r="F649" s="625"/>
      <c r="G649" s="442" t="s">
        <v>259</v>
      </c>
      <c r="H649" s="440" t="s">
        <v>34</v>
      </c>
      <c r="I649" s="440" t="s">
        <v>260</v>
      </c>
      <c r="J649" s="443" t="s">
        <v>39</v>
      </c>
    </row>
    <row r="650" spans="1:10" ht="52.2" x14ac:dyDescent="0.25">
      <c r="A650" s="444" t="s">
        <v>261</v>
      </c>
      <c r="B650" s="445" t="s">
        <v>657</v>
      </c>
      <c r="C650" s="446" t="s">
        <v>17</v>
      </c>
      <c r="D650" s="446" t="s">
        <v>658</v>
      </c>
      <c r="E650" s="626" t="s">
        <v>269</v>
      </c>
      <c r="F650" s="626"/>
      <c r="G650" s="447" t="s">
        <v>13</v>
      </c>
      <c r="H650" s="448">
        <v>1</v>
      </c>
      <c r="I650" s="449">
        <v>0.08</v>
      </c>
      <c r="J650" s="450">
        <v>0.08</v>
      </c>
    </row>
    <row r="651" spans="1:10" ht="17.399999999999999" x14ac:dyDescent="0.25">
      <c r="A651" s="465" t="s">
        <v>282</v>
      </c>
      <c r="B651" s="466" t="s">
        <v>659</v>
      </c>
      <c r="C651" s="467" t="s">
        <v>17</v>
      </c>
      <c r="D651" s="467" t="s">
        <v>660</v>
      </c>
      <c r="E651" s="624" t="s">
        <v>417</v>
      </c>
      <c r="F651" s="624"/>
      <c r="G651" s="468" t="s">
        <v>13</v>
      </c>
      <c r="H651" s="469">
        <v>5.0899999999999999E-3</v>
      </c>
      <c r="I651" s="470">
        <v>16.36</v>
      </c>
      <c r="J651" s="471">
        <v>0.08</v>
      </c>
    </row>
    <row r="652" spans="1:10" ht="34.799999999999997" x14ac:dyDescent="0.25">
      <c r="A652" s="458"/>
      <c r="B652" s="459"/>
      <c r="C652" s="459"/>
      <c r="D652" s="459"/>
      <c r="E652" s="459" t="s">
        <v>270</v>
      </c>
      <c r="F652" s="460">
        <v>0.03</v>
      </c>
      <c r="G652" s="459" t="s">
        <v>271</v>
      </c>
      <c r="H652" s="460">
        <v>0.05</v>
      </c>
      <c r="I652" s="459" t="s">
        <v>272</v>
      </c>
      <c r="J652" s="461">
        <v>0.08</v>
      </c>
    </row>
    <row r="653" spans="1:10" ht="35.4" thickBot="1" x14ac:dyDescent="0.3">
      <c r="A653" s="458"/>
      <c r="B653" s="459"/>
      <c r="C653" s="459"/>
      <c r="D653" s="459"/>
      <c r="E653" s="459" t="s">
        <v>273</v>
      </c>
      <c r="F653" s="460">
        <v>0.01</v>
      </c>
      <c r="G653" s="459"/>
      <c r="H653" s="620" t="s">
        <v>274</v>
      </c>
      <c r="I653" s="620"/>
      <c r="J653" s="461">
        <v>0.09</v>
      </c>
    </row>
    <row r="654" spans="1:10" ht="18" thickTop="1" x14ac:dyDescent="0.25">
      <c r="A654" s="462"/>
      <c r="B654" s="463"/>
      <c r="C654" s="463"/>
      <c r="D654" s="463"/>
      <c r="E654" s="463"/>
      <c r="F654" s="463"/>
      <c r="G654" s="463"/>
      <c r="H654" s="463"/>
      <c r="I654" s="463"/>
      <c r="J654" s="464"/>
    </row>
    <row r="655" spans="1:10" ht="17.399999999999999" x14ac:dyDescent="0.25">
      <c r="A655" s="439"/>
      <c r="B655" s="440" t="s">
        <v>24</v>
      </c>
      <c r="C655" s="441" t="s">
        <v>256</v>
      </c>
      <c r="D655" s="441" t="s">
        <v>257</v>
      </c>
      <c r="E655" s="625" t="s">
        <v>258</v>
      </c>
      <c r="F655" s="625"/>
      <c r="G655" s="442" t="s">
        <v>259</v>
      </c>
      <c r="H655" s="440" t="s">
        <v>34</v>
      </c>
      <c r="I655" s="440" t="s">
        <v>260</v>
      </c>
      <c r="J655" s="443" t="s">
        <v>39</v>
      </c>
    </row>
    <row r="656" spans="1:10" ht="52.2" x14ac:dyDescent="0.25">
      <c r="A656" s="444" t="s">
        <v>261</v>
      </c>
      <c r="B656" s="445" t="s">
        <v>661</v>
      </c>
      <c r="C656" s="446" t="s">
        <v>17</v>
      </c>
      <c r="D656" s="446" t="s">
        <v>662</v>
      </c>
      <c r="E656" s="626" t="s">
        <v>269</v>
      </c>
      <c r="F656" s="626"/>
      <c r="G656" s="447" t="s">
        <v>13</v>
      </c>
      <c r="H656" s="448">
        <v>1</v>
      </c>
      <c r="I656" s="449">
        <v>0.11</v>
      </c>
      <c r="J656" s="450">
        <v>0.11</v>
      </c>
    </row>
    <row r="657" spans="1:10" ht="34.799999999999997" x14ac:dyDescent="0.25">
      <c r="A657" s="465" t="s">
        <v>282</v>
      </c>
      <c r="B657" s="466" t="s">
        <v>663</v>
      </c>
      <c r="C657" s="467" t="s">
        <v>17</v>
      </c>
      <c r="D657" s="467" t="s">
        <v>664</v>
      </c>
      <c r="E657" s="624" t="s">
        <v>417</v>
      </c>
      <c r="F657" s="624"/>
      <c r="G657" s="468" t="s">
        <v>13</v>
      </c>
      <c r="H657" s="469">
        <v>5.0899999999999999E-3</v>
      </c>
      <c r="I657" s="470">
        <v>23.54</v>
      </c>
      <c r="J657" s="471">
        <v>0.11</v>
      </c>
    </row>
    <row r="658" spans="1:10" ht="34.799999999999997" x14ac:dyDescent="0.25">
      <c r="A658" s="458"/>
      <c r="B658" s="459"/>
      <c r="C658" s="459"/>
      <c r="D658" s="459"/>
      <c r="E658" s="459" t="s">
        <v>270</v>
      </c>
      <c r="F658" s="460">
        <v>0.05</v>
      </c>
      <c r="G658" s="459" t="s">
        <v>271</v>
      </c>
      <c r="H658" s="460">
        <v>0.06</v>
      </c>
      <c r="I658" s="459" t="s">
        <v>272</v>
      </c>
      <c r="J658" s="461">
        <v>0.11</v>
      </c>
    </row>
    <row r="659" spans="1:10" ht="35.4" thickBot="1" x14ac:dyDescent="0.3">
      <c r="A659" s="458"/>
      <c r="B659" s="459"/>
      <c r="C659" s="459"/>
      <c r="D659" s="459"/>
      <c r="E659" s="459" t="s">
        <v>273</v>
      </c>
      <c r="F659" s="460">
        <v>0.02</v>
      </c>
      <c r="G659" s="459"/>
      <c r="H659" s="620" t="s">
        <v>274</v>
      </c>
      <c r="I659" s="620"/>
      <c r="J659" s="461">
        <v>0.13</v>
      </c>
    </row>
    <row r="660" spans="1:10" ht="18" thickTop="1" x14ac:dyDescent="0.25">
      <c r="A660" s="462"/>
      <c r="B660" s="463"/>
      <c r="C660" s="463"/>
      <c r="D660" s="463"/>
      <c r="E660" s="463"/>
      <c r="F660" s="463"/>
      <c r="G660" s="463"/>
      <c r="H660" s="463"/>
      <c r="I660" s="463"/>
      <c r="J660" s="464"/>
    </row>
    <row r="661" spans="1:10" ht="17.399999999999999" x14ac:dyDescent="0.25">
      <c r="A661" s="439"/>
      <c r="B661" s="440" t="s">
        <v>24</v>
      </c>
      <c r="C661" s="441" t="s">
        <v>256</v>
      </c>
      <c r="D661" s="441" t="s">
        <v>257</v>
      </c>
      <c r="E661" s="625" t="s">
        <v>258</v>
      </c>
      <c r="F661" s="625"/>
      <c r="G661" s="442" t="s">
        <v>259</v>
      </c>
      <c r="H661" s="440" t="s">
        <v>34</v>
      </c>
      <c r="I661" s="440" t="s">
        <v>260</v>
      </c>
      <c r="J661" s="443" t="s">
        <v>39</v>
      </c>
    </row>
    <row r="662" spans="1:10" ht="52.2" x14ac:dyDescent="0.25">
      <c r="A662" s="444" t="s">
        <v>261</v>
      </c>
      <c r="B662" s="445" t="s">
        <v>665</v>
      </c>
      <c r="C662" s="446" t="s">
        <v>17</v>
      </c>
      <c r="D662" s="446" t="s">
        <v>666</v>
      </c>
      <c r="E662" s="626" t="s">
        <v>269</v>
      </c>
      <c r="F662" s="626"/>
      <c r="G662" s="447" t="s">
        <v>13</v>
      </c>
      <c r="H662" s="448">
        <v>1</v>
      </c>
      <c r="I662" s="449">
        <v>0.11</v>
      </c>
      <c r="J662" s="450">
        <v>0.11</v>
      </c>
    </row>
    <row r="663" spans="1:10" ht="17.399999999999999" x14ac:dyDescent="0.25">
      <c r="A663" s="465" t="s">
        <v>282</v>
      </c>
      <c r="B663" s="466" t="s">
        <v>667</v>
      </c>
      <c r="C663" s="467" t="s">
        <v>17</v>
      </c>
      <c r="D663" s="467" t="s">
        <v>668</v>
      </c>
      <c r="E663" s="624" t="s">
        <v>417</v>
      </c>
      <c r="F663" s="624"/>
      <c r="G663" s="468" t="s">
        <v>13</v>
      </c>
      <c r="H663" s="469">
        <v>5.0899999999999999E-3</v>
      </c>
      <c r="I663" s="470">
        <v>22.67</v>
      </c>
      <c r="J663" s="471">
        <v>0.11</v>
      </c>
    </row>
    <row r="664" spans="1:10" ht="34.799999999999997" x14ac:dyDescent="0.25">
      <c r="A664" s="458"/>
      <c r="B664" s="459"/>
      <c r="C664" s="459"/>
      <c r="D664" s="459"/>
      <c r="E664" s="459" t="s">
        <v>270</v>
      </c>
      <c r="F664" s="460">
        <v>0.05</v>
      </c>
      <c r="G664" s="459" t="s">
        <v>271</v>
      </c>
      <c r="H664" s="460">
        <v>0.06</v>
      </c>
      <c r="I664" s="459" t="s">
        <v>272</v>
      </c>
      <c r="J664" s="461">
        <v>0.11</v>
      </c>
    </row>
    <row r="665" spans="1:10" ht="35.4" thickBot="1" x14ac:dyDescent="0.3">
      <c r="A665" s="458"/>
      <c r="B665" s="459"/>
      <c r="C665" s="459"/>
      <c r="D665" s="459"/>
      <c r="E665" s="459" t="s">
        <v>273</v>
      </c>
      <c r="F665" s="460">
        <v>0.02</v>
      </c>
      <c r="G665" s="459"/>
      <c r="H665" s="620" t="s">
        <v>274</v>
      </c>
      <c r="I665" s="620"/>
      <c r="J665" s="461">
        <v>0.13</v>
      </c>
    </row>
    <row r="666" spans="1:10" ht="18" thickTop="1" x14ac:dyDescent="0.25">
      <c r="A666" s="462"/>
      <c r="B666" s="463"/>
      <c r="C666" s="463"/>
      <c r="D666" s="463"/>
      <c r="E666" s="463"/>
      <c r="F666" s="463"/>
      <c r="G666" s="463"/>
      <c r="H666" s="463"/>
      <c r="I666" s="463"/>
      <c r="J666" s="464"/>
    </row>
    <row r="667" spans="1:10" ht="17.399999999999999" x14ac:dyDescent="0.25">
      <c r="A667" s="439"/>
      <c r="B667" s="440" t="s">
        <v>24</v>
      </c>
      <c r="C667" s="441" t="s">
        <v>256</v>
      </c>
      <c r="D667" s="441" t="s">
        <v>257</v>
      </c>
      <c r="E667" s="625" t="s">
        <v>258</v>
      </c>
      <c r="F667" s="625"/>
      <c r="G667" s="442" t="s">
        <v>259</v>
      </c>
      <c r="H667" s="440" t="s">
        <v>34</v>
      </c>
      <c r="I667" s="440" t="s">
        <v>260</v>
      </c>
      <c r="J667" s="443" t="s">
        <v>39</v>
      </c>
    </row>
    <row r="668" spans="1:10" ht="69.599999999999994" x14ac:dyDescent="0.25">
      <c r="A668" s="444" t="s">
        <v>261</v>
      </c>
      <c r="B668" s="445" t="s">
        <v>669</v>
      </c>
      <c r="C668" s="446" t="s">
        <v>17</v>
      </c>
      <c r="D668" s="446" t="s">
        <v>670</v>
      </c>
      <c r="E668" s="626" t="s">
        <v>266</v>
      </c>
      <c r="F668" s="626"/>
      <c r="G668" s="447" t="s">
        <v>13</v>
      </c>
      <c r="H668" s="448">
        <v>1</v>
      </c>
      <c r="I668" s="449">
        <v>0.14000000000000001</v>
      </c>
      <c r="J668" s="450">
        <v>0.14000000000000001</v>
      </c>
    </row>
    <row r="669" spans="1:10" ht="34.799999999999997" x14ac:dyDescent="0.25">
      <c r="A669" s="465" t="s">
        <v>282</v>
      </c>
      <c r="B669" s="466" t="s">
        <v>671</v>
      </c>
      <c r="C669" s="467" t="s">
        <v>17</v>
      </c>
      <c r="D669" s="467" t="s">
        <v>672</v>
      </c>
      <c r="E669" s="624" t="s">
        <v>417</v>
      </c>
      <c r="F669" s="624"/>
      <c r="G669" s="468" t="s">
        <v>13</v>
      </c>
      <c r="H669" s="469">
        <v>8.3099999999999997E-3</v>
      </c>
      <c r="I669" s="470">
        <v>17.3</v>
      </c>
      <c r="J669" s="471">
        <v>0.14000000000000001</v>
      </c>
    </row>
    <row r="670" spans="1:10" ht="34.799999999999997" x14ac:dyDescent="0.25">
      <c r="A670" s="458"/>
      <c r="B670" s="459"/>
      <c r="C670" s="459"/>
      <c r="D670" s="459"/>
      <c r="E670" s="459" t="s">
        <v>270</v>
      </c>
      <c r="F670" s="460">
        <v>0.06</v>
      </c>
      <c r="G670" s="459" t="s">
        <v>271</v>
      </c>
      <c r="H670" s="460">
        <v>0.08</v>
      </c>
      <c r="I670" s="459" t="s">
        <v>272</v>
      </c>
      <c r="J670" s="461">
        <v>0.14000000000000001</v>
      </c>
    </row>
    <row r="671" spans="1:10" ht="35.4" thickBot="1" x14ac:dyDescent="0.3">
      <c r="A671" s="458"/>
      <c r="B671" s="459"/>
      <c r="C671" s="459"/>
      <c r="D671" s="459"/>
      <c r="E671" s="459" t="s">
        <v>273</v>
      </c>
      <c r="F671" s="460">
        <v>0.03</v>
      </c>
      <c r="G671" s="459"/>
      <c r="H671" s="620" t="s">
        <v>274</v>
      </c>
      <c r="I671" s="620"/>
      <c r="J671" s="461">
        <v>0.17</v>
      </c>
    </row>
    <row r="672" spans="1:10" ht="18" thickTop="1" x14ac:dyDescent="0.25">
      <c r="A672" s="462"/>
      <c r="B672" s="463"/>
      <c r="C672" s="463"/>
      <c r="D672" s="463"/>
      <c r="E672" s="463"/>
      <c r="F672" s="463"/>
      <c r="G672" s="463"/>
      <c r="H672" s="463"/>
      <c r="I672" s="463"/>
      <c r="J672" s="464"/>
    </row>
    <row r="673" spans="1:10" ht="17.399999999999999" x14ac:dyDescent="0.25">
      <c r="A673" s="439"/>
      <c r="B673" s="440" t="s">
        <v>24</v>
      </c>
      <c r="C673" s="441" t="s">
        <v>256</v>
      </c>
      <c r="D673" s="441" t="s">
        <v>257</v>
      </c>
      <c r="E673" s="625" t="s">
        <v>258</v>
      </c>
      <c r="F673" s="625"/>
      <c r="G673" s="442" t="s">
        <v>259</v>
      </c>
      <c r="H673" s="440" t="s">
        <v>34</v>
      </c>
      <c r="I673" s="440" t="s">
        <v>260</v>
      </c>
      <c r="J673" s="443" t="s">
        <v>39</v>
      </c>
    </row>
    <row r="674" spans="1:10" ht="52.2" x14ac:dyDescent="0.25">
      <c r="A674" s="444" t="s">
        <v>261</v>
      </c>
      <c r="B674" s="445" t="s">
        <v>673</v>
      </c>
      <c r="C674" s="446" t="s">
        <v>17</v>
      </c>
      <c r="D674" s="446" t="s">
        <v>674</v>
      </c>
      <c r="E674" s="626" t="s">
        <v>269</v>
      </c>
      <c r="F674" s="626"/>
      <c r="G674" s="447" t="s">
        <v>13</v>
      </c>
      <c r="H674" s="448">
        <v>1</v>
      </c>
      <c r="I674" s="449">
        <v>0.22</v>
      </c>
      <c r="J674" s="450">
        <v>0.22</v>
      </c>
    </row>
    <row r="675" spans="1:10" ht="34.799999999999997" x14ac:dyDescent="0.25">
      <c r="A675" s="465" t="s">
        <v>282</v>
      </c>
      <c r="B675" s="466" t="s">
        <v>675</v>
      </c>
      <c r="C675" s="467" t="s">
        <v>17</v>
      </c>
      <c r="D675" s="467" t="s">
        <v>676</v>
      </c>
      <c r="E675" s="624" t="s">
        <v>417</v>
      </c>
      <c r="F675" s="624"/>
      <c r="G675" s="468" t="s">
        <v>13</v>
      </c>
      <c r="H675" s="469">
        <v>8.3099999999999997E-3</v>
      </c>
      <c r="I675" s="470">
        <v>26.84</v>
      </c>
      <c r="J675" s="471">
        <v>0.22</v>
      </c>
    </row>
    <row r="676" spans="1:10" ht="34.799999999999997" x14ac:dyDescent="0.25">
      <c r="A676" s="458"/>
      <c r="B676" s="459"/>
      <c r="C676" s="459"/>
      <c r="D676" s="459"/>
      <c r="E676" s="459" t="s">
        <v>270</v>
      </c>
      <c r="F676" s="460">
        <v>0.1</v>
      </c>
      <c r="G676" s="459" t="s">
        <v>271</v>
      </c>
      <c r="H676" s="460">
        <v>0.12</v>
      </c>
      <c r="I676" s="459" t="s">
        <v>272</v>
      </c>
      <c r="J676" s="461">
        <v>0.22</v>
      </c>
    </row>
    <row r="677" spans="1:10" ht="35.4" thickBot="1" x14ac:dyDescent="0.3">
      <c r="A677" s="458"/>
      <c r="B677" s="459"/>
      <c r="C677" s="459"/>
      <c r="D677" s="459"/>
      <c r="E677" s="459" t="s">
        <v>273</v>
      </c>
      <c r="F677" s="460">
        <v>0.04</v>
      </c>
      <c r="G677" s="459"/>
      <c r="H677" s="620" t="s">
        <v>274</v>
      </c>
      <c r="I677" s="620"/>
      <c r="J677" s="461">
        <v>0.26</v>
      </c>
    </row>
    <row r="678" spans="1:10" ht="18" thickTop="1" x14ac:dyDescent="0.25">
      <c r="A678" s="462"/>
      <c r="B678" s="463"/>
      <c r="C678" s="463"/>
      <c r="D678" s="463"/>
      <c r="E678" s="463"/>
      <c r="F678" s="463"/>
      <c r="G678" s="463"/>
      <c r="H678" s="463"/>
      <c r="I678" s="463"/>
      <c r="J678" s="464"/>
    </row>
    <row r="679" spans="1:10" ht="17.399999999999999" x14ac:dyDescent="0.25">
      <c r="A679" s="439"/>
      <c r="B679" s="440" t="s">
        <v>24</v>
      </c>
      <c r="C679" s="441" t="s">
        <v>256</v>
      </c>
      <c r="D679" s="441" t="s">
        <v>257</v>
      </c>
      <c r="E679" s="625" t="s">
        <v>258</v>
      </c>
      <c r="F679" s="625"/>
      <c r="G679" s="442" t="s">
        <v>259</v>
      </c>
      <c r="H679" s="440" t="s">
        <v>34</v>
      </c>
      <c r="I679" s="440" t="s">
        <v>260</v>
      </c>
      <c r="J679" s="443" t="s">
        <v>39</v>
      </c>
    </row>
    <row r="680" spans="1:10" ht="52.2" x14ac:dyDescent="0.25">
      <c r="A680" s="444" t="s">
        <v>261</v>
      </c>
      <c r="B680" s="445" t="s">
        <v>677</v>
      </c>
      <c r="C680" s="446" t="s">
        <v>17</v>
      </c>
      <c r="D680" s="446" t="s">
        <v>678</v>
      </c>
      <c r="E680" s="626" t="s">
        <v>266</v>
      </c>
      <c r="F680" s="626"/>
      <c r="G680" s="447" t="s">
        <v>13</v>
      </c>
      <c r="H680" s="448">
        <v>1</v>
      </c>
      <c r="I680" s="449">
        <v>0.24</v>
      </c>
      <c r="J680" s="450">
        <v>0.24</v>
      </c>
    </row>
    <row r="681" spans="1:10" ht="34.799999999999997" x14ac:dyDescent="0.25">
      <c r="A681" s="465" t="s">
        <v>282</v>
      </c>
      <c r="B681" s="466" t="s">
        <v>679</v>
      </c>
      <c r="C681" s="467" t="s">
        <v>17</v>
      </c>
      <c r="D681" s="467" t="s">
        <v>680</v>
      </c>
      <c r="E681" s="624" t="s">
        <v>417</v>
      </c>
      <c r="F681" s="624"/>
      <c r="G681" s="468" t="s">
        <v>13</v>
      </c>
      <c r="H681" s="469">
        <v>1.154E-2</v>
      </c>
      <c r="I681" s="470">
        <v>20.88</v>
      </c>
      <c r="J681" s="471">
        <v>0.24</v>
      </c>
    </row>
    <row r="682" spans="1:10" ht="34.799999999999997" x14ac:dyDescent="0.25">
      <c r="A682" s="458"/>
      <c r="B682" s="459"/>
      <c r="C682" s="459"/>
      <c r="D682" s="459"/>
      <c r="E682" s="459" t="s">
        <v>270</v>
      </c>
      <c r="F682" s="460">
        <v>0.1</v>
      </c>
      <c r="G682" s="459" t="s">
        <v>271</v>
      </c>
      <c r="H682" s="460">
        <v>0.14000000000000001</v>
      </c>
      <c r="I682" s="459" t="s">
        <v>272</v>
      </c>
      <c r="J682" s="461">
        <v>0.24</v>
      </c>
    </row>
    <row r="683" spans="1:10" ht="35.4" thickBot="1" x14ac:dyDescent="0.3">
      <c r="A683" s="458"/>
      <c r="B683" s="459"/>
      <c r="C683" s="459"/>
      <c r="D683" s="459"/>
      <c r="E683" s="459" t="s">
        <v>273</v>
      </c>
      <c r="F683" s="460">
        <v>0.05</v>
      </c>
      <c r="G683" s="459"/>
      <c r="H683" s="620" t="s">
        <v>274</v>
      </c>
      <c r="I683" s="620"/>
      <c r="J683" s="461">
        <v>0.28999999999999998</v>
      </c>
    </row>
    <row r="684" spans="1:10" ht="18" thickTop="1" x14ac:dyDescent="0.25">
      <c r="A684" s="462"/>
      <c r="B684" s="463"/>
      <c r="C684" s="463"/>
      <c r="D684" s="463"/>
      <c r="E684" s="463"/>
      <c r="F684" s="463"/>
      <c r="G684" s="463"/>
      <c r="H684" s="463"/>
      <c r="I684" s="463"/>
      <c r="J684" s="464"/>
    </row>
    <row r="685" spans="1:10" ht="17.399999999999999" x14ac:dyDescent="0.25">
      <c r="A685" s="439"/>
      <c r="B685" s="440" t="s">
        <v>24</v>
      </c>
      <c r="C685" s="441" t="s">
        <v>256</v>
      </c>
      <c r="D685" s="441" t="s">
        <v>257</v>
      </c>
      <c r="E685" s="625" t="s">
        <v>258</v>
      </c>
      <c r="F685" s="625"/>
      <c r="G685" s="442" t="s">
        <v>259</v>
      </c>
      <c r="H685" s="440" t="s">
        <v>34</v>
      </c>
      <c r="I685" s="440" t="s">
        <v>260</v>
      </c>
      <c r="J685" s="443" t="s">
        <v>39</v>
      </c>
    </row>
    <row r="686" spans="1:10" ht="52.2" x14ac:dyDescent="0.25">
      <c r="A686" s="444" t="s">
        <v>261</v>
      </c>
      <c r="B686" s="445" t="s">
        <v>681</v>
      </c>
      <c r="C686" s="446" t="s">
        <v>17</v>
      </c>
      <c r="D686" s="446" t="s">
        <v>682</v>
      </c>
      <c r="E686" s="626" t="s">
        <v>266</v>
      </c>
      <c r="F686" s="626"/>
      <c r="G686" s="447" t="s">
        <v>13</v>
      </c>
      <c r="H686" s="448">
        <v>1</v>
      </c>
      <c r="I686" s="449">
        <v>0.17</v>
      </c>
      <c r="J686" s="450">
        <v>0.17</v>
      </c>
    </row>
    <row r="687" spans="1:10" ht="34.799999999999997" x14ac:dyDescent="0.25">
      <c r="A687" s="465" t="s">
        <v>282</v>
      </c>
      <c r="B687" s="466" t="s">
        <v>683</v>
      </c>
      <c r="C687" s="467" t="s">
        <v>17</v>
      </c>
      <c r="D687" s="467" t="s">
        <v>684</v>
      </c>
      <c r="E687" s="624" t="s">
        <v>417</v>
      </c>
      <c r="F687" s="624"/>
      <c r="G687" s="468" t="s">
        <v>13</v>
      </c>
      <c r="H687" s="469">
        <v>8.3099999999999997E-3</v>
      </c>
      <c r="I687" s="470">
        <v>20.73</v>
      </c>
      <c r="J687" s="471">
        <v>0.17</v>
      </c>
    </row>
    <row r="688" spans="1:10" ht="34.799999999999997" x14ac:dyDescent="0.25">
      <c r="A688" s="458"/>
      <c r="B688" s="459"/>
      <c r="C688" s="459"/>
      <c r="D688" s="459"/>
      <c r="E688" s="459" t="s">
        <v>270</v>
      </c>
      <c r="F688" s="460">
        <v>7.0000000000000007E-2</v>
      </c>
      <c r="G688" s="459" t="s">
        <v>271</v>
      </c>
      <c r="H688" s="460">
        <v>0.1</v>
      </c>
      <c r="I688" s="459" t="s">
        <v>272</v>
      </c>
      <c r="J688" s="461">
        <v>0.17</v>
      </c>
    </row>
    <row r="689" spans="1:10" ht="35.4" thickBot="1" x14ac:dyDescent="0.3">
      <c r="A689" s="458"/>
      <c r="B689" s="459"/>
      <c r="C689" s="459"/>
      <c r="D689" s="459"/>
      <c r="E689" s="459" t="s">
        <v>273</v>
      </c>
      <c r="F689" s="460">
        <v>0.03</v>
      </c>
      <c r="G689" s="459"/>
      <c r="H689" s="620" t="s">
        <v>274</v>
      </c>
      <c r="I689" s="620"/>
      <c r="J689" s="461">
        <v>0.2</v>
      </c>
    </row>
    <row r="690" spans="1:10" ht="18" thickTop="1" x14ac:dyDescent="0.25">
      <c r="A690" s="462"/>
      <c r="B690" s="463"/>
      <c r="C690" s="463"/>
      <c r="D690" s="463"/>
      <c r="E690" s="463"/>
      <c r="F690" s="463"/>
      <c r="G690" s="463"/>
      <c r="H690" s="463"/>
      <c r="I690" s="463"/>
      <c r="J690" s="464"/>
    </row>
    <row r="691" spans="1:10" ht="17.399999999999999" x14ac:dyDescent="0.25">
      <c r="A691" s="439"/>
      <c r="B691" s="440" t="s">
        <v>24</v>
      </c>
      <c r="C691" s="441" t="s">
        <v>256</v>
      </c>
      <c r="D691" s="441" t="s">
        <v>257</v>
      </c>
      <c r="E691" s="625" t="s">
        <v>258</v>
      </c>
      <c r="F691" s="625"/>
      <c r="G691" s="442" t="s">
        <v>259</v>
      </c>
      <c r="H691" s="440" t="s">
        <v>34</v>
      </c>
      <c r="I691" s="440" t="s">
        <v>260</v>
      </c>
      <c r="J691" s="443" t="s">
        <v>39</v>
      </c>
    </row>
    <row r="692" spans="1:10" ht="57" customHeight="1" x14ac:dyDescent="0.25">
      <c r="A692" s="444" t="s">
        <v>261</v>
      </c>
      <c r="B692" s="445" t="s">
        <v>685</v>
      </c>
      <c r="C692" s="446" t="s">
        <v>17</v>
      </c>
      <c r="D692" s="446" t="s">
        <v>686</v>
      </c>
      <c r="E692" s="626" t="s">
        <v>269</v>
      </c>
      <c r="F692" s="626"/>
      <c r="G692" s="447" t="s">
        <v>13</v>
      </c>
      <c r="H692" s="448">
        <v>1</v>
      </c>
      <c r="I692" s="449">
        <v>0.17</v>
      </c>
      <c r="J692" s="450">
        <v>0.17</v>
      </c>
    </row>
    <row r="693" spans="1:10" ht="28.5" customHeight="1" x14ac:dyDescent="0.25">
      <c r="A693" s="465" t="s">
        <v>282</v>
      </c>
      <c r="B693" s="466" t="s">
        <v>687</v>
      </c>
      <c r="C693" s="467" t="s">
        <v>17</v>
      </c>
      <c r="D693" s="467" t="s">
        <v>688</v>
      </c>
      <c r="E693" s="624" t="s">
        <v>417</v>
      </c>
      <c r="F693" s="624"/>
      <c r="G693" s="468" t="s">
        <v>13</v>
      </c>
      <c r="H693" s="469">
        <v>8.3099999999999997E-3</v>
      </c>
      <c r="I693" s="470">
        <v>20.73</v>
      </c>
      <c r="J693" s="471">
        <v>0.17</v>
      </c>
    </row>
    <row r="694" spans="1:10" ht="34.799999999999997" x14ac:dyDescent="0.25">
      <c r="A694" s="458"/>
      <c r="B694" s="459"/>
      <c r="C694" s="459"/>
      <c r="D694" s="459"/>
      <c r="E694" s="459" t="s">
        <v>270</v>
      </c>
      <c r="F694" s="460">
        <v>7.0000000000000007E-2</v>
      </c>
      <c r="G694" s="459" t="s">
        <v>271</v>
      </c>
      <c r="H694" s="460">
        <v>0.1</v>
      </c>
      <c r="I694" s="459" t="s">
        <v>272</v>
      </c>
      <c r="J694" s="461">
        <v>0.17</v>
      </c>
    </row>
    <row r="695" spans="1:10" ht="35.4" thickBot="1" x14ac:dyDescent="0.3">
      <c r="A695" s="458"/>
      <c r="B695" s="459"/>
      <c r="C695" s="459"/>
      <c r="D695" s="459"/>
      <c r="E695" s="459" t="s">
        <v>273</v>
      </c>
      <c r="F695" s="460">
        <v>0.03</v>
      </c>
      <c r="G695" s="459"/>
      <c r="H695" s="620" t="s">
        <v>274</v>
      </c>
      <c r="I695" s="620"/>
      <c r="J695" s="461">
        <v>0.2</v>
      </c>
    </row>
    <row r="696" spans="1:10" ht="18" thickTop="1" x14ac:dyDescent="0.25">
      <c r="A696" s="462"/>
      <c r="B696" s="463"/>
      <c r="C696" s="463"/>
      <c r="D696" s="463"/>
      <c r="E696" s="463"/>
      <c r="F696" s="463"/>
      <c r="G696" s="463"/>
      <c r="H696" s="463"/>
      <c r="I696" s="463"/>
      <c r="J696" s="464"/>
    </row>
    <row r="697" spans="1:10" ht="17.399999999999999" x14ac:dyDescent="0.25">
      <c r="A697" s="439"/>
      <c r="B697" s="440" t="s">
        <v>24</v>
      </c>
      <c r="C697" s="441" t="s">
        <v>256</v>
      </c>
      <c r="D697" s="441" t="s">
        <v>257</v>
      </c>
      <c r="E697" s="625" t="s">
        <v>258</v>
      </c>
      <c r="F697" s="625"/>
      <c r="G697" s="442" t="s">
        <v>259</v>
      </c>
      <c r="H697" s="440" t="s">
        <v>34</v>
      </c>
      <c r="I697" s="440" t="s">
        <v>260</v>
      </c>
      <c r="J697" s="443" t="s">
        <v>39</v>
      </c>
    </row>
    <row r="698" spans="1:10" ht="58.5" customHeight="1" x14ac:dyDescent="0.25">
      <c r="A698" s="444" t="s">
        <v>261</v>
      </c>
      <c r="B698" s="445" t="s">
        <v>689</v>
      </c>
      <c r="C698" s="446" t="s">
        <v>17</v>
      </c>
      <c r="D698" s="446" t="s">
        <v>690</v>
      </c>
      <c r="E698" s="626" t="s">
        <v>269</v>
      </c>
      <c r="F698" s="626"/>
      <c r="G698" s="447" t="s">
        <v>13</v>
      </c>
      <c r="H698" s="448">
        <v>1</v>
      </c>
      <c r="I698" s="449">
        <v>0.16</v>
      </c>
      <c r="J698" s="450">
        <v>0.16</v>
      </c>
    </row>
    <row r="699" spans="1:10" ht="34.799999999999997" x14ac:dyDescent="0.25">
      <c r="A699" s="465" t="s">
        <v>282</v>
      </c>
      <c r="B699" s="466" t="s">
        <v>691</v>
      </c>
      <c r="C699" s="467" t="s">
        <v>17</v>
      </c>
      <c r="D699" s="467" t="s">
        <v>692</v>
      </c>
      <c r="E699" s="624" t="s">
        <v>417</v>
      </c>
      <c r="F699" s="624"/>
      <c r="G699" s="468" t="s">
        <v>13</v>
      </c>
      <c r="H699" s="469">
        <v>8.3099999999999997E-3</v>
      </c>
      <c r="I699" s="470">
        <v>19.88</v>
      </c>
      <c r="J699" s="471">
        <v>0.16</v>
      </c>
    </row>
    <row r="700" spans="1:10" ht="34.799999999999997" x14ac:dyDescent="0.25">
      <c r="A700" s="458"/>
      <c r="B700" s="459"/>
      <c r="C700" s="459"/>
      <c r="D700" s="459"/>
      <c r="E700" s="459" t="s">
        <v>270</v>
      </c>
      <c r="F700" s="460">
        <v>7.0000000000000007E-2</v>
      </c>
      <c r="G700" s="459" t="s">
        <v>271</v>
      </c>
      <c r="H700" s="460">
        <v>0.09</v>
      </c>
      <c r="I700" s="459" t="s">
        <v>272</v>
      </c>
      <c r="J700" s="461">
        <v>0.16</v>
      </c>
    </row>
    <row r="701" spans="1:10" ht="35.4" thickBot="1" x14ac:dyDescent="0.3">
      <c r="A701" s="458"/>
      <c r="B701" s="459"/>
      <c r="C701" s="459"/>
      <c r="D701" s="459"/>
      <c r="E701" s="459" t="s">
        <v>273</v>
      </c>
      <c r="F701" s="460">
        <v>0.03</v>
      </c>
      <c r="G701" s="459"/>
      <c r="H701" s="620" t="s">
        <v>274</v>
      </c>
      <c r="I701" s="620"/>
      <c r="J701" s="461">
        <v>0.19</v>
      </c>
    </row>
    <row r="702" spans="1:10" ht="18" thickTop="1" x14ac:dyDescent="0.25">
      <c r="A702" s="462"/>
      <c r="B702" s="463"/>
      <c r="C702" s="463"/>
      <c r="D702" s="463"/>
      <c r="E702" s="463"/>
      <c r="F702" s="463"/>
      <c r="G702" s="463"/>
      <c r="H702" s="463"/>
      <c r="I702" s="463"/>
      <c r="J702" s="464"/>
    </row>
    <row r="703" spans="1:10" ht="17.399999999999999" x14ac:dyDescent="0.25">
      <c r="A703" s="439"/>
      <c r="B703" s="440" t="s">
        <v>24</v>
      </c>
      <c r="C703" s="441" t="s">
        <v>256</v>
      </c>
      <c r="D703" s="441" t="s">
        <v>257</v>
      </c>
      <c r="E703" s="625" t="s">
        <v>258</v>
      </c>
      <c r="F703" s="625"/>
      <c r="G703" s="442" t="s">
        <v>259</v>
      </c>
      <c r="H703" s="440" t="s">
        <v>34</v>
      </c>
      <c r="I703" s="440" t="s">
        <v>260</v>
      </c>
      <c r="J703" s="443" t="s">
        <v>39</v>
      </c>
    </row>
    <row r="704" spans="1:10" ht="41.25" customHeight="1" x14ac:dyDescent="0.25">
      <c r="A704" s="444" t="s">
        <v>261</v>
      </c>
      <c r="B704" s="445" t="s">
        <v>693</v>
      </c>
      <c r="C704" s="446" t="s">
        <v>17</v>
      </c>
      <c r="D704" s="446" t="s">
        <v>694</v>
      </c>
      <c r="E704" s="626" t="s">
        <v>266</v>
      </c>
      <c r="F704" s="626"/>
      <c r="G704" s="447" t="s">
        <v>13</v>
      </c>
      <c r="H704" s="448">
        <v>1</v>
      </c>
      <c r="I704" s="449">
        <v>0.43</v>
      </c>
      <c r="J704" s="450">
        <v>0.43</v>
      </c>
    </row>
    <row r="705" spans="1:10" ht="26.25" customHeight="1" x14ac:dyDescent="0.25">
      <c r="A705" s="465" t="s">
        <v>282</v>
      </c>
      <c r="B705" s="466" t="s">
        <v>695</v>
      </c>
      <c r="C705" s="467" t="s">
        <v>17</v>
      </c>
      <c r="D705" s="467" t="s">
        <v>696</v>
      </c>
      <c r="E705" s="624" t="s">
        <v>417</v>
      </c>
      <c r="F705" s="624"/>
      <c r="G705" s="468" t="s">
        <v>13</v>
      </c>
      <c r="H705" s="469">
        <v>2.12E-2</v>
      </c>
      <c r="I705" s="470">
        <v>20.46</v>
      </c>
      <c r="J705" s="471">
        <v>0.43</v>
      </c>
    </row>
    <row r="706" spans="1:10" ht="34.799999999999997" x14ac:dyDescent="0.25">
      <c r="A706" s="458"/>
      <c r="B706" s="459"/>
      <c r="C706" s="459"/>
      <c r="D706" s="459"/>
      <c r="E706" s="459" t="s">
        <v>270</v>
      </c>
      <c r="F706" s="460">
        <v>0.19</v>
      </c>
      <c r="G706" s="459" t="s">
        <v>271</v>
      </c>
      <c r="H706" s="460">
        <v>0.24</v>
      </c>
      <c r="I706" s="459" t="s">
        <v>272</v>
      </c>
      <c r="J706" s="461">
        <v>0.43</v>
      </c>
    </row>
    <row r="707" spans="1:10" ht="35.4" thickBot="1" x14ac:dyDescent="0.3">
      <c r="A707" s="458"/>
      <c r="B707" s="459"/>
      <c r="C707" s="459"/>
      <c r="D707" s="459"/>
      <c r="E707" s="459" t="s">
        <v>273</v>
      </c>
      <c r="F707" s="460">
        <v>0.09</v>
      </c>
      <c r="G707" s="459"/>
      <c r="H707" s="620" t="s">
        <v>274</v>
      </c>
      <c r="I707" s="620"/>
      <c r="J707" s="461">
        <v>0.52</v>
      </c>
    </row>
    <row r="708" spans="1:10" ht="18" thickTop="1" x14ac:dyDescent="0.25">
      <c r="A708" s="462"/>
      <c r="B708" s="463"/>
      <c r="C708" s="463"/>
      <c r="D708" s="463"/>
      <c r="E708" s="463"/>
      <c r="F708" s="463"/>
      <c r="G708" s="463"/>
      <c r="H708" s="463"/>
      <c r="I708" s="463"/>
      <c r="J708" s="464"/>
    </row>
    <row r="709" spans="1:10" ht="17.399999999999999" x14ac:dyDescent="0.25">
      <c r="A709" s="439"/>
      <c r="B709" s="440" t="s">
        <v>24</v>
      </c>
      <c r="C709" s="441" t="s">
        <v>256</v>
      </c>
      <c r="D709" s="441" t="s">
        <v>257</v>
      </c>
      <c r="E709" s="625" t="s">
        <v>258</v>
      </c>
      <c r="F709" s="625"/>
      <c r="G709" s="442" t="s">
        <v>259</v>
      </c>
      <c r="H709" s="440" t="s">
        <v>34</v>
      </c>
      <c r="I709" s="440" t="s">
        <v>260</v>
      </c>
      <c r="J709" s="443" t="s">
        <v>39</v>
      </c>
    </row>
    <row r="710" spans="1:10" ht="34.799999999999997" x14ac:dyDescent="0.25">
      <c r="A710" s="444" t="s">
        <v>261</v>
      </c>
      <c r="B710" s="445" t="s">
        <v>697</v>
      </c>
      <c r="C710" s="446" t="s">
        <v>17</v>
      </c>
      <c r="D710" s="446" t="s">
        <v>698</v>
      </c>
      <c r="E710" s="626" t="s">
        <v>266</v>
      </c>
      <c r="F710" s="626"/>
      <c r="G710" s="447" t="s">
        <v>13</v>
      </c>
      <c r="H710" s="448">
        <v>1</v>
      </c>
      <c r="I710" s="449">
        <v>0.3</v>
      </c>
      <c r="J710" s="450">
        <v>0.3</v>
      </c>
    </row>
    <row r="711" spans="1:10" ht="17.399999999999999" x14ac:dyDescent="0.25">
      <c r="A711" s="465" t="s">
        <v>282</v>
      </c>
      <c r="B711" s="466" t="s">
        <v>699</v>
      </c>
      <c r="C711" s="467" t="s">
        <v>17</v>
      </c>
      <c r="D711" s="467" t="s">
        <v>700</v>
      </c>
      <c r="E711" s="624" t="s">
        <v>417</v>
      </c>
      <c r="F711" s="624"/>
      <c r="G711" s="468" t="s">
        <v>13</v>
      </c>
      <c r="H711" s="469">
        <v>1.4760000000000001E-2</v>
      </c>
      <c r="I711" s="470">
        <v>20.46</v>
      </c>
      <c r="J711" s="471">
        <v>0.3</v>
      </c>
    </row>
    <row r="712" spans="1:10" ht="34.799999999999997" x14ac:dyDescent="0.25">
      <c r="A712" s="458"/>
      <c r="B712" s="459"/>
      <c r="C712" s="459"/>
      <c r="D712" s="459"/>
      <c r="E712" s="459" t="s">
        <v>270</v>
      </c>
      <c r="F712" s="460">
        <v>0.13</v>
      </c>
      <c r="G712" s="459" t="s">
        <v>271</v>
      </c>
      <c r="H712" s="460">
        <v>0.17</v>
      </c>
      <c r="I712" s="459" t="s">
        <v>272</v>
      </c>
      <c r="J712" s="461">
        <v>0.3</v>
      </c>
    </row>
    <row r="713" spans="1:10" ht="35.4" thickBot="1" x14ac:dyDescent="0.3">
      <c r="A713" s="458"/>
      <c r="B713" s="459"/>
      <c r="C713" s="459"/>
      <c r="D713" s="459"/>
      <c r="E713" s="459" t="s">
        <v>273</v>
      </c>
      <c r="F713" s="460">
        <v>0.06</v>
      </c>
      <c r="G713" s="459"/>
      <c r="H713" s="620" t="s">
        <v>274</v>
      </c>
      <c r="I713" s="620"/>
      <c r="J713" s="461">
        <v>0.36</v>
      </c>
    </row>
    <row r="714" spans="1:10" ht="18" thickTop="1" x14ac:dyDescent="0.25">
      <c r="A714" s="462"/>
      <c r="B714" s="463"/>
      <c r="C714" s="463"/>
      <c r="D714" s="463"/>
      <c r="E714" s="463"/>
      <c r="F714" s="463"/>
      <c r="G714" s="463"/>
      <c r="H714" s="463"/>
      <c r="I714" s="463"/>
      <c r="J714" s="464"/>
    </row>
    <row r="715" spans="1:10" ht="17.399999999999999" x14ac:dyDescent="0.25">
      <c r="A715" s="439"/>
      <c r="B715" s="440" t="s">
        <v>24</v>
      </c>
      <c r="C715" s="441" t="s">
        <v>256</v>
      </c>
      <c r="D715" s="441" t="s">
        <v>257</v>
      </c>
      <c r="E715" s="625" t="s">
        <v>258</v>
      </c>
      <c r="F715" s="625"/>
      <c r="G715" s="442" t="s">
        <v>259</v>
      </c>
      <c r="H715" s="440" t="s">
        <v>34</v>
      </c>
      <c r="I715" s="440" t="s">
        <v>260</v>
      </c>
      <c r="J715" s="443" t="s">
        <v>39</v>
      </c>
    </row>
    <row r="716" spans="1:10" ht="52.2" x14ac:dyDescent="0.25">
      <c r="A716" s="444" t="s">
        <v>261</v>
      </c>
      <c r="B716" s="445" t="s">
        <v>701</v>
      </c>
      <c r="C716" s="446" t="s">
        <v>17</v>
      </c>
      <c r="D716" s="446" t="s">
        <v>702</v>
      </c>
      <c r="E716" s="626" t="s">
        <v>266</v>
      </c>
      <c r="F716" s="626"/>
      <c r="G716" s="447" t="s">
        <v>13</v>
      </c>
      <c r="H716" s="448">
        <v>1</v>
      </c>
      <c r="I716" s="449">
        <v>0.09</v>
      </c>
      <c r="J716" s="450">
        <v>0.09</v>
      </c>
    </row>
    <row r="717" spans="1:10" ht="17.399999999999999" x14ac:dyDescent="0.25">
      <c r="A717" s="465" t="s">
        <v>282</v>
      </c>
      <c r="B717" s="466" t="s">
        <v>703</v>
      </c>
      <c r="C717" s="467" t="s">
        <v>17</v>
      </c>
      <c r="D717" s="467" t="s">
        <v>704</v>
      </c>
      <c r="E717" s="624" t="s">
        <v>417</v>
      </c>
      <c r="F717" s="624"/>
      <c r="G717" s="468" t="s">
        <v>13</v>
      </c>
      <c r="H717" s="469">
        <v>5.0899999999999999E-3</v>
      </c>
      <c r="I717" s="470">
        <v>18.52</v>
      </c>
      <c r="J717" s="471">
        <v>0.09</v>
      </c>
    </row>
    <row r="718" spans="1:10" ht="34.799999999999997" x14ac:dyDescent="0.25">
      <c r="A718" s="458"/>
      <c r="B718" s="459"/>
      <c r="C718" s="459"/>
      <c r="D718" s="459"/>
      <c r="E718" s="459" t="s">
        <v>270</v>
      </c>
      <c r="F718" s="460">
        <v>0.04</v>
      </c>
      <c r="G718" s="459" t="s">
        <v>271</v>
      </c>
      <c r="H718" s="460">
        <v>0.05</v>
      </c>
      <c r="I718" s="459" t="s">
        <v>272</v>
      </c>
      <c r="J718" s="461">
        <v>0.09</v>
      </c>
    </row>
    <row r="719" spans="1:10" ht="35.4" thickBot="1" x14ac:dyDescent="0.3">
      <c r="A719" s="458"/>
      <c r="B719" s="459"/>
      <c r="C719" s="459"/>
      <c r="D719" s="459"/>
      <c r="E719" s="459" t="s">
        <v>273</v>
      </c>
      <c r="F719" s="460">
        <v>0.01</v>
      </c>
      <c r="G719" s="459"/>
      <c r="H719" s="620" t="s">
        <v>274</v>
      </c>
      <c r="I719" s="620"/>
      <c r="J719" s="461">
        <v>0.1</v>
      </c>
    </row>
    <row r="720" spans="1:10" ht="18" thickTop="1" x14ac:dyDescent="0.25">
      <c r="A720" s="462"/>
      <c r="B720" s="463"/>
      <c r="C720" s="463"/>
      <c r="D720" s="463"/>
      <c r="E720" s="463"/>
      <c r="F720" s="463"/>
      <c r="G720" s="463"/>
      <c r="H720" s="463"/>
      <c r="I720" s="463"/>
      <c r="J720" s="464"/>
    </row>
    <row r="721" spans="1:10" ht="17.399999999999999" x14ac:dyDescent="0.25">
      <c r="A721" s="439"/>
      <c r="B721" s="440" t="s">
        <v>24</v>
      </c>
      <c r="C721" s="441" t="s">
        <v>256</v>
      </c>
      <c r="D721" s="441" t="s">
        <v>257</v>
      </c>
      <c r="E721" s="625" t="s">
        <v>258</v>
      </c>
      <c r="F721" s="625"/>
      <c r="G721" s="442" t="s">
        <v>259</v>
      </c>
      <c r="H721" s="440" t="s">
        <v>34</v>
      </c>
      <c r="I721" s="440" t="s">
        <v>260</v>
      </c>
      <c r="J721" s="443" t="s">
        <v>39</v>
      </c>
    </row>
    <row r="722" spans="1:10" ht="34.799999999999997" x14ac:dyDescent="0.25">
      <c r="A722" s="444" t="s">
        <v>261</v>
      </c>
      <c r="B722" s="445" t="s">
        <v>705</v>
      </c>
      <c r="C722" s="446" t="s">
        <v>17</v>
      </c>
      <c r="D722" s="446" t="s">
        <v>706</v>
      </c>
      <c r="E722" s="626" t="s">
        <v>269</v>
      </c>
      <c r="F722" s="626"/>
      <c r="G722" s="447" t="s">
        <v>13</v>
      </c>
      <c r="H722" s="448">
        <v>1</v>
      </c>
      <c r="I722" s="449">
        <v>0.31</v>
      </c>
      <c r="J722" s="450">
        <v>0.31</v>
      </c>
    </row>
    <row r="723" spans="1:10" ht="17.399999999999999" x14ac:dyDescent="0.25">
      <c r="A723" s="465" t="s">
        <v>282</v>
      </c>
      <c r="B723" s="466" t="s">
        <v>707</v>
      </c>
      <c r="C723" s="467" t="s">
        <v>17</v>
      </c>
      <c r="D723" s="467" t="s">
        <v>708</v>
      </c>
      <c r="E723" s="624" t="s">
        <v>417</v>
      </c>
      <c r="F723" s="624"/>
      <c r="G723" s="468" t="s">
        <v>13</v>
      </c>
      <c r="H723" s="469">
        <v>2.12E-2</v>
      </c>
      <c r="I723" s="470">
        <v>15.05</v>
      </c>
      <c r="J723" s="471">
        <v>0.31</v>
      </c>
    </row>
    <row r="724" spans="1:10" ht="34.799999999999997" x14ac:dyDescent="0.25">
      <c r="A724" s="458"/>
      <c r="B724" s="459"/>
      <c r="C724" s="459"/>
      <c r="D724" s="459"/>
      <c r="E724" s="459" t="s">
        <v>270</v>
      </c>
      <c r="F724" s="460">
        <v>0.14000000000000001</v>
      </c>
      <c r="G724" s="459" t="s">
        <v>271</v>
      </c>
      <c r="H724" s="460">
        <v>0.17</v>
      </c>
      <c r="I724" s="459" t="s">
        <v>272</v>
      </c>
      <c r="J724" s="461">
        <v>0.31</v>
      </c>
    </row>
    <row r="725" spans="1:10" ht="35.4" thickBot="1" x14ac:dyDescent="0.3">
      <c r="A725" s="458"/>
      <c r="B725" s="459"/>
      <c r="C725" s="459"/>
      <c r="D725" s="459"/>
      <c r="E725" s="459" t="s">
        <v>273</v>
      </c>
      <c r="F725" s="460">
        <v>0.06</v>
      </c>
      <c r="G725" s="459"/>
      <c r="H725" s="620" t="s">
        <v>274</v>
      </c>
      <c r="I725" s="620"/>
      <c r="J725" s="461">
        <v>0.37</v>
      </c>
    </row>
    <row r="726" spans="1:10" ht="18" thickTop="1" x14ac:dyDescent="0.25">
      <c r="A726" s="462"/>
      <c r="B726" s="463"/>
      <c r="C726" s="463"/>
      <c r="D726" s="463"/>
      <c r="E726" s="463"/>
      <c r="F726" s="463"/>
      <c r="G726" s="463"/>
      <c r="H726" s="463"/>
      <c r="I726" s="463"/>
      <c r="J726" s="464"/>
    </row>
    <row r="727" spans="1:10" ht="17.399999999999999" x14ac:dyDescent="0.25">
      <c r="A727" s="439"/>
      <c r="B727" s="440" t="s">
        <v>24</v>
      </c>
      <c r="C727" s="441" t="s">
        <v>256</v>
      </c>
      <c r="D727" s="441" t="s">
        <v>257</v>
      </c>
      <c r="E727" s="625" t="s">
        <v>258</v>
      </c>
      <c r="F727" s="625"/>
      <c r="G727" s="442" t="s">
        <v>259</v>
      </c>
      <c r="H727" s="440" t="s">
        <v>34</v>
      </c>
      <c r="I727" s="440" t="s">
        <v>260</v>
      </c>
      <c r="J727" s="443" t="s">
        <v>39</v>
      </c>
    </row>
    <row r="728" spans="1:10" ht="34.799999999999997" x14ac:dyDescent="0.25">
      <c r="A728" s="444" t="s">
        <v>261</v>
      </c>
      <c r="B728" s="445" t="s">
        <v>709</v>
      </c>
      <c r="C728" s="446" t="s">
        <v>152</v>
      </c>
      <c r="D728" s="446" t="s">
        <v>710</v>
      </c>
      <c r="E728" s="626">
        <v>0</v>
      </c>
      <c r="F728" s="626"/>
      <c r="G728" s="447" t="s">
        <v>279</v>
      </c>
      <c r="H728" s="448">
        <v>1</v>
      </c>
      <c r="I728" s="449">
        <v>0.35</v>
      </c>
      <c r="J728" s="450">
        <v>0.35</v>
      </c>
    </row>
    <row r="729" spans="1:10" ht="34.799999999999997" x14ac:dyDescent="0.25">
      <c r="A729" s="465" t="s">
        <v>282</v>
      </c>
      <c r="B729" s="466" t="s">
        <v>711</v>
      </c>
      <c r="C729" s="467" t="s">
        <v>152</v>
      </c>
      <c r="D729" s="467" t="s">
        <v>712</v>
      </c>
      <c r="E729" s="624" t="s">
        <v>417</v>
      </c>
      <c r="F729" s="624"/>
      <c r="G729" s="468" t="s">
        <v>279</v>
      </c>
      <c r="H729" s="469">
        <v>2.23E-2</v>
      </c>
      <c r="I729" s="470">
        <v>16.03</v>
      </c>
      <c r="J729" s="471">
        <v>0.35</v>
      </c>
    </row>
    <row r="730" spans="1:10" ht="34.799999999999997" x14ac:dyDescent="0.25">
      <c r="A730" s="458"/>
      <c r="B730" s="459"/>
      <c r="C730" s="459"/>
      <c r="D730" s="459"/>
      <c r="E730" s="459" t="s">
        <v>270</v>
      </c>
      <c r="F730" s="460">
        <v>0.16</v>
      </c>
      <c r="G730" s="459" t="s">
        <v>271</v>
      </c>
      <c r="H730" s="460">
        <v>0.19</v>
      </c>
      <c r="I730" s="459" t="s">
        <v>272</v>
      </c>
      <c r="J730" s="461">
        <v>0.35</v>
      </c>
    </row>
    <row r="731" spans="1:10" ht="35.4" thickBot="1" x14ac:dyDescent="0.3">
      <c r="A731" s="458"/>
      <c r="B731" s="459"/>
      <c r="C731" s="459"/>
      <c r="D731" s="459"/>
      <c r="E731" s="459" t="s">
        <v>273</v>
      </c>
      <c r="F731" s="460">
        <v>7.0000000000000007E-2</v>
      </c>
      <c r="G731" s="459"/>
      <c r="H731" s="620" t="s">
        <v>274</v>
      </c>
      <c r="I731" s="620"/>
      <c r="J731" s="461">
        <v>0.42</v>
      </c>
    </row>
    <row r="732" spans="1:10" ht="18" thickTop="1" x14ac:dyDescent="0.25">
      <c r="A732" s="462"/>
      <c r="B732" s="463"/>
      <c r="C732" s="463"/>
      <c r="D732" s="463"/>
      <c r="E732" s="463"/>
      <c r="F732" s="463"/>
      <c r="G732" s="463"/>
      <c r="H732" s="463"/>
      <c r="I732" s="463"/>
      <c r="J732" s="464"/>
    </row>
    <row r="733" spans="1:10" ht="17.399999999999999" x14ac:dyDescent="0.25">
      <c r="A733" s="439"/>
      <c r="B733" s="440" t="s">
        <v>24</v>
      </c>
      <c r="C733" s="441" t="s">
        <v>256</v>
      </c>
      <c r="D733" s="441" t="s">
        <v>257</v>
      </c>
      <c r="E733" s="625" t="s">
        <v>258</v>
      </c>
      <c r="F733" s="625"/>
      <c r="G733" s="442" t="s">
        <v>259</v>
      </c>
      <c r="H733" s="440" t="s">
        <v>34</v>
      </c>
      <c r="I733" s="440" t="s">
        <v>260</v>
      </c>
      <c r="J733" s="443" t="s">
        <v>39</v>
      </c>
    </row>
    <row r="734" spans="1:10" ht="52.2" x14ac:dyDescent="0.25">
      <c r="A734" s="444" t="s">
        <v>261</v>
      </c>
      <c r="B734" s="445" t="s">
        <v>713</v>
      </c>
      <c r="C734" s="446" t="s">
        <v>17</v>
      </c>
      <c r="D734" s="446" t="s">
        <v>714</v>
      </c>
      <c r="E734" s="626" t="s">
        <v>269</v>
      </c>
      <c r="F734" s="626"/>
      <c r="G734" s="447" t="s">
        <v>13</v>
      </c>
      <c r="H734" s="448">
        <v>1</v>
      </c>
      <c r="I734" s="449">
        <v>0.22</v>
      </c>
      <c r="J734" s="450">
        <v>0.22</v>
      </c>
    </row>
    <row r="735" spans="1:10" ht="17.399999999999999" x14ac:dyDescent="0.25">
      <c r="A735" s="465" t="s">
        <v>282</v>
      </c>
      <c r="B735" s="466" t="s">
        <v>715</v>
      </c>
      <c r="C735" s="467" t="s">
        <v>17</v>
      </c>
      <c r="D735" s="467" t="s">
        <v>716</v>
      </c>
      <c r="E735" s="624" t="s">
        <v>417</v>
      </c>
      <c r="F735" s="624"/>
      <c r="G735" s="468" t="s">
        <v>13</v>
      </c>
      <c r="H735" s="469">
        <v>8.3099999999999997E-3</v>
      </c>
      <c r="I735" s="470">
        <v>26.88</v>
      </c>
      <c r="J735" s="471">
        <v>0.22</v>
      </c>
    </row>
    <row r="736" spans="1:10" ht="34.799999999999997" x14ac:dyDescent="0.25">
      <c r="A736" s="458"/>
      <c r="B736" s="459"/>
      <c r="C736" s="459"/>
      <c r="D736" s="459"/>
      <c r="E736" s="459" t="s">
        <v>270</v>
      </c>
      <c r="F736" s="460">
        <v>0.1</v>
      </c>
      <c r="G736" s="459" t="s">
        <v>271</v>
      </c>
      <c r="H736" s="460">
        <v>0.12</v>
      </c>
      <c r="I736" s="459" t="s">
        <v>272</v>
      </c>
      <c r="J736" s="461">
        <v>0.22</v>
      </c>
    </row>
    <row r="737" spans="1:10" ht="35.4" thickBot="1" x14ac:dyDescent="0.3">
      <c r="A737" s="458"/>
      <c r="B737" s="459"/>
      <c r="C737" s="459"/>
      <c r="D737" s="459"/>
      <c r="E737" s="459" t="s">
        <v>273</v>
      </c>
      <c r="F737" s="460">
        <v>0.04</v>
      </c>
      <c r="G737" s="459"/>
      <c r="H737" s="620" t="s">
        <v>274</v>
      </c>
      <c r="I737" s="620"/>
      <c r="J737" s="461">
        <v>0.26</v>
      </c>
    </row>
    <row r="738" spans="1:10" ht="18" thickTop="1" x14ac:dyDescent="0.25">
      <c r="A738" s="462"/>
      <c r="B738" s="463"/>
      <c r="C738" s="463"/>
      <c r="D738" s="463"/>
      <c r="E738" s="463"/>
      <c r="F738" s="463"/>
      <c r="G738" s="463"/>
      <c r="H738" s="463"/>
      <c r="I738" s="463"/>
      <c r="J738" s="464"/>
    </row>
    <row r="739" spans="1:10" ht="17.399999999999999" x14ac:dyDescent="0.25">
      <c r="A739" s="439"/>
      <c r="B739" s="440" t="s">
        <v>24</v>
      </c>
      <c r="C739" s="441" t="s">
        <v>256</v>
      </c>
      <c r="D739" s="441" t="s">
        <v>257</v>
      </c>
      <c r="E739" s="625" t="s">
        <v>258</v>
      </c>
      <c r="F739" s="625"/>
      <c r="G739" s="442" t="s">
        <v>259</v>
      </c>
      <c r="H739" s="440" t="s">
        <v>34</v>
      </c>
      <c r="I739" s="440" t="s">
        <v>260</v>
      </c>
      <c r="J739" s="443" t="s">
        <v>39</v>
      </c>
    </row>
    <row r="740" spans="1:10" ht="52.2" x14ac:dyDescent="0.25">
      <c r="A740" s="444" t="s">
        <v>261</v>
      </c>
      <c r="B740" s="445" t="s">
        <v>717</v>
      </c>
      <c r="C740" s="446" t="s">
        <v>17</v>
      </c>
      <c r="D740" s="446" t="s">
        <v>718</v>
      </c>
      <c r="E740" s="626" t="s">
        <v>269</v>
      </c>
      <c r="F740" s="626"/>
      <c r="G740" s="447" t="s">
        <v>13</v>
      </c>
      <c r="H740" s="448">
        <v>1</v>
      </c>
      <c r="I740" s="449">
        <v>0.24</v>
      </c>
      <c r="J740" s="450">
        <v>0.24</v>
      </c>
    </row>
    <row r="741" spans="1:10" ht="34.799999999999997" x14ac:dyDescent="0.25">
      <c r="A741" s="465" t="s">
        <v>282</v>
      </c>
      <c r="B741" s="466" t="s">
        <v>679</v>
      </c>
      <c r="C741" s="467" t="s">
        <v>17</v>
      </c>
      <c r="D741" s="467" t="s">
        <v>680</v>
      </c>
      <c r="E741" s="624" t="s">
        <v>417</v>
      </c>
      <c r="F741" s="624"/>
      <c r="G741" s="468" t="s">
        <v>13</v>
      </c>
      <c r="H741" s="469">
        <v>1.154E-2</v>
      </c>
      <c r="I741" s="470">
        <v>20.88</v>
      </c>
      <c r="J741" s="471">
        <v>0.24</v>
      </c>
    </row>
    <row r="742" spans="1:10" ht="34.799999999999997" x14ac:dyDescent="0.25">
      <c r="A742" s="458"/>
      <c r="B742" s="459"/>
      <c r="C742" s="459"/>
      <c r="D742" s="459"/>
      <c r="E742" s="459" t="s">
        <v>270</v>
      </c>
      <c r="F742" s="460">
        <v>0.1</v>
      </c>
      <c r="G742" s="459" t="s">
        <v>271</v>
      </c>
      <c r="H742" s="460">
        <v>0.14000000000000001</v>
      </c>
      <c r="I742" s="459" t="s">
        <v>272</v>
      </c>
      <c r="J742" s="461">
        <v>0.24</v>
      </c>
    </row>
    <row r="743" spans="1:10" ht="35.4" thickBot="1" x14ac:dyDescent="0.3">
      <c r="A743" s="458"/>
      <c r="B743" s="459"/>
      <c r="C743" s="459"/>
      <c r="D743" s="459"/>
      <c r="E743" s="459" t="s">
        <v>273</v>
      </c>
      <c r="F743" s="460">
        <v>0.05</v>
      </c>
      <c r="G743" s="459"/>
      <c r="H743" s="620" t="s">
        <v>274</v>
      </c>
      <c r="I743" s="620"/>
      <c r="J743" s="461">
        <v>0.28999999999999998</v>
      </c>
    </row>
    <row r="744" spans="1:10" ht="18" thickTop="1" x14ac:dyDescent="0.25">
      <c r="A744" s="462"/>
      <c r="B744" s="463"/>
      <c r="C744" s="463"/>
      <c r="D744" s="463"/>
      <c r="E744" s="463"/>
      <c r="F744" s="463"/>
      <c r="G744" s="463"/>
      <c r="H744" s="463"/>
      <c r="I744" s="463"/>
      <c r="J744" s="464"/>
    </row>
    <row r="745" spans="1:10" ht="17.399999999999999" x14ac:dyDescent="0.25">
      <c r="A745" s="439"/>
      <c r="B745" s="440" t="s">
        <v>24</v>
      </c>
      <c r="C745" s="441" t="s">
        <v>256</v>
      </c>
      <c r="D745" s="441" t="s">
        <v>257</v>
      </c>
      <c r="E745" s="625" t="s">
        <v>258</v>
      </c>
      <c r="F745" s="625"/>
      <c r="G745" s="442" t="s">
        <v>259</v>
      </c>
      <c r="H745" s="440" t="s">
        <v>34</v>
      </c>
      <c r="I745" s="440" t="s">
        <v>260</v>
      </c>
      <c r="J745" s="443" t="s">
        <v>39</v>
      </c>
    </row>
    <row r="746" spans="1:10" ht="52.2" x14ac:dyDescent="0.25">
      <c r="A746" s="444" t="s">
        <v>261</v>
      </c>
      <c r="B746" s="445" t="s">
        <v>719</v>
      </c>
      <c r="C746" s="446" t="s">
        <v>17</v>
      </c>
      <c r="D746" s="446" t="s">
        <v>720</v>
      </c>
      <c r="E746" s="626" t="s">
        <v>269</v>
      </c>
      <c r="F746" s="626"/>
      <c r="G746" s="447" t="s">
        <v>13</v>
      </c>
      <c r="H746" s="448">
        <v>1</v>
      </c>
      <c r="I746" s="449">
        <v>0.09</v>
      </c>
      <c r="J746" s="450">
        <v>0.09</v>
      </c>
    </row>
    <row r="747" spans="1:10" ht="52.2" x14ac:dyDescent="0.25">
      <c r="A747" s="465" t="s">
        <v>282</v>
      </c>
      <c r="B747" s="466" t="s">
        <v>721</v>
      </c>
      <c r="C747" s="467" t="s">
        <v>17</v>
      </c>
      <c r="D747" s="467" t="s">
        <v>722</v>
      </c>
      <c r="E747" s="624" t="s">
        <v>417</v>
      </c>
      <c r="F747" s="624"/>
      <c r="G747" s="468" t="s">
        <v>13</v>
      </c>
      <c r="H747" s="469">
        <v>5.3400000000000001E-3</v>
      </c>
      <c r="I747" s="470">
        <v>18.72</v>
      </c>
      <c r="J747" s="471">
        <v>0.09</v>
      </c>
    </row>
    <row r="748" spans="1:10" ht="34.799999999999997" x14ac:dyDescent="0.25">
      <c r="A748" s="458"/>
      <c r="B748" s="459"/>
      <c r="C748" s="459"/>
      <c r="D748" s="459"/>
      <c r="E748" s="459" t="s">
        <v>270</v>
      </c>
      <c r="F748" s="460">
        <v>0.04</v>
      </c>
      <c r="G748" s="459" t="s">
        <v>271</v>
      </c>
      <c r="H748" s="460">
        <v>0.05</v>
      </c>
      <c r="I748" s="459" t="s">
        <v>272</v>
      </c>
      <c r="J748" s="461">
        <v>0.09</v>
      </c>
    </row>
    <row r="749" spans="1:10" ht="35.4" thickBot="1" x14ac:dyDescent="0.3">
      <c r="A749" s="458"/>
      <c r="B749" s="459"/>
      <c r="C749" s="459"/>
      <c r="D749" s="459"/>
      <c r="E749" s="459" t="s">
        <v>273</v>
      </c>
      <c r="F749" s="460">
        <v>0.01</v>
      </c>
      <c r="G749" s="459"/>
      <c r="H749" s="620" t="s">
        <v>274</v>
      </c>
      <c r="I749" s="620"/>
      <c r="J749" s="461">
        <v>0.1</v>
      </c>
    </row>
    <row r="750" spans="1:10" ht="18" thickTop="1" x14ac:dyDescent="0.25">
      <c r="A750" s="462"/>
      <c r="B750" s="463"/>
      <c r="C750" s="463"/>
      <c r="D750" s="463"/>
      <c r="E750" s="463"/>
      <c r="F750" s="463"/>
      <c r="G750" s="463"/>
      <c r="H750" s="463"/>
      <c r="I750" s="463"/>
      <c r="J750" s="464"/>
    </row>
    <row r="751" spans="1:10" ht="17.399999999999999" x14ac:dyDescent="0.25">
      <c r="A751" s="439"/>
      <c r="B751" s="440" t="s">
        <v>24</v>
      </c>
      <c r="C751" s="441" t="s">
        <v>256</v>
      </c>
      <c r="D751" s="441" t="s">
        <v>257</v>
      </c>
      <c r="E751" s="625" t="s">
        <v>258</v>
      </c>
      <c r="F751" s="625"/>
      <c r="G751" s="442" t="s">
        <v>259</v>
      </c>
      <c r="H751" s="440" t="s">
        <v>34</v>
      </c>
      <c r="I751" s="440" t="s">
        <v>260</v>
      </c>
      <c r="J751" s="443" t="s">
        <v>39</v>
      </c>
    </row>
    <row r="752" spans="1:10" ht="52.2" x14ac:dyDescent="0.25">
      <c r="A752" s="444" t="s">
        <v>261</v>
      </c>
      <c r="B752" s="445" t="s">
        <v>454</v>
      </c>
      <c r="C752" s="446" t="s">
        <v>323</v>
      </c>
      <c r="D752" s="446" t="s">
        <v>455</v>
      </c>
      <c r="E752" s="626" t="s">
        <v>413</v>
      </c>
      <c r="F752" s="626"/>
      <c r="G752" s="447" t="s">
        <v>457</v>
      </c>
      <c r="H752" s="448">
        <v>1</v>
      </c>
      <c r="I752" s="449">
        <v>34.64</v>
      </c>
      <c r="J752" s="450">
        <v>34.64</v>
      </c>
    </row>
    <row r="753" spans="1:10" ht="17.399999999999999" x14ac:dyDescent="0.25">
      <c r="A753" s="630" t="s">
        <v>316</v>
      </c>
      <c r="B753" s="621" t="s">
        <v>24</v>
      </c>
      <c r="C753" s="625" t="s">
        <v>256</v>
      </c>
      <c r="D753" s="625" t="s">
        <v>317</v>
      </c>
      <c r="E753" s="621" t="s">
        <v>25</v>
      </c>
      <c r="F753" s="628" t="s">
        <v>318</v>
      </c>
      <c r="G753" s="621"/>
      <c r="H753" s="628" t="s">
        <v>319</v>
      </c>
      <c r="I753" s="621"/>
      <c r="J753" s="629" t="s">
        <v>320</v>
      </c>
    </row>
    <row r="754" spans="1:10" ht="17.399999999999999" x14ac:dyDescent="0.25">
      <c r="A754" s="631"/>
      <c r="B754" s="621"/>
      <c r="C754" s="621"/>
      <c r="D754" s="621"/>
      <c r="E754" s="621"/>
      <c r="F754" s="440" t="s">
        <v>321</v>
      </c>
      <c r="G754" s="440" t="s">
        <v>322</v>
      </c>
      <c r="H754" s="440" t="s">
        <v>321</v>
      </c>
      <c r="I754" s="440" t="s">
        <v>322</v>
      </c>
      <c r="J754" s="629"/>
    </row>
    <row r="755" spans="1:10" ht="34.799999999999997" x14ac:dyDescent="0.25">
      <c r="A755" s="465" t="s">
        <v>282</v>
      </c>
      <c r="B755" s="466" t="s">
        <v>723</v>
      </c>
      <c r="C755" s="467" t="s">
        <v>323</v>
      </c>
      <c r="D755" s="467" t="s">
        <v>724</v>
      </c>
      <c r="E755" s="469">
        <v>1</v>
      </c>
      <c r="F755" s="470">
        <v>1</v>
      </c>
      <c r="G755" s="470">
        <v>0</v>
      </c>
      <c r="H755" s="473">
        <v>287.58</v>
      </c>
      <c r="I755" s="473">
        <v>90.79</v>
      </c>
      <c r="J755" s="615">
        <v>287.58</v>
      </c>
    </row>
    <row r="756" spans="1:10" ht="17.399999999999999" x14ac:dyDescent="0.25">
      <c r="A756" s="622"/>
      <c r="B756" s="623"/>
      <c r="C756" s="623"/>
      <c r="D756" s="623"/>
      <c r="E756" s="623"/>
      <c r="F756" s="623" t="s">
        <v>324</v>
      </c>
      <c r="G756" s="623"/>
      <c r="H756" s="623"/>
      <c r="I756" s="623"/>
      <c r="J756" s="614">
        <v>287.57799999999997</v>
      </c>
    </row>
    <row r="757" spans="1:10" ht="34.799999999999997" x14ac:dyDescent="0.25">
      <c r="A757" s="439" t="s">
        <v>416</v>
      </c>
      <c r="B757" s="440" t="s">
        <v>24</v>
      </c>
      <c r="C757" s="441" t="s">
        <v>256</v>
      </c>
      <c r="D757" s="441" t="s">
        <v>417</v>
      </c>
      <c r="E757" s="440" t="s">
        <v>25</v>
      </c>
      <c r="F757" s="621" t="s">
        <v>319</v>
      </c>
      <c r="G757" s="621"/>
      <c r="H757" s="621"/>
      <c r="I757" s="621"/>
      <c r="J757" s="443" t="s">
        <v>320</v>
      </c>
    </row>
    <row r="758" spans="1:10" ht="34.799999999999997" x14ac:dyDescent="0.25">
      <c r="A758" s="465" t="s">
        <v>282</v>
      </c>
      <c r="B758" s="466" t="s">
        <v>418</v>
      </c>
      <c r="C758" s="467" t="s">
        <v>323</v>
      </c>
      <c r="D758" s="467" t="s">
        <v>419</v>
      </c>
      <c r="E758" s="469">
        <v>6</v>
      </c>
      <c r="F758" s="467"/>
      <c r="G758" s="467"/>
      <c r="H758" s="467"/>
      <c r="I758" s="473" t="s">
        <v>420</v>
      </c>
      <c r="J758" s="472" t="s">
        <v>725</v>
      </c>
    </row>
    <row r="759" spans="1:10" ht="17.399999999999999" x14ac:dyDescent="0.25">
      <c r="A759" s="622"/>
      <c r="B759" s="623"/>
      <c r="C759" s="623"/>
      <c r="D759" s="623"/>
      <c r="E759" s="623"/>
      <c r="F759" s="623" t="s">
        <v>425</v>
      </c>
      <c r="G759" s="623"/>
      <c r="H759" s="623"/>
      <c r="I759" s="623"/>
      <c r="J759" s="614">
        <v>0</v>
      </c>
    </row>
    <row r="760" spans="1:10" ht="17.399999999999999" x14ac:dyDescent="0.25">
      <c r="A760" s="622"/>
      <c r="B760" s="623"/>
      <c r="C760" s="623"/>
      <c r="D760" s="623"/>
      <c r="E760" s="623"/>
      <c r="F760" s="623" t="s">
        <v>426</v>
      </c>
      <c r="G760" s="623"/>
      <c r="H760" s="623"/>
      <c r="I760" s="623"/>
      <c r="J760" s="614">
        <v>139.88040000000001</v>
      </c>
    </row>
    <row r="761" spans="1:10" ht="17.399999999999999" x14ac:dyDescent="0.25">
      <c r="A761" s="622"/>
      <c r="B761" s="623"/>
      <c r="C761" s="623"/>
      <c r="D761" s="623"/>
      <c r="E761" s="623"/>
      <c r="F761" s="623" t="s">
        <v>325</v>
      </c>
      <c r="G761" s="623"/>
      <c r="H761" s="623"/>
      <c r="I761" s="623"/>
      <c r="J761" s="614">
        <v>427.45839999999998</v>
      </c>
    </row>
    <row r="762" spans="1:10" ht="17.399999999999999" x14ac:dyDescent="0.25">
      <c r="A762" s="622"/>
      <c r="B762" s="623"/>
      <c r="C762" s="623"/>
      <c r="D762" s="623"/>
      <c r="E762" s="623"/>
      <c r="F762" s="623" t="s">
        <v>326</v>
      </c>
      <c r="G762" s="623"/>
      <c r="H762" s="623"/>
      <c r="I762" s="623"/>
      <c r="J762" s="614">
        <v>12.34</v>
      </c>
    </row>
    <row r="763" spans="1:10" ht="17.399999999999999" x14ac:dyDescent="0.25">
      <c r="A763" s="622"/>
      <c r="B763" s="623"/>
      <c r="C763" s="623"/>
      <c r="D763" s="623"/>
      <c r="E763" s="623"/>
      <c r="F763" s="623" t="s">
        <v>327</v>
      </c>
      <c r="G763" s="623"/>
      <c r="H763" s="623"/>
      <c r="I763" s="623"/>
      <c r="J763" s="614">
        <v>34.640099999999997</v>
      </c>
    </row>
    <row r="764" spans="1:10" ht="17.399999999999999" x14ac:dyDescent="0.25">
      <c r="A764" s="622"/>
      <c r="B764" s="623"/>
      <c r="C764" s="623"/>
      <c r="D764" s="623"/>
      <c r="E764" s="623"/>
      <c r="F764" s="623" t="s">
        <v>328</v>
      </c>
      <c r="G764" s="623"/>
      <c r="H764" s="623"/>
      <c r="I764" s="623"/>
      <c r="J764" s="614">
        <v>0</v>
      </c>
    </row>
    <row r="765" spans="1:10" ht="17.399999999999999" x14ac:dyDescent="0.25">
      <c r="A765" s="622"/>
      <c r="B765" s="623"/>
      <c r="C765" s="623"/>
      <c r="D765" s="623"/>
      <c r="E765" s="623"/>
      <c r="F765" s="623" t="s">
        <v>329</v>
      </c>
      <c r="G765" s="623"/>
      <c r="H765" s="623"/>
      <c r="I765" s="623"/>
      <c r="J765" s="614">
        <v>0</v>
      </c>
    </row>
    <row r="766" spans="1:10" ht="34.799999999999997" x14ac:dyDescent="0.25">
      <c r="A766" s="458"/>
      <c r="B766" s="459"/>
      <c r="C766" s="459"/>
      <c r="D766" s="459"/>
      <c r="E766" s="459" t="s">
        <v>270</v>
      </c>
      <c r="F766" s="460">
        <v>0</v>
      </c>
      <c r="G766" s="459" t="s">
        <v>271</v>
      </c>
      <c r="H766" s="460">
        <v>11.34</v>
      </c>
      <c r="I766" s="459" t="s">
        <v>272</v>
      </c>
      <c r="J766" s="461">
        <v>11.335526742301459</v>
      </c>
    </row>
    <row r="767" spans="1:10" ht="35.4" thickBot="1" x14ac:dyDescent="0.3">
      <c r="A767" s="458"/>
      <c r="B767" s="459"/>
      <c r="C767" s="459"/>
      <c r="D767" s="459"/>
      <c r="E767" s="459" t="s">
        <v>273</v>
      </c>
      <c r="F767" s="460">
        <v>7.62</v>
      </c>
      <c r="G767" s="459"/>
      <c r="H767" s="620" t="s">
        <v>274</v>
      </c>
      <c r="I767" s="620"/>
      <c r="J767" s="461">
        <v>42.26</v>
      </c>
    </row>
    <row r="768" spans="1:10" ht="18" thickTop="1" x14ac:dyDescent="0.25">
      <c r="A768" s="462"/>
      <c r="B768" s="463"/>
      <c r="C768" s="463"/>
      <c r="D768" s="463"/>
      <c r="E768" s="463"/>
      <c r="F768" s="463"/>
      <c r="G768" s="463"/>
      <c r="H768" s="463"/>
      <c r="I768" s="463"/>
      <c r="J768" s="464"/>
    </row>
    <row r="769" spans="1:10" ht="17.399999999999999" x14ac:dyDescent="0.25">
      <c r="A769" s="439"/>
      <c r="B769" s="440" t="s">
        <v>24</v>
      </c>
      <c r="C769" s="441" t="s">
        <v>256</v>
      </c>
      <c r="D769" s="441" t="s">
        <v>257</v>
      </c>
      <c r="E769" s="625" t="s">
        <v>258</v>
      </c>
      <c r="F769" s="625"/>
      <c r="G769" s="442" t="s">
        <v>259</v>
      </c>
      <c r="H769" s="440" t="s">
        <v>34</v>
      </c>
      <c r="I769" s="440" t="s">
        <v>260</v>
      </c>
      <c r="J769" s="443" t="s">
        <v>39</v>
      </c>
    </row>
    <row r="770" spans="1:10" ht="34.799999999999997" x14ac:dyDescent="0.25">
      <c r="A770" s="444" t="s">
        <v>261</v>
      </c>
      <c r="B770" s="445" t="s">
        <v>510</v>
      </c>
      <c r="C770" s="446" t="s">
        <v>17</v>
      </c>
      <c r="D770" s="446" t="s">
        <v>190</v>
      </c>
      <c r="E770" s="626" t="s">
        <v>266</v>
      </c>
      <c r="F770" s="626"/>
      <c r="G770" s="447" t="s">
        <v>13</v>
      </c>
      <c r="H770" s="448">
        <v>1</v>
      </c>
      <c r="I770" s="449">
        <v>23.35</v>
      </c>
      <c r="J770" s="450">
        <v>23.35</v>
      </c>
    </row>
    <row r="771" spans="1:10" ht="52.2" x14ac:dyDescent="0.25">
      <c r="A771" s="451" t="s">
        <v>264</v>
      </c>
      <c r="B771" s="452" t="s">
        <v>645</v>
      </c>
      <c r="C771" s="453" t="s">
        <v>17</v>
      </c>
      <c r="D771" s="453" t="s">
        <v>646</v>
      </c>
      <c r="E771" s="627" t="s">
        <v>266</v>
      </c>
      <c r="F771" s="627"/>
      <c r="G771" s="454" t="s">
        <v>13</v>
      </c>
      <c r="H771" s="455">
        <v>1</v>
      </c>
      <c r="I771" s="456">
        <v>0.1</v>
      </c>
      <c r="J771" s="457">
        <v>0.1</v>
      </c>
    </row>
    <row r="772" spans="1:10" ht="34.799999999999997" x14ac:dyDescent="0.25">
      <c r="A772" s="465" t="s">
        <v>282</v>
      </c>
      <c r="B772" s="466" t="s">
        <v>515</v>
      </c>
      <c r="C772" s="467" t="s">
        <v>17</v>
      </c>
      <c r="D772" s="467" t="s">
        <v>516</v>
      </c>
      <c r="E772" s="624" t="s">
        <v>517</v>
      </c>
      <c r="F772" s="624"/>
      <c r="G772" s="468" t="s">
        <v>13</v>
      </c>
      <c r="H772" s="469">
        <v>1</v>
      </c>
      <c r="I772" s="470">
        <v>0.08</v>
      </c>
      <c r="J772" s="471">
        <v>0.08</v>
      </c>
    </row>
    <row r="773" spans="1:10" ht="52.2" x14ac:dyDescent="0.25">
      <c r="A773" s="465" t="s">
        <v>282</v>
      </c>
      <c r="B773" s="466" t="s">
        <v>545</v>
      </c>
      <c r="C773" s="467" t="s">
        <v>17</v>
      </c>
      <c r="D773" s="467" t="s">
        <v>546</v>
      </c>
      <c r="E773" s="624" t="s">
        <v>298</v>
      </c>
      <c r="F773" s="624"/>
      <c r="G773" s="468" t="s">
        <v>13</v>
      </c>
      <c r="H773" s="469">
        <v>1</v>
      </c>
      <c r="I773" s="470">
        <v>0.05</v>
      </c>
      <c r="J773" s="471">
        <v>0.05</v>
      </c>
    </row>
    <row r="774" spans="1:10" ht="52.2" x14ac:dyDescent="0.25">
      <c r="A774" s="465" t="s">
        <v>282</v>
      </c>
      <c r="B774" s="466" t="s">
        <v>543</v>
      </c>
      <c r="C774" s="467" t="s">
        <v>17</v>
      </c>
      <c r="D774" s="467" t="s">
        <v>544</v>
      </c>
      <c r="E774" s="624" t="s">
        <v>298</v>
      </c>
      <c r="F774" s="624"/>
      <c r="G774" s="468" t="s">
        <v>13</v>
      </c>
      <c r="H774" s="469">
        <v>1</v>
      </c>
      <c r="I774" s="470">
        <v>0.74</v>
      </c>
      <c r="J774" s="471">
        <v>0.74</v>
      </c>
    </row>
    <row r="775" spans="1:10" ht="17.399999999999999" x14ac:dyDescent="0.25">
      <c r="A775" s="465" t="s">
        <v>282</v>
      </c>
      <c r="B775" s="466" t="s">
        <v>647</v>
      </c>
      <c r="C775" s="467" t="s">
        <v>17</v>
      </c>
      <c r="D775" s="467" t="s">
        <v>648</v>
      </c>
      <c r="E775" s="624" t="s">
        <v>417</v>
      </c>
      <c r="F775" s="624"/>
      <c r="G775" s="468" t="s">
        <v>13</v>
      </c>
      <c r="H775" s="469">
        <v>1</v>
      </c>
      <c r="I775" s="470">
        <v>20.95</v>
      </c>
      <c r="J775" s="471">
        <v>20.95</v>
      </c>
    </row>
    <row r="776" spans="1:10" ht="34.799999999999997" x14ac:dyDescent="0.25">
      <c r="A776" s="465" t="s">
        <v>282</v>
      </c>
      <c r="B776" s="466" t="s">
        <v>513</v>
      </c>
      <c r="C776" s="467" t="s">
        <v>17</v>
      </c>
      <c r="D776" s="467" t="s">
        <v>514</v>
      </c>
      <c r="E776" s="624" t="s">
        <v>285</v>
      </c>
      <c r="F776" s="624"/>
      <c r="G776" s="468" t="s">
        <v>13</v>
      </c>
      <c r="H776" s="469">
        <v>1</v>
      </c>
      <c r="I776" s="470">
        <v>1.43</v>
      </c>
      <c r="J776" s="471">
        <v>1.43</v>
      </c>
    </row>
    <row r="777" spans="1:10" ht="34.799999999999997" x14ac:dyDescent="0.25">
      <c r="A777" s="458"/>
      <c r="B777" s="459"/>
      <c r="C777" s="459"/>
      <c r="D777" s="459"/>
      <c r="E777" s="459" t="s">
        <v>270</v>
      </c>
      <c r="F777" s="460">
        <v>9.64</v>
      </c>
      <c r="G777" s="459" t="s">
        <v>271</v>
      </c>
      <c r="H777" s="460">
        <v>11.41</v>
      </c>
      <c r="I777" s="459" t="s">
        <v>272</v>
      </c>
      <c r="J777" s="461">
        <v>21.05</v>
      </c>
    </row>
    <row r="778" spans="1:10" ht="35.4" thickBot="1" x14ac:dyDescent="0.3">
      <c r="A778" s="458"/>
      <c r="B778" s="459"/>
      <c r="C778" s="459"/>
      <c r="D778" s="459"/>
      <c r="E778" s="459" t="s">
        <v>273</v>
      </c>
      <c r="F778" s="460">
        <v>5.13</v>
      </c>
      <c r="G778" s="459"/>
      <c r="H778" s="620" t="s">
        <v>274</v>
      </c>
      <c r="I778" s="620"/>
      <c r="J778" s="461">
        <v>28.48</v>
      </c>
    </row>
    <row r="779" spans="1:10" ht="18" thickTop="1" x14ac:dyDescent="0.25">
      <c r="A779" s="462"/>
      <c r="B779" s="463"/>
      <c r="C779" s="463"/>
      <c r="D779" s="463"/>
      <c r="E779" s="463"/>
      <c r="F779" s="463"/>
      <c r="G779" s="463"/>
      <c r="H779" s="463"/>
      <c r="I779" s="463"/>
      <c r="J779" s="464"/>
    </row>
    <row r="780" spans="1:10" ht="17.399999999999999" x14ac:dyDescent="0.25">
      <c r="A780" s="439"/>
      <c r="B780" s="440" t="s">
        <v>24</v>
      </c>
      <c r="C780" s="441" t="s">
        <v>256</v>
      </c>
      <c r="D780" s="441" t="s">
        <v>257</v>
      </c>
      <c r="E780" s="625" t="s">
        <v>258</v>
      </c>
      <c r="F780" s="625"/>
      <c r="G780" s="442" t="s">
        <v>259</v>
      </c>
      <c r="H780" s="440" t="s">
        <v>34</v>
      </c>
      <c r="I780" s="440" t="s">
        <v>260</v>
      </c>
      <c r="J780" s="443" t="s">
        <v>39</v>
      </c>
    </row>
    <row r="781" spans="1:10" ht="34.799999999999997" x14ac:dyDescent="0.25">
      <c r="A781" s="444" t="s">
        <v>261</v>
      </c>
      <c r="B781" s="445" t="s">
        <v>265</v>
      </c>
      <c r="C781" s="446" t="s">
        <v>17</v>
      </c>
      <c r="D781" s="446" t="s">
        <v>16</v>
      </c>
      <c r="E781" s="626" t="s">
        <v>266</v>
      </c>
      <c r="F781" s="626"/>
      <c r="G781" s="447" t="s">
        <v>13</v>
      </c>
      <c r="H781" s="448">
        <v>1</v>
      </c>
      <c r="I781" s="449">
        <v>26.02</v>
      </c>
      <c r="J781" s="450">
        <v>26.02</v>
      </c>
    </row>
    <row r="782" spans="1:10" ht="52.2" x14ac:dyDescent="0.25">
      <c r="A782" s="451" t="s">
        <v>264</v>
      </c>
      <c r="B782" s="452" t="s">
        <v>649</v>
      </c>
      <c r="C782" s="453" t="s">
        <v>17</v>
      </c>
      <c r="D782" s="453" t="s">
        <v>650</v>
      </c>
      <c r="E782" s="627" t="s">
        <v>266</v>
      </c>
      <c r="F782" s="627"/>
      <c r="G782" s="454" t="s">
        <v>13</v>
      </c>
      <c r="H782" s="455">
        <v>1</v>
      </c>
      <c r="I782" s="456">
        <v>0.48</v>
      </c>
      <c r="J782" s="457">
        <v>0.48</v>
      </c>
    </row>
    <row r="783" spans="1:10" ht="52.2" x14ac:dyDescent="0.25">
      <c r="A783" s="465" t="s">
        <v>282</v>
      </c>
      <c r="B783" s="466" t="s">
        <v>726</v>
      </c>
      <c r="C783" s="467" t="s">
        <v>17</v>
      </c>
      <c r="D783" s="467" t="s">
        <v>727</v>
      </c>
      <c r="E783" s="624" t="s">
        <v>285</v>
      </c>
      <c r="F783" s="624"/>
      <c r="G783" s="468" t="s">
        <v>13</v>
      </c>
      <c r="H783" s="469">
        <v>1</v>
      </c>
      <c r="I783" s="470">
        <v>0.08</v>
      </c>
      <c r="J783" s="471">
        <v>0.08</v>
      </c>
    </row>
    <row r="784" spans="1:10" ht="34.799999999999997" x14ac:dyDescent="0.25">
      <c r="A784" s="465" t="s">
        <v>282</v>
      </c>
      <c r="B784" s="466" t="s">
        <v>515</v>
      </c>
      <c r="C784" s="467" t="s">
        <v>17</v>
      </c>
      <c r="D784" s="467" t="s">
        <v>516</v>
      </c>
      <c r="E784" s="624" t="s">
        <v>517</v>
      </c>
      <c r="F784" s="624"/>
      <c r="G784" s="468" t="s">
        <v>13</v>
      </c>
      <c r="H784" s="469">
        <v>1</v>
      </c>
      <c r="I784" s="470">
        <v>0.08</v>
      </c>
      <c r="J784" s="471">
        <v>0.08</v>
      </c>
    </row>
    <row r="785" spans="1:10" ht="34.799999999999997" x14ac:dyDescent="0.25">
      <c r="A785" s="465" t="s">
        <v>282</v>
      </c>
      <c r="B785" s="466" t="s">
        <v>651</v>
      </c>
      <c r="C785" s="467" t="s">
        <v>17</v>
      </c>
      <c r="D785" s="467" t="s">
        <v>652</v>
      </c>
      <c r="E785" s="624" t="s">
        <v>417</v>
      </c>
      <c r="F785" s="624"/>
      <c r="G785" s="468" t="s">
        <v>13</v>
      </c>
      <c r="H785" s="469">
        <v>1</v>
      </c>
      <c r="I785" s="470">
        <v>22.67</v>
      </c>
      <c r="J785" s="471">
        <v>22.67</v>
      </c>
    </row>
    <row r="786" spans="1:10" ht="52.2" x14ac:dyDescent="0.25">
      <c r="A786" s="465" t="s">
        <v>282</v>
      </c>
      <c r="B786" s="466" t="s">
        <v>728</v>
      </c>
      <c r="C786" s="467" t="s">
        <v>17</v>
      </c>
      <c r="D786" s="467" t="s">
        <v>729</v>
      </c>
      <c r="E786" s="624" t="s">
        <v>285</v>
      </c>
      <c r="F786" s="624"/>
      <c r="G786" s="468" t="s">
        <v>13</v>
      </c>
      <c r="H786" s="469">
        <v>1</v>
      </c>
      <c r="I786" s="470">
        <v>1.28</v>
      </c>
      <c r="J786" s="471">
        <v>1.28</v>
      </c>
    </row>
    <row r="787" spans="1:10" ht="34.799999999999997" x14ac:dyDescent="0.25">
      <c r="A787" s="465" t="s">
        <v>282</v>
      </c>
      <c r="B787" s="466" t="s">
        <v>513</v>
      </c>
      <c r="C787" s="467" t="s">
        <v>17</v>
      </c>
      <c r="D787" s="467" t="s">
        <v>514</v>
      </c>
      <c r="E787" s="624" t="s">
        <v>285</v>
      </c>
      <c r="F787" s="624"/>
      <c r="G787" s="468" t="s">
        <v>13</v>
      </c>
      <c r="H787" s="469">
        <v>1</v>
      </c>
      <c r="I787" s="470">
        <v>1.43</v>
      </c>
      <c r="J787" s="471">
        <v>1.43</v>
      </c>
    </row>
    <row r="788" spans="1:10" ht="34.799999999999997" x14ac:dyDescent="0.25">
      <c r="A788" s="458"/>
      <c r="B788" s="459"/>
      <c r="C788" s="459"/>
      <c r="D788" s="459"/>
      <c r="E788" s="459" t="s">
        <v>270</v>
      </c>
      <c r="F788" s="460">
        <v>10.6</v>
      </c>
      <c r="G788" s="459" t="s">
        <v>271</v>
      </c>
      <c r="H788" s="460">
        <v>12.55</v>
      </c>
      <c r="I788" s="459" t="s">
        <v>272</v>
      </c>
      <c r="J788" s="461">
        <v>23.15</v>
      </c>
    </row>
    <row r="789" spans="1:10" ht="35.4" thickBot="1" x14ac:dyDescent="0.3">
      <c r="A789" s="458"/>
      <c r="B789" s="459"/>
      <c r="C789" s="459"/>
      <c r="D789" s="459"/>
      <c r="E789" s="459" t="s">
        <v>273</v>
      </c>
      <c r="F789" s="460">
        <v>5.72</v>
      </c>
      <c r="G789" s="459"/>
      <c r="H789" s="620" t="s">
        <v>274</v>
      </c>
      <c r="I789" s="620"/>
      <c r="J789" s="461">
        <v>31.74</v>
      </c>
    </row>
    <row r="790" spans="1:10" ht="18" thickTop="1" x14ac:dyDescent="0.25">
      <c r="A790" s="462"/>
      <c r="B790" s="463"/>
      <c r="C790" s="463"/>
      <c r="D790" s="463"/>
      <c r="E790" s="463"/>
      <c r="F790" s="463"/>
      <c r="G790" s="463"/>
      <c r="H790" s="463"/>
      <c r="I790" s="463"/>
      <c r="J790" s="464"/>
    </row>
    <row r="791" spans="1:10" ht="17.399999999999999" x14ac:dyDescent="0.25">
      <c r="A791" s="439"/>
      <c r="B791" s="440" t="s">
        <v>24</v>
      </c>
      <c r="C791" s="441" t="s">
        <v>256</v>
      </c>
      <c r="D791" s="441" t="s">
        <v>257</v>
      </c>
      <c r="E791" s="625" t="s">
        <v>258</v>
      </c>
      <c r="F791" s="625"/>
      <c r="G791" s="442" t="s">
        <v>259</v>
      </c>
      <c r="H791" s="440" t="s">
        <v>34</v>
      </c>
      <c r="I791" s="440" t="s">
        <v>260</v>
      </c>
      <c r="J791" s="443" t="s">
        <v>39</v>
      </c>
    </row>
    <row r="792" spans="1:10" ht="34.799999999999997" x14ac:dyDescent="0.25">
      <c r="A792" s="444" t="s">
        <v>261</v>
      </c>
      <c r="B792" s="445" t="s">
        <v>267</v>
      </c>
      <c r="C792" s="446" t="s">
        <v>17</v>
      </c>
      <c r="D792" s="446" t="s">
        <v>15</v>
      </c>
      <c r="E792" s="626" t="s">
        <v>266</v>
      </c>
      <c r="F792" s="626"/>
      <c r="G792" s="447" t="s">
        <v>13</v>
      </c>
      <c r="H792" s="448">
        <v>1</v>
      </c>
      <c r="I792" s="449">
        <v>138.61000000000001</v>
      </c>
      <c r="J792" s="450">
        <v>138.61000000000001</v>
      </c>
    </row>
    <row r="793" spans="1:10" ht="52.2" x14ac:dyDescent="0.25">
      <c r="A793" s="451" t="s">
        <v>264</v>
      </c>
      <c r="B793" s="452" t="s">
        <v>653</v>
      </c>
      <c r="C793" s="453" t="s">
        <v>17</v>
      </c>
      <c r="D793" s="453" t="s">
        <v>654</v>
      </c>
      <c r="E793" s="627" t="s">
        <v>266</v>
      </c>
      <c r="F793" s="627"/>
      <c r="G793" s="454" t="s">
        <v>13</v>
      </c>
      <c r="H793" s="455">
        <v>1</v>
      </c>
      <c r="I793" s="456">
        <v>1.98</v>
      </c>
      <c r="J793" s="457">
        <v>1.98</v>
      </c>
    </row>
    <row r="794" spans="1:10" ht="52.2" x14ac:dyDescent="0.25">
      <c r="A794" s="465" t="s">
        <v>282</v>
      </c>
      <c r="B794" s="466" t="s">
        <v>730</v>
      </c>
      <c r="C794" s="467" t="s">
        <v>17</v>
      </c>
      <c r="D794" s="467" t="s">
        <v>731</v>
      </c>
      <c r="E794" s="624" t="s">
        <v>285</v>
      </c>
      <c r="F794" s="624"/>
      <c r="G794" s="468" t="s">
        <v>13</v>
      </c>
      <c r="H794" s="469">
        <v>1</v>
      </c>
      <c r="I794" s="470">
        <v>0.77</v>
      </c>
      <c r="J794" s="471">
        <v>0.77</v>
      </c>
    </row>
    <row r="795" spans="1:10" ht="52.2" x14ac:dyDescent="0.25">
      <c r="A795" s="465" t="s">
        <v>282</v>
      </c>
      <c r="B795" s="466" t="s">
        <v>732</v>
      </c>
      <c r="C795" s="467" t="s">
        <v>17</v>
      </c>
      <c r="D795" s="467" t="s">
        <v>733</v>
      </c>
      <c r="E795" s="624" t="s">
        <v>285</v>
      </c>
      <c r="F795" s="624"/>
      <c r="G795" s="468" t="s">
        <v>13</v>
      </c>
      <c r="H795" s="469">
        <v>1</v>
      </c>
      <c r="I795" s="470">
        <v>0.01</v>
      </c>
      <c r="J795" s="471">
        <v>0.01</v>
      </c>
    </row>
    <row r="796" spans="1:10" ht="34.799999999999997" x14ac:dyDescent="0.25">
      <c r="A796" s="465" t="s">
        <v>282</v>
      </c>
      <c r="B796" s="466" t="s">
        <v>515</v>
      </c>
      <c r="C796" s="467" t="s">
        <v>17</v>
      </c>
      <c r="D796" s="467" t="s">
        <v>516</v>
      </c>
      <c r="E796" s="624" t="s">
        <v>517</v>
      </c>
      <c r="F796" s="624"/>
      <c r="G796" s="468" t="s">
        <v>13</v>
      </c>
      <c r="H796" s="469">
        <v>1</v>
      </c>
      <c r="I796" s="470">
        <v>0.08</v>
      </c>
      <c r="J796" s="471">
        <v>0.08</v>
      </c>
    </row>
    <row r="797" spans="1:10" ht="34.799999999999997" x14ac:dyDescent="0.25">
      <c r="A797" s="465" t="s">
        <v>282</v>
      </c>
      <c r="B797" s="466" t="s">
        <v>513</v>
      </c>
      <c r="C797" s="467" t="s">
        <v>17</v>
      </c>
      <c r="D797" s="467" t="s">
        <v>514</v>
      </c>
      <c r="E797" s="624" t="s">
        <v>285</v>
      </c>
      <c r="F797" s="624"/>
      <c r="G797" s="468" t="s">
        <v>13</v>
      </c>
      <c r="H797" s="469">
        <v>1</v>
      </c>
      <c r="I797" s="470">
        <v>1.43</v>
      </c>
      <c r="J797" s="471">
        <v>1.43</v>
      </c>
    </row>
    <row r="798" spans="1:10" ht="34.799999999999997" x14ac:dyDescent="0.25">
      <c r="A798" s="465" t="s">
        <v>282</v>
      </c>
      <c r="B798" s="466" t="s">
        <v>655</v>
      </c>
      <c r="C798" s="467" t="s">
        <v>17</v>
      </c>
      <c r="D798" s="467" t="s">
        <v>656</v>
      </c>
      <c r="E798" s="624" t="s">
        <v>417</v>
      </c>
      <c r="F798" s="624"/>
      <c r="G798" s="468" t="s">
        <v>13</v>
      </c>
      <c r="H798" s="469">
        <v>1</v>
      </c>
      <c r="I798" s="470">
        <v>134.34</v>
      </c>
      <c r="J798" s="471">
        <v>134.34</v>
      </c>
    </row>
    <row r="799" spans="1:10" ht="34.799999999999997" x14ac:dyDescent="0.25">
      <c r="A799" s="458"/>
      <c r="B799" s="459"/>
      <c r="C799" s="459"/>
      <c r="D799" s="459"/>
      <c r="E799" s="459" t="s">
        <v>270</v>
      </c>
      <c r="F799" s="460">
        <v>62.46</v>
      </c>
      <c r="G799" s="459" t="s">
        <v>271</v>
      </c>
      <c r="H799" s="460">
        <v>73.86</v>
      </c>
      <c r="I799" s="459" t="s">
        <v>272</v>
      </c>
      <c r="J799" s="461">
        <v>136.32</v>
      </c>
    </row>
    <row r="800" spans="1:10" ht="35.4" thickBot="1" x14ac:dyDescent="0.3">
      <c r="A800" s="458"/>
      <c r="B800" s="459"/>
      <c r="C800" s="459"/>
      <c r="D800" s="459"/>
      <c r="E800" s="459" t="s">
        <v>273</v>
      </c>
      <c r="F800" s="460">
        <v>30.49</v>
      </c>
      <c r="G800" s="459"/>
      <c r="H800" s="620" t="s">
        <v>274</v>
      </c>
      <c r="I800" s="620"/>
      <c r="J800" s="461">
        <v>169.1</v>
      </c>
    </row>
    <row r="801" spans="1:10" ht="18" thickTop="1" x14ac:dyDescent="0.25">
      <c r="A801" s="462"/>
      <c r="B801" s="463"/>
      <c r="C801" s="463"/>
      <c r="D801" s="463"/>
      <c r="E801" s="463"/>
      <c r="F801" s="463"/>
      <c r="G801" s="463"/>
      <c r="H801" s="463"/>
      <c r="I801" s="463"/>
      <c r="J801" s="464"/>
    </row>
    <row r="802" spans="1:10" ht="17.399999999999999" x14ac:dyDescent="0.25">
      <c r="A802" s="439"/>
      <c r="B802" s="440" t="s">
        <v>24</v>
      </c>
      <c r="C802" s="441" t="s">
        <v>256</v>
      </c>
      <c r="D802" s="441" t="s">
        <v>257</v>
      </c>
      <c r="E802" s="625" t="s">
        <v>258</v>
      </c>
      <c r="F802" s="625"/>
      <c r="G802" s="442" t="s">
        <v>259</v>
      </c>
      <c r="H802" s="440" t="s">
        <v>34</v>
      </c>
      <c r="I802" s="440" t="s">
        <v>260</v>
      </c>
      <c r="J802" s="443" t="s">
        <v>39</v>
      </c>
    </row>
    <row r="803" spans="1:10" ht="104.4" x14ac:dyDescent="0.25">
      <c r="A803" s="444" t="s">
        <v>261</v>
      </c>
      <c r="B803" s="445" t="s">
        <v>391</v>
      </c>
      <c r="C803" s="446" t="s">
        <v>17</v>
      </c>
      <c r="D803" s="446" t="s">
        <v>392</v>
      </c>
      <c r="E803" s="626" t="s">
        <v>381</v>
      </c>
      <c r="F803" s="626"/>
      <c r="G803" s="447" t="s">
        <v>179</v>
      </c>
      <c r="H803" s="448">
        <v>1</v>
      </c>
      <c r="I803" s="449">
        <v>73.83</v>
      </c>
      <c r="J803" s="450">
        <v>73.83</v>
      </c>
    </row>
    <row r="804" spans="1:10" ht="104.4" x14ac:dyDescent="0.25">
      <c r="A804" s="451" t="s">
        <v>264</v>
      </c>
      <c r="B804" s="452" t="s">
        <v>734</v>
      </c>
      <c r="C804" s="453" t="s">
        <v>17</v>
      </c>
      <c r="D804" s="453" t="s">
        <v>735</v>
      </c>
      <c r="E804" s="627" t="s">
        <v>551</v>
      </c>
      <c r="F804" s="627"/>
      <c r="G804" s="454" t="s">
        <v>13</v>
      </c>
      <c r="H804" s="455">
        <v>1</v>
      </c>
      <c r="I804" s="456">
        <v>4.3099999999999996</v>
      </c>
      <c r="J804" s="457">
        <v>4.3099999999999996</v>
      </c>
    </row>
    <row r="805" spans="1:10" ht="104.4" x14ac:dyDescent="0.25">
      <c r="A805" s="451" t="s">
        <v>264</v>
      </c>
      <c r="B805" s="452" t="s">
        <v>736</v>
      </c>
      <c r="C805" s="453" t="s">
        <v>17</v>
      </c>
      <c r="D805" s="453" t="s">
        <v>737</v>
      </c>
      <c r="E805" s="627" t="s">
        <v>551</v>
      </c>
      <c r="F805" s="627"/>
      <c r="G805" s="454" t="s">
        <v>13</v>
      </c>
      <c r="H805" s="455">
        <v>1</v>
      </c>
      <c r="I805" s="456">
        <v>10.66</v>
      </c>
      <c r="J805" s="457">
        <v>10.66</v>
      </c>
    </row>
    <row r="806" spans="1:10" ht="104.4" x14ac:dyDescent="0.25">
      <c r="A806" s="451" t="s">
        <v>264</v>
      </c>
      <c r="B806" s="452" t="s">
        <v>738</v>
      </c>
      <c r="C806" s="453" t="s">
        <v>17</v>
      </c>
      <c r="D806" s="453" t="s">
        <v>739</v>
      </c>
      <c r="E806" s="627" t="s">
        <v>551</v>
      </c>
      <c r="F806" s="627"/>
      <c r="G806" s="454" t="s">
        <v>13</v>
      </c>
      <c r="H806" s="455">
        <v>1</v>
      </c>
      <c r="I806" s="456">
        <v>27.43</v>
      </c>
      <c r="J806" s="457">
        <v>27.43</v>
      </c>
    </row>
    <row r="807" spans="1:10" ht="34.799999999999997" x14ac:dyDescent="0.25">
      <c r="A807" s="451" t="s">
        <v>264</v>
      </c>
      <c r="B807" s="452" t="s">
        <v>586</v>
      </c>
      <c r="C807" s="453" t="s">
        <v>17</v>
      </c>
      <c r="D807" s="453" t="s">
        <v>587</v>
      </c>
      <c r="E807" s="627" t="s">
        <v>269</v>
      </c>
      <c r="F807" s="627"/>
      <c r="G807" s="454" t="s">
        <v>13</v>
      </c>
      <c r="H807" s="455">
        <v>1</v>
      </c>
      <c r="I807" s="456">
        <v>31.43</v>
      </c>
      <c r="J807" s="457">
        <v>31.43</v>
      </c>
    </row>
    <row r="808" spans="1:10" ht="34.799999999999997" x14ac:dyDescent="0.25">
      <c r="A808" s="458"/>
      <c r="B808" s="459"/>
      <c r="C808" s="459"/>
      <c r="D808" s="459"/>
      <c r="E808" s="459" t="s">
        <v>270</v>
      </c>
      <c r="F808" s="460">
        <v>10.43</v>
      </c>
      <c r="G808" s="459" t="s">
        <v>271</v>
      </c>
      <c r="H808" s="460">
        <v>12.35</v>
      </c>
      <c r="I808" s="459" t="s">
        <v>272</v>
      </c>
      <c r="J808" s="461">
        <v>22.78</v>
      </c>
    </row>
    <row r="809" spans="1:10" ht="35.4" thickBot="1" x14ac:dyDescent="0.3">
      <c r="A809" s="458"/>
      <c r="B809" s="459"/>
      <c r="C809" s="459"/>
      <c r="D809" s="459"/>
      <c r="E809" s="459" t="s">
        <v>273</v>
      </c>
      <c r="F809" s="460">
        <v>16.239999999999998</v>
      </c>
      <c r="G809" s="459"/>
      <c r="H809" s="620" t="s">
        <v>274</v>
      </c>
      <c r="I809" s="620"/>
      <c r="J809" s="461">
        <v>90.07</v>
      </c>
    </row>
    <row r="810" spans="1:10" ht="18" thickTop="1" x14ac:dyDescent="0.25">
      <c r="A810" s="462"/>
      <c r="B810" s="463"/>
      <c r="C810" s="463"/>
      <c r="D810" s="463"/>
      <c r="E810" s="463"/>
      <c r="F810" s="463"/>
      <c r="G810" s="463"/>
      <c r="H810" s="463"/>
      <c r="I810" s="463"/>
      <c r="J810" s="464"/>
    </row>
    <row r="811" spans="1:10" ht="17.399999999999999" x14ac:dyDescent="0.25">
      <c r="A811" s="439"/>
      <c r="B811" s="440" t="s">
        <v>24</v>
      </c>
      <c r="C811" s="441" t="s">
        <v>256</v>
      </c>
      <c r="D811" s="441" t="s">
        <v>257</v>
      </c>
      <c r="E811" s="625" t="s">
        <v>258</v>
      </c>
      <c r="F811" s="625"/>
      <c r="G811" s="442" t="s">
        <v>259</v>
      </c>
      <c r="H811" s="440" t="s">
        <v>34</v>
      </c>
      <c r="I811" s="440" t="s">
        <v>260</v>
      </c>
      <c r="J811" s="443" t="s">
        <v>39</v>
      </c>
    </row>
    <row r="812" spans="1:10" ht="104.4" x14ac:dyDescent="0.25">
      <c r="A812" s="444" t="s">
        <v>261</v>
      </c>
      <c r="B812" s="445" t="s">
        <v>334</v>
      </c>
      <c r="C812" s="446" t="s">
        <v>17</v>
      </c>
      <c r="D812" s="446" t="s">
        <v>335</v>
      </c>
      <c r="E812" s="626" t="s">
        <v>381</v>
      </c>
      <c r="F812" s="626"/>
      <c r="G812" s="447" t="s">
        <v>175</v>
      </c>
      <c r="H812" s="448">
        <v>1</v>
      </c>
      <c r="I812" s="449">
        <v>283.01</v>
      </c>
      <c r="J812" s="450">
        <v>283.01</v>
      </c>
    </row>
    <row r="813" spans="1:10" ht="121.8" x14ac:dyDescent="0.25">
      <c r="A813" s="451" t="s">
        <v>264</v>
      </c>
      <c r="B813" s="452" t="s">
        <v>740</v>
      </c>
      <c r="C813" s="453" t="s">
        <v>17</v>
      </c>
      <c r="D813" s="453" t="s">
        <v>741</v>
      </c>
      <c r="E813" s="627" t="s">
        <v>551</v>
      </c>
      <c r="F813" s="627"/>
      <c r="G813" s="454" t="s">
        <v>13</v>
      </c>
      <c r="H813" s="455">
        <v>1</v>
      </c>
      <c r="I813" s="456">
        <v>163.75</v>
      </c>
      <c r="J813" s="457">
        <v>163.75</v>
      </c>
    </row>
    <row r="814" spans="1:10" ht="104.4" x14ac:dyDescent="0.25">
      <c r="A814" s="451" t="s">
        <v>264</v>
      </c>
      <c r="B814" s="452" t="s">
        <v>742</v>
      </c>
      <c r="C814" s="453" t="s">
        <v>17</v>
      </c>
      <c r="D814" s="453" t="s">
        <v>743</v>
      </c>
      <c r="E814" s="627" t="s">
        <v>551</v>
      </c>
      <c r="F814" s="627"/>
      <c r="G814" s="454" t="s">
        <v>13</v>
      </c>
      <c r="H814" s="455">
        <v>1</v>
      </c>
      <c r="I814" s="456">
        <v>45.43</v>
      </c>
      <c r="J814" s="457">
        <v>45.43</v>
      </c>
    </row>
    <row r="815" spans="1:10" ht="104.4" x14ac:dyDescent="0.25">
      <c r="A815" s="451" t="s">
        <v>264</v>
      </c>
      <c r="B815" s="452" t="s">
        <v>738</v>
      </c>
      <c r="C815" s="453" t="s">
        <v>17</v>
      </c>
      <c r="D815" s="453" t="s">
        <v>739</v>
      </c>
      <c r="E815" s="627" t="s">
        <v>551</v>
      </c>
      <c r="F815" s="627"/>
      <c r="G815" s="454" t="s">
        <v>13</v>
      </c>
      <c r="H815" s="455">
        <v>1</v>
      </c>
      <c r="I815" s="456">
        <v>27.43</v>
      </c>
      <c r="J815" s="457">
        <v>27.43</v>
      </c>
    </row>
    <row r="816" spans="1:10" ht="34.799999999999997" x14ac:dyDescent="0.25">
      <c r="A816" s="451" t="s">
        <v>264</v>
      </c>
      <c r="B816" s="452" t="s">
        <v>586</v>
      </c>
      <c r="C816" s="453" t="s">
        <v>17</v>
      </c>
      <c r="D816" s="453" t="s">
        <v>587</v>
      </c>
      <c r="E816" s="627" t="s">
        <v>269</v>
      </c>
      <c r="F816" s="627"/>
      <c r="G816" s="454" t="s">
        <v>13</v>
      </c>
      <c r="H816" s="455">
        <v>1</v>
      </c>
      <c r="I816" s="456">
        <v>31.43</v>
      </c>
      <c r="J816" s="457">
        <v>31.43</v>
      </c>
    </row>
    <row r="817" spans="1:10" ht="104.4" x14ac:dyDescent="0.25">
      <c r="A817" s="451" t="s">
        <v>264</v>
      </c>
      <c r="B817" s="452" t="s">
        <v>734</v>
      </c>
      <c r="C817" s="453" t="s">
        <v>17</v>
      </c>
      <c r="D817" s="453" t="s">
        <v>735</v>
      </c>
      <c r="E817" s="627" t="s">
        <v>551</v>
      </c>
      <c r="F817" s="627"/>
      <c r="G817" s="454" t="s">
        <v>13</v>
      </c>
      <c r="H817" s="455">
        <v>1</v>
      </c>
      <c r="I817" s="456">
        <v>4.3099999999999996</v>
      </c>
      <c r="J817" s="457">
        <v>4.3099999999999996</v>
      </c>
    </row>
    <row r="818" spans="1:10" ht="104.4" x14ac:dyDescent="0.25">
      <c r="A818" s="451" t="s">
        <v>264</v>
      </c>
      <c r="B818" s="452" t="s">
        <v>736</v>
      </c>
      <c r="C818" s="453" t="s">
        <v>17</v>
      </c>
      <c r="D818" s="453" t="s">
        <v>737</v>
      </c>
      <c r="E818" s="627" t="s">
        <v>551</v>
      </c>
      <c r="F818" s="627"/>
      <c r="G818" s="454" t="s">
        <v>13</v>
      </c>
      <c r="H818" s="455">
        <v>1</v>
      </c>
      <c r="I818" s="456">
        <v>10.66</v>
      </c>
      <c r="J818" s="457">
        <v>10.66</v>
      </c>
    </row>
    <row r="819" spans="1:10" ht="34.799999999999997" x14ac:dyDescent="0.25">
      <c r="A819" s="458"/>
      <c r="B819" s="459"/>
      <c r="C819" s="459"/>
      <c r="D819" s="459"/>
      <c r="E819" s="459" t="s">
        <v>270</v>
      </c>
      <c r="F819" s="460">
        <v>10.43</v>
      </c>
      <c r="G819" s="459" t="s">
        <v>271</v>
      </c>
      <c r="H819" s="460">
        <v>12.35</v>
      </c>
      <c r="I819" s="459" t="s">
        <v>272</v>
      </c>
      <c r="J819" s="461">
        <v>22.78</v>
      </c>
    </row>
    <row r="820" spans="1:10" ht="35.4" thickBot="1" x14ac:dyDescent="0.3">
      <c r="A820" s="458"/>
      <c r="B820" s="459"/>
      <c r="C820" s="459"/>
      <c r="D820" s="459"/>
      <c r="E820" s="459" t="s">
        <v>273</v>
      </c>
      <c r="F820" s="460">
        <v>62.26</v>
      </c>
      <c r="G820" s="459"/>
      <c r="H820" s="620" t="s">
        <v>274</v>
      </c>
      <c r="I820" s="620"/>
      <c r="J820" s="461">
        <v>345.27</v>
      </c>
    </row>
    <row r="821" spans="1:10" ht="18" thickTop="1" x14ac:dyDescent="0.25">
      <c r="A821" s="462"/>
      <c r="B821" s="463"/>
      <c r="C821" s="463"/>
      <c r="D821" s="463"/>
      <c r="E821" s="463"/>
      <c r="F821" s="463"/>
      <c r="G821" s="463"/>
      <c r="H821" s="463"/>
      <c r="I821" s="463"/>
      <c r="J821" s="464"/>
    </row>
    <row r="822" spans="1:10" ht="17.399999999999999" x14ac:dyDescent="0.25">
      <c r="A822" s="439"/>
      <c r="B822" s="440" t="s">
        <v>24</v>
      </c>
      <c r="C822" s="441" t="s">
        <v>256</v>
      </c>
      <c r="D822" s="441" t="s">
        <v>257</v>
      </c>
      <c r="E822" s="625" t="s">
        <v>258</v>
      </c>
      <c r="F822" s="625"/>
      <c r="G822" s="442" t="s">
        <v>259</v>
      </c>
      <c r="H822" s="440" t="s">
        <v>34</v>
      </c>
      <c r="I822" s="440" t="s">
        <v>260</v>
      </c>
      <c r="J822" s="443" t="s">
        <v>39</v>
      </c>
    </row>
    <row r="823" spans="1:10" ht="104.4" x14ac:dyDescent="0.25">
      <c r="A823" s="444" t="s">
        <v>261</v>
      </c>
      <c r="B823" s="445" t="s">
        <v>738</v>
      </c>
      <c r="C823" s="446" t="s">
        <v>17</v>
      </c>
      <c r="D823" s="446" t="s">
        <v>739</v>
      </c>
      <c r="E823" s="626" t="s">
        <v>551</v>
      </c>
      <c r="F823" s="626"/>
      <c r="G823" s="447" t="s">
        <v>13</v>
      </c>
      <c r="H823" s="448">
        <v>1</v>
      </c>
      <c r="I823" s="449">
        <v>27.43</v>
      </c>
      <c r="J823" s="450">
        <v>27.43</v>
      </c>
    </row>
    <row r="824" spans="1:10" ht="87" x14ac:dyDescent="0.25">
      <c r="A824" s="465" t="s">
        <v>282</v>
      </c>
      <c r="B824" s="466" t="s">
        <v>744</v>
      </c>
      <c r="C824" s="467" t="s">
        <v>17</v>
      </c>
      <c r="D824" s="467" t="s">
        <v>745</v>
      </c>
      <c r="E824" s="624" t="s">
        <v>562</v>
      </c>
      <c r="F824" s="624"/>
      <c r="G824" s="468" t="s">
        <v>563</v>
      </c>
      <c r="H824" s="469">
        <v>3.1999999999999999E-5</v>
      </c>
      <c r="I824" s="470">
        <v>298043.63</v>
      </c>
      <c r="J824" s="471">
        <v>9.5299999999999994</v>
      </c>
    </row>
    <row r="825" spans="1:10" ht="87" x14ac:dyDescent="0.25">
      <c r="A825" s="465" t="s">
        <v>282</v>
      </c>
      <c r="B825" s="466" t="s">
        <v>746</v>
      </c>
      <c r="C825" s="467" t="s">
        <v>17</v>
      </c>
      <c r="D825" s="467" t="s">
        <v>747</v>
      </c>
      <c r="E825" s="624" t="s">
        <v>562</v>
      </c>
      <c r="F825" s="624"/>
      <c r="G825" s="468" t="s">
        <v>563</v>
      </c>
      <c r="H825" s="469">
        <v>3.43E-5</v>
      </c>
      <c r="I825" s="470">
        <v>522106.31</v>
      </c>
      <c r="J825" s="471">
        <v>17.899999999999999</v>
      </c>
    </row>
    <row r="826" spans="1:10" ht="34.799999999999997" x14ac:dyDescent="0.25">
      <c r="A826" s="458"/>
      <c r="B826" s="459"/>
      <c r="C826" s="459"/>
      <c r="D826" s="459"/>
      <c r="E826" s="459" t="s">
        <v>270</v>
      </c>
      <c r="F826" s="460">
        <v>0</v>
      </c>
      <c r="G826" s="459" t="s">
        <v>271</v>
      </c>
      <c r="H826" s="460">
        <v>0</v>
      </c>
      <c r="I826" s="459" t="s">
        <v>272</v>
      </c>
      <c r="J826" s="461">
        <v>0</v>
      </c>
    </row>
    <row r="827" spans="1:10" ht="35.4" thickBot="1" x14ac:dyDescent="0.3">
      <c r="A827" s="458"/>
      <c r="B827" s="459"/>
      <c r="C827" s="459"/>
      <c r="D827" s="459"/>
      <c r="E827" s="459" t="s">
        <v>273</v>
      </c>
      <c r="F827" s="460">
        <v>6.03</v>
      </c>
      <c r="G827" s="459"/>
      <c r="H827" s="620" t="s">
        <v>274</v>
      </c>
      <c r="I827" s="620"/>
      <c r="J827" s="461">
        <v>33.46</v>
      </c>
    </row>
    <row r="828" spans="1:10" ht="18" thickTop="1" x14ac:dyDescent="0.25">
      <c r="A828" s="462"/>
      <c r="B828" s="463"/>
      <c r="C828" s="463"/>
      <c r="D828" s="463"/>
      <c r="E828" s="463"/>
      <c r="F828" s="463"/>
      <c r="G828" s="463"/>
      <c r="H828" s="463"/>
      <c r="I828" s="463"/>
      <c r="J828" s="464"/>
    </row>
    <row r="829" spans="1:10" ht="17.399999999999999" x14ac:dyDescent="0.25">
      <c r="A829" s="439"/>
      <c r="B829" s="440" t="s">
        <v>24</v>
      </c>
      <c r="C829" s="441" t="s">
        <v>256</v>
      </c>
      <c r="D829" s="441" t="s">
        <v>257</v>
      </c>
      <c r="E829" s="625" t="s">
        <v>258</v>
      </c>
      <c r="F829" s="625"/>
      <c r="G829" s="442" t="s">
        <v>259</v>
      </c>
      <c r="H829" s="440" t="s">
        <v>34</v>
      </c>
      <c r="I829" s="440" t="s">
        <v>260</v>
      </c>
      <c r="J829" s="443" t="s">
        <v>39</v>
      </c>
    </row>
    <row r="830" spans="1:10" ht="104.4" x14ac:dyDescent="0.25">
      <c r="A830" s="444" t="s">
        <v>261</v>
      </c>
      <c r="B830" s="445" t="s">
        <v>734</v>
      </c>
      <c r="C830" s="446" t="s">
        <v>17</v>
      </c>
      <c r="D830" s="446" t="s">
        <v>735</v>
      </c>
      <c r="E830" s="626" t="s">
        <v>551</v>
      </c>
      <c r="F830" s="626"/>
      <c r="G830" s="447" t="s">
        <v>13</v>
      </c>
      <c r="H830" s="448">
        <v>1</v>
      </c>
      <c r="I830" s="449">
        <v>4.3099999999999996</v>
      </c>
      <c r="J830" s="450">
        <v>4.3099999999999996</v>
      </c>
    </row>
    <row r="831" spans="1:10" ht="87" x14ac:dyDescent="0.25">
      <c r="A831" s="465" t="s">
        <v>282</v>
      </c>
      <c r="B831" s="466" t="s">
        <v>746</v>
      </c>
      <c r="C831" s="467" t="s">
        <v>17</v>
      </c>
      <c r="D831" s="467" t="s">
        <v>747</v>
      </c>
      <c r="E831" s="624" t="s">
        <v>562</v>
      </c>
      <c r="F831" s="624"/>
      <c r="G831" s="468" t="s">
        <v>563</v>
      </c>
      <c r="H831" s="469">
        <v>5.6999999999999996E-6</v>
      </c>
      <c r="I831" s="470">
        <v>522106.31</v>
      </c>
      <c r="J831" s="471">
        <v>2.97</v>
      </c>
    </row>
    <row r="832" spans="1:10" ht="87" x14ac:dyDescent="0.25">
      <c r="A832" s="465" t="s">
        <v>282</v>
      </c>
      <c r="B832" s="466" t="s">
        <v>744</v>
      </c>
      <c r="C832" s="467" t="s">
        <v>17</v>
      </c>
      <c r="D832" s="467" t="s">
        <v>745</v>
      </c>
      <c r="E832" s="624" t="s">
        <v>562</v>
      </c>
      <c r="F832" s="624"/>
      <c r="G832" s="468" t="s">
        <v>563</v>
      </c>
      <c r="H832" s="469">
        <v>4.5000000000000001E-6</v>
      </c>
      <c r="I832" s="470">
        <v>298043.63</v>
      </c>
      <c r="J832" s="471">
        <v>1.34</v>
      </c>
    </row>
    <row r="833" spans="1:10" ht="34.799999999999997" x14ac:dyDescent="0.25">
      <c r="A833" s="458"/>
      <c r="B833" s="459"/>
      <c r="C833" s="459"/>
      <c r="D833" s="459"/>
      <c r="E833" s="459" t="s">
        <v>270</v>
      </c>
      <c r="F833" s="460">
        <v>0</v>
      </c>
      <c r="G833" s="459" t="s">
        <v>271</v>
      </c>
      <c r="H833" s="460">
        <v>0</v>
      </c>
      <c r="I833" s="459" t="s">
        <v>272</v>
      </c>
      <c r="J833" s="461">
        <v>0</v>
      </c>
    </row>
    <row r="834" spans="1:10" ht="35.4" thickBot="1" x14ac:dyDescent="0.3">
      <c r="A834" s="458"/>
      <c r="B834" s="459"/>
      <c r="C834" s="459"/>
      <c r="D834" s="459"/>
      <c r="E834" s="459" t="s">
        <v>273</v>
      </c>
      <c r="F834" s="460">
        <v>0.94</v>
      </c>
      <c r="G834" s="459"/>
      <c r="H834" s="620" t="s">
        <v>274</v>
      </c>
      <c r="I834" s="620"/>
      <c r="J834" s="461">
        <v>5.25</v>
      </c>
    </row>
    <row r="835" spans="1:10" ht="18" thickTop="1" x14ac:dyDescent="0.25">
      <c r="A835" s="462"/>
      <c r="B835" s="463"/>
      <c r="C835" s="463"/>
      <c r="D835" s="463"/>
      <c r="E835" s="463"/>
      <c r="F835" s="463"/>
      <c r="G835" s="463"/>
      <c r="H835" s="463"/>
      <c r="I835" s="463"/>
      <c r="J835" s="464"/>
    </row>
    <row r="836" spans="1:10" ht="17.399999999999999" x14ac:dyDescent="0.25">
      <c r="A836" s="439"/>
      <c r="B836" s="440" t="s">
        <v>24</v>
      </c>
      <c r="C836" s="441" t="s">
        <v>256</v>
      </c>
      <c r="D836" s="441" t="s">
        <v>257</v>
      </c>
      <c r="E836" s="625" t="s">
        <v>258</v>
      </c>
      <c r="F836" s="625"/>
      <c r="G836" s="442" t="s">
        <v>259</v>
      </c>
      <c r="H836" s="440" t="s">
        <v>34</v>
      </c>
      <c r="I836" s="440" t="s">
        <v>260</v>
      </c>
      <c r="J836" s="443" t="s">
        <v>39</v>
      </c>
    </row>
    <row r="837" spans="1:10" ht="104.4" x14ac:dyDescent="0.25">
      <c r="A837" s="444" t="s">
        <v>261</v>
      </c>
      <c r="B837" s="445" t="s">
        <v>736</v>
      </c>
      <c r="C837" s="446" t="s">
        <v>17</v>
      </c>
      <c r="D837" s="446" t="s">
        <v>737</v>
      </c>
      <c r="E837" s="626" t="s">
        <v>551</v>
      </c>
      <c r="F837" s="626"/>
      <c r="G837" s="447" t="s">
        <v>13</v>
      </c>
      <c r="H837" s="448">
        <v>1</v>
      </c>
      <c r="I837" s="449">
        <v>10.66</v>
      </c>
      <c r="J837" s="450">
        <v>10.66</v>
      </c>
    </row>
    <row r="838" spans="1:10" ht="87" x14ac:dyDescent="0.25">
      <c r="A838" s="465" t="s">
        <v>282</v>
      </c>
      <c r="B838" s="466" t="s">
        <v>746</v>
      </c>
      <c r="C838" s="467" t="s">
        <v>17</v>
      </c>
      <c r="D838" s="467" t="s">
        <v>747</v>
      </c>
      <c r="E838" s="624" t="s">
        <v>562</v>
      </c>
      <c r="F838" s="624"/>
      <c r="G838" s="468" t="s">
        <v>563</v>
      </c>
      <c r="H838" s="469">
        <v>1.4100000000000001E-5</v>
      </c>
      <c r="I838" s="470">
        <v>522106.31</v>
      </c>
      <c r="J838" s="471">
        <v>7.36</v>
      </c>
    </row>
    <row r="839" spans="1:10" ht="87" x14ac:dyDescent="0.25">
      <c r="A839" s="465" t="s">
        <v>282</v>
      </c>
      <c r="B839" s="466" t="s">
        <v>744</v>
      </c>
      <c r="C839" s="467" t="s">
        <v>17</v>
      </c>
      <c r="D839" s="467" t="s">
        <v>745</v>
      </c>
      <c r="E839" s="624" t="s">
        <v>562</v>
      </c>
      <c r="F839" s="624"/>
      <c r="G839" s="468" t="s">
        <v>563</v>
      </c>
      <c r="H839" s="469">
        <v>1.11E-5</v>
      </c>
      <c r="I839" s="470">
        <v>298043.63</v>
      </c>
      <c r="J839" s="471">
        <v>3.3</v>
      </c>
    </row>
    <row r="840" spans="1:10" ht="34.799999999999997" x14ac:dyDescent="0.25">
      <c r="A840" s="458"/>
      <c r="B840" s="459"/>
      <c r="C840" s="459"/>
      <c r="D840" s="459"/>
      <c r="E840" s="459" t="s">
        <v>270</v>
      </c>
      <c r="F840" s="460">
        <v>0</v>
      </c>
      <c r="G840" s="459" t="s">
        <v>271</v>
      </c>
      <c r="H840" s="460">
        <v>0</v>
      </c>
      <c r="I840" s="459" t="s">
        <v>272</v>
      </c>
      <c r="J840" s="461">
        <v>0</v>
      </c>
    </row>
    <row r="841" spans="1:10" ht="35.4" thickBot="1" x14ac:dyDescent="0.3">
      <c r="A841" s="458"/>
      <c r="B841" s="459"/>
      <c r="C841" s="459"/>
      <c r="D841" s="459"/>
      <c r="E841" s="459" t="s">
        <v>273</v>
      </c>
      <c r="F841" s="460">
        <v>2.34</v>
      </c>
      <c r="G841" s="459"/>
      <c r="H841" s="620" t="s">
        <v>274</v>
      </c>
      <c r="I841" s="620"/>
      <c r="J841" s="461">
        <v>13</v>
      </c>
    </row>
    <row r="842" spans="1:10" ht="18" thickTop="1" x14ac:dyDescent="0.25">
      <c r="A842" s="462"/>
      <c r="B842" s="463"/>
      <c r="C842" s="463"/>
      <c r="D842" s="463"/>
      <c r="E842" s="463"/>
      <c r="F842" s="463"/>
      <c r="G842" s="463"/>
      <c r="H842" s="463"/>
      <c r="I842" s="463"/>
      <c r="J842" s="464"/>
    </row>
    <row r="843" spans="1:10" ht="17.399999999999999" x14ac:dyDescent="0.25">
      <c r="A843" s="439"/>
      <c r="B843" s="440" t="s">
        <v>24</v>
      </c>
      <c r="C843" s="441" t="s">
        <v>256</v>
      </c>
      <c r="D843" s="441" t="s">
        <v>257</v>
      </c>
      <c r="E843" s="625" t="s">
        <v>258</v>
      </c>
      <c r="F843" s="625"/>
      <c r="G843" s="442" t="s">
        <v>259</v>
      </c>
      <c r="H843" s="440" t="s">
        <v>34</v>
      </c>
      <c r="I843" s="440" t="s">
        <v>260</v>
      </c>
      <c r="J843" s="443" t="s">
        <v>39</v>
      </c>
    </row>
    <row r="844" spans="1:10" ht="104.4" x14ac:dyDescent="0.25">
      <c r="A844" s="444" t="s">
        <v>261</v>
      </c>
      <c r="B844" s="445" t="s">
        <v>742</v>
      </c>
      <c r="C844" s="446" t="s">
        <v>17</v>
      </c>
      <c r="D844" s="446" t="s">
        <v>743</v>
      </c>
      <c r="E844" s="626" t="s">
        <v>551</v>
      </c>
      <c r="F844" s="626"/>
      <c r="G844" s="447" t="s">
        <v>13</v>
      </c>
      <c r="H844" s="448">
        <v>1</v>
      </c>
      <c r="I844" s="449">
        <v>45.43</v>
      </c>
      <c r="J844" s="450">
        <v>45.43</v>
      </c>
    </row>
    <row r="845" spans="1:10" ht="87" x14ac:dyDescent="0.25">
      <c r="A845" s="465" t="s">
        <v>282</v>
      </c>
      <c r="B845" s="466" t="s">
        <v>744</v>
      </c>
      <c r="C845" s="467" t="s">
        <v>17</v>
      </c>
      <c r="D845" s="467" t="s">
        <v>745</v>
      </c>
      <c r="E845" s="624" t="s">
        <v>562</v>
      </c>
      <c r="F845" s="624"/>
      <c r="G845" s="468" t="s">
        <v>563</v>
      </c>
      <c r="H845" s="469">
        <v>4.0000000000000003E-5</v>
      </c>
      <c r="I845" s="470">
        <v>298043.63</v>
      </c>
      <c r="J845" s="471">
        <v>11.92</v>
      </c>
    </row>
    <row r="846" spans="1:10" ht="87" x14ac:dyDescent="0.25">
      <c r="A846" s="465" t="s">
        <v>282</v>
      </c>
      <c r="B846" s="466" t="s">
        <v>746</v>
      </c>
      <c r="C846" s="467" t="s">
        <v>17</v>
      </c>
      <c r="D846" s="467" t="s">
        <v>747</v>
      </c>
      <c r="E846" s="624" t="s">
        <v>562</v>
      </c>
      <c r="F846" s="624"/>
      <c r="G846" s="468" t="s">
        <v>563</v>
      </c>
      <c r="H846" s="469">
        <v>6.4200000000000002E-5</v>
      </c>
      <c r="I846" s="470">
        <v>522106.31</v>
      </c>
      <c r="J846" s="471">
        <v>33.51</v>
      </c>
    </row>
    <row r="847" spans="1:10" ht="34.799999999999997" x14ac:dyDescent="0.25">
      <c r="A847" s="458"/>
      <c r="B847" s="459"/>
      <c r="C847" s="459"/>
      <c r="D847" s="459"/>
      <c r="E847" s="459" t="s">
        <v>270</v>
      </c>
      <c r="F847" s="460">
        <v>0</v>
      </c>
      <c r="G847" s="459" t="s">
        <v>271</v>
      </c>
      <c r="H847" s="460">
        <v>0</v>
      </c>
      <c r="I847" s="459" t="s">
        <v>272</v>
      </c>
      <c r="J847" s="461">
        <v>0</v>
      </c>
    </row>
    <row r="848" spans="1:10" ht="35.4" thickBot="1" x14ac:dyDescent="0.3">
      <c r="A848" s="458"/>
      <c r="B848" s="459"/>
      <c r="C848" s="459"/>
      <c r="D848" s="459"/>
      <c r="E848" s="459" t="s">
        <v>273</v>
      </c>
      <c r="F848" s="460">
        <v>9.99</v>
      </c>
      <c r="G848" s="459"/>
      <c r="H848" s="620" t="s">
        <v>274</v>
      </c>
      <c r="I848" s="620"/>
      <c r="J848" s="461">
        <v>55.42</v>
      </c>
    </row>
    <row r="849" spans="1:10" ht="18" thickTop="1" x14ac:dyDescent="0.25">
      <c r="A849" s="462"/>
      <c r="B849" s="463"/>
      <c r="C849" s="463"/>
      <c r="D849" s="463"/>
      <c r="E849" s="463"/>
      <c r="F849" s="463"/>
      <c r="G849" s="463"/>
      <c r="H849" s="463"/>
      <c r="I849" s="463"/>
      <c r="J849" s="464"/>
    </row>
    <row r="850" spans="1:10" ht="17.399999999999999" x14ac:dyDescent="0.25">
      <c r="A850" s="439"/>
      <c r="B850" s="440" t="s">
        <v>24</v>
      </c>
      <c r="C850" s="441" t="s">
        <v>256</v>
      </c>
      <c r="D850" s="441" t="s">
        <v>257</v>
      </c>
      <c r="E850" s="625" t="s">
        <v>258</v>
      </c>
      <c r="F850" s="625"/>
      <c r="G850" s="442" t="s">
        <v>259</v>
      </c>
      <c r="H850" s="440" t="s">
        <v>34</v>
      </c>
      <c r="I850" s="440" t="s">
        <v>260</v>
      </c>
      <c r="J850" s="443" t="s">
        <v>39</v>
      </c>
    </row>
    <row r="851" spans="1:10" ht="121.8" x14ac:dyDescent="0.25">
      <c r="A851" s="444" t="s">
        <v>261</v>
      </c>
      <c r="B851" s="445" t="s">
        <v>740</v>
      </c>
      <c r="C851" s="446" t="s">
        <v>17</v>
      </c>
      <c r="D851" s="446" t="s">
        <v>741</v>
      </c>
      <c r="E851" s="626" t="s">
        <v>551</v>
      </c>
      <c r="F851" s="626"/>
      <c r="G851" s="447" t="s">
        <v>13</v>
      </c>
      <c r="H851" s="448">
        <v>1</v>
      </c>
      <c r="I851" s="449">
        <v>163.75</v>
      </c>
      <c r="J851" s="450">
        <v>163.75</v>
      </c>
    </row>
    <row r="852" spans="1:10" ht="34.799999999999997" x14ac:dyDescent="0.25">
      <c r="A852" s="465" t="s">
        <v>282</v>
      </c>
      <c r="B852" s="466" t="s">
        <v>584</v>
      </c>
      <c r="C852" s="467" t="s">
        <v>17</v>
      </c>
      <c r="D852" s="467" t="s">
        <v>585</v>
      </c>
      <c r="E852" s="624" t="s">
        <v>285</v>
      </c>
      <c r="F852" s="624"/>
      <c r="G852" s="468" t="s">
        <v>501</v>
      </c>
      <c r="H852" s="469">
        <v>25.87</v>
      </c>
      <c r="I852" s="470">
        <v>6.33</v>
      </c>
      <c r="J852" s="471">
        <v>163.75</v>
      </c>
    </row>
    <row r="853" spans="1:10" ht="34.799999999999997" x14ac:dyDescent="0.25">
      <c r="A853" s="458"/>
      <c r="B853" s="459"/>
      <c r="C853" s="459"/>
      <c r="D853" s="459"/>
      <c r="E853" s="459" t="s">
        <v>270</v>
      </c>
      <c r="F853" s="460">
        <v>0</v>
      </c>
      <c r="G853" s="459" t="s">
        <v>271</v>
      </c>
      <c r="H853" s="460">
        <v>0</v>
      </c>
      <c r="I853" s="459" t="s">
        <v>272</v>
      </c>
      <c r="J853" s="461">
        <v>0</v>
      </c>
    </row>
    <row r="854" spans="1:10" ht="35.4" thickBot="1" x14ac:dyDescent="0.3">
      <c r="A854" s="458"/>
      <c r="B854" s="459"/>
      <c r="C854" s="459"/>
      <c r="D854" s="459"/>
      <c r="E854" s="459" t="s">
        <v>273</v>
      </c>
      <c r="F854" s="460">
        <v>36.020000000000003</v>
      </c>
      <c r="G854" s="459"/>
      <c r="H854" s="620" t="s">
        <v>274</v>
      </c>
      <c r="I854" s="620"/>
      <c r="J854" s="461">
        <v>199.77</v>
      </c>
    </row>
    <row r="855" spans="1:10" ht="18" thickTop="1" x14ac:dyDescent="0.25">
      <c r="A855" s="462"/>
      <c r="B855" s="463"/>
      <c r="C855" s="463"/>
      <c r="D855" s="463"/>
      <c r="E855" s="463"/>
      <c r="F855" s="463"/>
      <c r="G855" s="463"/>
      <c r="H855" s="463"/>
      <c r="I855" s="463"/>
      <c r="J855" s="464"/>
    </row>
    <row r="856" spans="1:10" ht="17.399999999999999" x14ac:dyDescent="0.25">
      <c r="A856" s="439"/>
      <c r="B856" s="440" t="s">
        <v>24</v>
      </c>
      <c r="C856" s="441" t="s">
        <v>256</v>
      </c>
      <c r="D856" s="441" t="s">
        <v>257</v>
      </c>
      <c r="E856" s="625" t="s">
        <v>258</v>
      </c>
      <c r="F856" s="625"/>
      <c r="G856" s="442" t="s">
        <v>259</v>
      </c>
      <c r="H856" s="440" t="s">
        <v>34</v>
      </c>
      <c r="I856" s="440" t="s">
        <v>260</v>
      </c>
      <c r="J856" s="443" t="s">
        <v>39</v>
      </c>
    </row>
    <row r="857" spans="1:10" ht="52.2" x14ac:dyDescent="0.25">
      <c r="A857" s="444" t="s">
        <v>261</v>
      </c>
      <c r="B857" s="445" t="s">
        <v>382</v>
      </c>
      <c r="C857" s="446" t="s">
        <v>17</v>
      </c>
      <c r="D857" s="446" t="s">
        <v>383</v>
      </c>
      <c r="E857" s="626" t="s">
        <v>381</v>
      </c>
      <c r="F857" s="626"/>
      <c r="G857" s="447" t="s">
        <v>179</v>
      </c>
      <c r="H857" s="448">
        <v>1</v>
      </c>
      <c r="I857" s="449">
        <v>3.21</v>
      </c>
      <c r="J857" s="450">
        <v>3.21</v>
      </c>
    </row>
    <row r="858" spans="1:10" ht="52.2" x14ac:dyDescent="0.25">
      <c r="A858" s="451" t="s">
        <v>264</v>
      </c>
      <c r="B858" s="452" t="s">
        <v>748</v>
      </c>
      <c r="C858" s="453" t="s">
        <v>17</v>
      </c>
      <c r="D858" s="453" t="s">
        <v>749</v>
      </c>
      <c r="E858" s="627" t="s">
        <v>551</v>
      </c>
      <c r="F858" s="627"/>
      <c r="G858" s="454" t="s">
        <v>13</v>
      </c>
      <c r="H858" s="455">
        <v>1</v>
      </c>
      <c r="I858" s="456">
        <v>0.69</v>
      </c>
      <c r="J858" s="457">
        <v>0.69</v>
      </c>
    </row>
    <row r="859" spans="1:10" ht="52.2" x14ac:dyDescent="0.25">
      <c r="A859" s="451" t="s">
        <v>264</v>
      </c>
      <c r="B859" s="452" t="s">
        <v>750</v>
      </c>
      <c r="C859" s="453" t="s">
        <v>17</v>
      </c>
      <c r="D859" s="453" t="s">
        <v>751</v>
      </c>
      <c r="E859" s="627" t="s">
        <v>551</v>
      </c>
      <c r="F859" s="627"/>
      <c r="G859" s="454" t="s">
        <v>13</v>
      </c>
      <c r="H859" s="455">
        <v>1</v>
      </c>
      <c r="I859" s="456">
        <v>2.52</v>
      </c>
      <c r="J859" s="457">
        <v>2.52</v>
      </c>
    </row>
    <row r="860" spans="1:10" ht="34.799999999999997" x14ac:dyDescent="0.25">
      <c r="A860" s="458"/>
      <c r="B860" s="459"/>
      <c r="C860" s="459"/>
      <c r="D860" s="459"/>
      <c r="E860" s="459" t="s">
        <v>270</v>
      </c>
      <c r="F860" s="460">
        <v>0</v>
      </c>
      <c r="G860" s="459" t="s">
        <v>271</v>
      </c>
      <c r="H860" s="460">
        <v>0</v>
      </c>
      <c r="I860" s="459" t="s">
        <v>272</v>
      </c>
      <c r="J860" s="461">
        <v>0</v>
      </c>
    </row>
    <row r="861" spans="1:10" ht="35.4" thickBot="1" x14ac:dyDescent="0.3">
      <c r="A861" s="458"/>
      <c r="B861" s="459"/>
      <c r="C861" s="459"/>
      <c r="D861" s="459"/>
      <c r="E861" s="459" t="s">
        <v>273</v>
      </c>
      <c r="F861" s="460">
        <v>0.7</v>
      </c>
      <c r="G861" s="459"/>
      <c r="H861" s="620" t="s">
        <v>274</v>
      </c>
      <c r="I861" s="620"/>
      <c r="J861" s="461">
        <v>3.91</v>
      </c>
    </row>
    <row r="862" spans="1:10" ht="18" thickTop="1" x14ac:dyDescent="0.25">
      <c r="A862" s="462"/>
      <c r="B862" s="463"/>
      <c r="C862" s="463"/>
      <c r="D862" s="463"/>
      <c r="E862" s="463"/>
      <c r="F862" s="463"/>
      <c r="G862" s="463"/>
      <c r="H862" s="463"/>
      <c r="I862" s="463"/>
      <c r="J862" s="464"/>
    </row>
    <row r="863" spans="1:10" ht="17.399999999999999" x14ac:dyDescent="0.25">
      <c r="A863" s="439"/>
      <c r="B863" s="440" t="s">
        <v>24</v>
      </c>
      <c r="C863" s="441" t="s">
        <v>256</v>
      </c>
      <c r="D863" s="441" t="s">
        <v>257</v>
      </c>
      <c r="E863" s="625" t="s">
        <v>258</v>
      </c>
      <c r="F863" s="625"/>
      <c r="G863" s="442" t="s">
        <v>259</v>
      </c>
      <c r="H863" s="440" t="s">
        <v>34</v>
      </c>
      <c r="I863" s="440" t="s">
        <v>260</v>
      </c>
      <c r="J863" s="443" t="s">
        <v>39</v>
      </c>
    </row>
    <row r="864" spans="1:10" ht="52.2" x14ac:dyDescent="0.25">
      <c r="A864" s="444" t="s">
        <v>261</v>
      </c>
      <c r="B864" s="445" t="s">
        <v>379</v>
      </c>
      <c r="C864" s="446" t="s">
        <v>17</v>
      </c>
      <c r="D864" s="446" t="s">
        <v>380</v>
      </c>
      <c r="E864" s="626" t="s">
        <v>381</v>
      </c>
      <c r="F864" s="626"/>
      <c r="G864" s="447" t="s">
        <v>175</v>
      </c>
      <c r="H864" s="448">
        <v>1</v>
      </c>
      <c r="I864" s="449">
        <v>4.96</v>
      </c>
      <c r="J864" s="450">
        <v>4.96</v>
      </c>
    </row>
    <row r="865" spans="1:10" ht="52.2" x14ac:dyDescent="0.25">
      <c r="A865" s="451" t="s">
        <v>264</v>
      </c>
      <c r="B865" s="452" t="s">
        <v>748</v>
      </c>
      <c r="C865" s="453" t="s">
        <v>17</v>
      </c>
      <c r="D865" s="453" t="s">
        <v>749</v>
      </c>
      <c r="E865" s="627" t="s">
        <v>551</v>
      </c>
      <c r="F865" s="627"/>
      <c r="G865" s="454" t="s">
        <v>13</v>
      </c>
      <c r="H865" s="455">
        <v>1</v>
      </c>
      <c r="I865" s="456">
        <v>0.69</v>
      </c>
      <c r="J865" s="457">
        <v>0.69</v>
      </c>
    </row>
    <row r="866" spans="1:10" ht="52.2" x14ac:dyDescent="0.25">
      <c r="A866" s="451" t="s">
        <v>264</v>
      </c>
      <c r="B866" s="452" t="s">
        <v>752</v>
      </c>
      <c r="C866" s="453" t="s">
        <v>17</v>
      </c>
      <c r="D866" s="453" t="s">
        <v>753</v>
      </c>
      <c r="E866" s="627" t="s">
        <v>551</v>
      </c>
      <c r="F866" s="627"/>
      <c r="G866" s="454" t="s">
        <v>13</v>
      </c>
      <c r="H866" s="455">
        <v>1</v>
      </c>
      <c r="I866" s="456">
        <v>1.75</v>
      </c>
      <c r="J866" s="457">
        <v>1.75</v>
      </c>
    </row>
    <row r="867" spans="1:10" ht="52.2" x14ac:dyDescent="0.25">
      <c r="A867" s="451" t="s">
        <v>264</v>
      </c>
      <c r="B867" s="452" t="s">
        <v>750</v>
      </c>
      <c r="C867" s="453" t="s">
        <v>17</v>
      </c>
      <c r="D867" s="453" t="s">
        <v>751</v>
      </c>
      <c r="E867" s="627" t="s">
        <v>551</v>
      </c>
      <c r="F867" s="627"/>
      <c r="G867" s="454" t="s">
        <v>13</v>
      </c>
      <c r="H867" s="455">
        <v>1</v>
      </c>
      <c r="I867" s="456">
        <v>2.52</v>
      </c>
      <c r="J867" s="457">
        <v>2.52</v>
      </c>
    </row>
    <row r="868" spans="1:10" ht="34.799999999999997" x14ac:dyDescent="0.25">
      <c r="A868" s="458"/>
      <c r="B868" s="459"/>
      <c r="C868" s="459"/>
      <c r="D868" s="459"/>
      <c r="E868" s="459" t="s">
        <v>270</v>
      </c>
      <c r="F868" s="460">
        <v>0</v>
      </c>
      <c r="G868" s="459" t="s">
        <v>271</v>
      </c>
      <c r="H868" s="460">
        <v>0</v>
      </c>
      <c r="I868" s="459" t="s">
        <v>272</v>
      </c>
      <c r="J868" s="461">
        <v>0</v>
      </c>
    </row>
    <row r="869" spans="1:10" ht="35.4" thickBot="1" x14ac:dyDescent="0.3">
      <c r="A869" s="458"/>
      <c r="B869" s="459"/>
      <c r="C869" s="459"/>
      <c r="D869" s="459"/>
      <c r="E869" s="459" t="s">
        <v>273</v>
      </c>
      <c r="F869" s="460">
        <v>1.0900000000000001</v>
      </c>
      <c r="G869" s="459"/>
      <c r="H869" s="620" t="s">
        <v>274</v>
      </c>
      <c r="I869" s="620"/>
      <c r="J869" s="461">
        <v>6.05</v>
      </c>
    </row>
    <row r="870" spans="1:10" ht="18" thickTop="1" x14ac:dyDescent="0.25">
      <c r="A870" s="462"/>
      <c r="B870" s="463"/>
      <c r="C870" s="463"/>
      <c r="D870" s="463"/>
      <c r="E870" s="463"/>
      <c r="F870" s="463"/>
      <c r="G870" s="463"/>
      <c r="H870" s="463"/>
      <c r="I870" s="463"/>
      <c r="J870" s="464"/>
    </row>
    <row r="871" spans="1:10" ht="17.399999999999999" x14ac:dyDescent="0.25">
      <c r="A871" s="439"/>
      <c r="B871" s="440" t="s">
        <v>24</v>
      </c>
      <c r="C871" s="441" t="s">
        <v>256</v>
      </c>
      <c r="D871" s="441" t="s">
        <v>257</v>
      </c>
      <c r="E871" s="625" t="s">
        <v>258</v>
      </c>
      <c r="F871" s="625"/>
      <c r="G871" s="442" t="s">
        <v>259</v>
      </c>
      <c r="H871" s="440" t="s">
        <v>34</v>
      </c>
      <c r="I871" s="440" t="s">
        <v>260</v>
      </c>
      <c r="J871" s="443" t="s">
        <v>39</v>
      </c>
    </row>
    <row r="872" spans="1:10" ht="52.2" x14ac:dyDescent="0.25">
      <c r="A872" s="444" t="s">
        <v>261</v>
      </c>
      <c r="B872" s="445" t="s">
        <v>750</v>
      </c>
      <c r="C872" s="446" t="s">
        <v>17</v>
      </c>
      <c r="D872" s="446" t="s">
        <v>751</v>
      </c>
      <c r="E872" s="626" t="s">
        <v>551</v>
      </c>
      <c r="F872" s="626"/>
      <c r="G872" s="447" t="s">
        <v>13</v>
      </c>
      <c r="H872" s="448">
        <v>1</v>
      </c>
      <c r="I872" s="449">
        <v>2.52</v>
      </c>
      <c r="J872" s="450">
        <v>2.52</v>
      </c>
    </row>
    <row r="873" spans="1:10" ht="52.2" x14ac:dyDescent="0.25">
      <c r="A873" s="465" t="s">
        <v>282</v>
      </c>
      <c r="B873" s="466" t="s">
        <v>754</v>
      </c>
      <c r="C873" s="467" t="s">
        <v>17</v>
      </c>
      <c r="D873" s="467" t="s">
        <v>755</v>
      </c>
      <c r="E873" s="624" t="s">
        <v>562</v>
      </c>
      <c r="F873" s="624"/>
      <c r="G873" s="468" t="s">
        <v>563</v>
      </c>
      <c r="H873" s="469">
        <v>5.1400000000000003E-5</v>
      </c>
      <c r="I873" s="470">
        <v>49100</v>
      </c>
      <c r="J873" s="471">
        <v>2.52</v>
      </c>
    </row>
    <row r="874" spans="1:10" ht="34.799999999999997" x14ac:dyDescent="0.25">
      <c r="A874" s="458"/>
      <c r="B874" s="459"/>
      <c r="C874" s="459"/>
      <c r="D874" s="459"/>
      <c r="E874" s="459" t="s">
        <v>270</v>
      </c>
      <c r="F874" s="460">
        <v>0</v>
      </c>
      <c r="G874" s="459" t="s">
        <v>271</v>
      </c>
      <c r="H874" s="460">
        <v>0</v>
      </c>
      <c r="I874" s="459" t="s">
        <v>272</v>
      </c>
      <c r="J874" s="461">
        <v>0</v>
      </c>
    </row>
    <row r="875" spans="1:10" ht="35.4" thickBot="1" x14ac:dyDescent="0.3">
      <c r="A875" s="458"/>
      <c r="B875" s="459"/>
      <c r="C875" s="459"/>
      <c r="D875" s="459"/>
      <c r="E875" s="459" t="s">
        <v>273</v>
      </c>
      <c r="F875" s="460">
        <v>0.55000000000000004</v>
      </c>
      <c r="G875" s="459"/>
      <c r="H875" s="620" t="s">
        <v>274</v>
      </c>
      <c r="I875" s="620"/>
      <c r="J875" s="461">
        <v>3.07</v>
      </c>
    </row>
    <row r="876" spans="1:10" ht="18" thickTop="1" x14ac:dyDescent="0.25">
      <c r="A876" s="462"/>
      <c r="B876" s="463"/>
      <c r="C876" s="463"/>
      <c r="D876" s="463"/>
      <c r="E876" s="463"/>
      <c r="F876" s="463"/>
      <c r="G876" s="463"/>
      <c r="H876" s="463"/>
      <c r="I876" s="463"/>
      <c r="J876" s="464"/>
    </row>
    <row r="877" spans="1:10" ht="17.399999999999999" x14ac:dyDescent="0.25">
      <c r="A877" s="439"/>
      <c r="B877" s="440" t="s">
        <v>24</v>
      </c>
      <c r="C877" s="441" t="s">
        <v>256</v>
      </c>
      <c r="D877" s="441" t="s">
        <v>257</v>
      </c>
      <c r="E877" s="625" t="s">
        <v>258</v>
      </c>
      <c r="F877" s="625"/>
      <c r="G877" s="442" t="s">
        <v>259</v>
      </c>
      <c r="H877" s="440" t="s">
        <v>34</v>
      </c>
      <c r="I877" s="440" t="s">
        <v>260</v>
      </c>
      <c r="J877" s="443" t="s">
        <v>39</v>
      </c>
    </row>
    <row r="878" spans="1:10" ht="52.2" x14ac:dyDescent="0.25">
      <c r="A878" s="444" t="s">
        <v>261</v>
      </c>
      <c r="B878" s="445" t="s">
        <v>748</v>
      </c>
      <c r="C878" s="446" t="s">
        <v>17</v>
      </c>
      <c r="D878" s="446" t="s">
        <v>749</v>
      </c>
      <c r="E878" s="626" t="s">
        <v>551</v>
      </c>
      <c r="F878" s="626"/>
      <c r="G878" s="447" t="s">
        <v>13</v>
      </c>
      <c r="H878" s="448">
        <v>1</v>
      </c>
      <c r="I878" s="449">
        <v>0.69</v>
      </c>
      <c r="J878" s="450">
        <v>0.69</v>
      </c>
    </row>
    <row r="879" spans="1:10" ht="52.2" x14ac:dyDescent="0.25">
      <c r="A879" s="465" t="s">
        <v>282</v>
      </c>
      <c r="B879" s="466" t="s">
        <v>754</v>
      </c>
      <c r="C879" s="467" t="s">
        <v>17</v>
      </c>
      <c r="D879" s="467" t="s">
        <v>755</v>
      </c>
      <c r="E879" s="624" t="s">
        <v>562</v>
      </c>
      <c r="F879" s="624"/>
      <c r="G879" s="468" t="s">
        <v>563</v>
      </c>
      <c r="H879" s="469">
        <v>1.4100000000000001E-5</v>
      </c>
      <c r="I879" s="470">
        <v>49100</v>
      </c>
      <c r="J879" s="471">
        <v>0.69</v>
      </c>
    </row>
    <row r="880" spans="1:10" ht="34.799999999999997" x14ac:dyDescent="0.25">
      <c r="A880" s="458"/>
      <c r="B880" s="459"/>
      <c r="C880" s="459"/>
      <c r="D880" s="459"/>
      <c r="E880" s="459" t="s">
        <v>270</v>
      </c>
      <c r="F880" s="460">
        <v>0</v>
      </c>
      <c r="G880" s="459" t="s">
        <v>271</v>
      </c>
      <c r="H880" s="460">
        <v>0</v>
      </c>
      <c r="I880" s="459" t="s">
        <v>272</v>
      </c>
      <c r="J880" s="461">
        <v>0</v>
      </c>
    </row>
    <row r="881" spans="1:10" ht="35.4" thickBot="1" x14ac:dyDescent="0.3">
      <c r="A881" s="458"/>
      <c r="B881" s="459"/>
      <c r="C881" s="459"/>
      <c r="D881" s="459"/>
      <c r="E881" s="459" t="s">
        <v>273</v>
      </c>
      <c r="F881" s="460">
        <v>0.15</v>
      </c>
      <c r="G881" s="459"/>
      <c r="H881" s="620" t="s">
        <v>274</v>
      </c>
      <c r="I881" s="620"/>
      <c r="J881" s="461">
        <v>0.84</v>
      </c>
    </row>
    <row r="882" spans="1:10" ht="18" thickTop="1" x14ac:dyDescent="0.25">
      <c r="A882" s="462"/>
      <c r="B882" s="463"/>
      <c r="C882" s="463"/>
      <c r="D882" s="463"/>
      <c r="E882" s="463"/>
      <c r="F882" s="463"/>
      <c r="G882" s="463"/>
      <c r="H882" s="463"/>
      <c r="I882" s="463"/>
      <c r="J882" s="464"/>
    </row>
    <row r="883" spans="1:10" ht="17.399999999999999" x14ac:dyDescent="0.25">
      <c r="A883" s="439"/>
      <c r="B883" s="440" t="s">
        <v>24</v>
      </c>
      <c r="C883" s="441" t="s">
        <v>256</v>
      </c>
      <c r="D883" s="441" t="s">
        <v>257</v>
      </c>
      <c r="E883" s="625" t="s">
        <v>258</v>
      </c>
      <c r="F883" s="625"/>
      <c r="G883" s="442" t="s">
        <v>259</v>
      </c>
      <c r="H883" s="440" t="s">
        <v>34</v>
      </c>
      <c r="I883" s="440" t="s">
        <v>260</v>
      </c>
      <c r="J883" s="443" t="s">
        <v>39</v>
      </c>
    </row>
    <row r="884" spans="1:10" ht="52.2" x14ac:dyDescent="0.25">
      <c r="A884" s="444" t="s">
        <v>261</v>
      </c>
      <c r="B884" s="445" t="s">
        <v>752</v>
      </c>
      <c r="C884" s="446" t="s">
        <v>17</v>
      </c>
      <c r="D884" s="446" t="s">
        <v>753</v>
      </c>
      <c r="E884" s="626" t="s">
        <v>551</v>
      </c>
      <c r="F884" s="626"/>
      <c r="G884" s="447" t="s">
        <v>13</v>
      </c>
      <c r="H884" s="448">
        <v>1</v>
      </c>
      <c r="I884" s="449">
        <v>1.75</v>
      </c>
      <c r="J884" s="450">
        <v>1.75</v>
      </c>
    </row>
    <row r="885" spans="1:10" ht="52.2" x14ac:dyDescent="0.25">
      <c r="A885" s="465" t="s">
        <v>282</v>
      </c>
      <c r="B885" s="466" t="s">
        <v>754</v>
      </c>
      <c r="C885" s="467" t="s">
        <v>17</v>
      </c>
      <c r="D885" s="467" t="s">
        <v>755</v>
      </c>
      <c r="E885" s="624" t="s">
        <v>562</v>
      </c>
      <c r="F885" s="624"/>
      <c r="G885" s="468" t="s">
        <v>563</v>
      </c>
      <c r="H885" s="469">
        <v>3.57E-5</v>
      </c>
      <c r="I885" s="470">
        <v>49100</v>
      </c>
      <c r="J885" s="471">
        <v>1.75</v>
      </c>
    </row>
    <row r="886" spans="1:10" ht="34.799999999999997" x14ac:dyDescent="0.25">
      <c r="A886" s="458"/>
      <c r="B886" s="459"/>
      <c r="C886" s="459"/>
      <c r="D886" s="459"/>
      <c r="E886" s="459" t="s">
        <v>270</v>
      </c>
      <c r="F886" s="460">
        <v>0</v>
      </c>
      <c r="G886" s="459" t="s">
        <v>271</v>
      </c>
      <c r="H886" s="460">
        <v>0</v>
      </c>
      <c r="I886" s="459" t="s">
        <v>272</v>
      </c>
      <c r="J886" s="461">
        <v>0</v>
      </c>
    </row>
    <row r="887" spans="1:10" ht="35.4" thickBot="1" x14ac:dyDescent="0.3">
      <c r="A887" s="458"/>
      <c r="B887" s="459"/>
      <c r="C887" s="459"/>
      <c r="D887" s="459"/>
      <c r="E887" s="459" t="s">
        <v>273</v>
      </c>
      <c r="F887" s="460">
        <v>0.38</v>
      </c>
      <c r="G887" s="459"/>
      <c r="H887" s="620" t="s">
        <v>274</v>
      </c>
      <c r="I887" s="620"/>
      <c r="J887" s="461">
        <v>2.13</v>
      </c>
    </row>
    <row r="888" spans="1:10" ht="18" thickTop="1" x14ac:dyDescent="0.25">
      <c r="A888" s="462"/>
      <c r="B888" s="463"/>
      <c r="C888" s="463"/>
      <c r="D888" s="463"/>
      <c r="E888" s="463"/>
      <c r="F888" s="463"/>
      <c r="G888" s="463"/>
      <c r="H888" s="463"/>
      <c r="I888" s="463"/>
      <c r="J888" s="464"/>
    </row>
    <row r="889" spans="1:10" ht="17.399999999999999" x14ac:dyDescent="0.25">
      <c r="A889" s="439"/>
      <c r="B889" s="440" t="s">
        <v>24</v>
      </c>
      <c r="C889" s="441" t="s">
        <v>256</v>
      </c>
      <c r="D889" s="441" t="s">
        <v>257</v>
      </c>
      <c r="E889" s="625" t="s">
        <v>258</v>
      </c>
      <c r="F889" s="625"/>
      <c r="G889" s="442" t="s">
        <v>259</v>
      </c>
      <c r="H889" s="440" t="s">
        <v>34</v>
      </c>
      <c r="I889" s="440" t="s">
        <v>260</v>
      </c>
      <c r="J889" s="443" t="s">
        <v>39</v>
      </c>
    </row>
    <row r="890" spans="1:10" ht="34.799999999999997" x14ac:dyDescent="0.25">
      <c r="A890" s="444" t="s">
        <v>261</v>
      </c>
      <c r="B890" s="445" t="s">
        <v>360</v>
      </c>
      <c r="C890" s="446" t="s">
        <v>17</v>
      </c>
      <c r="D890" s="446" t="s">
        <v>361</v>
      </c>
      <c r="E890" s="626" t="s">
        <v>269</v>
      </c>
      <c r="F890" s="626"/>
      <c r="G890" s="447" t="s">
        <v>13</v>
      </c>
      <c r="H890" s="448">
        <v>1</v>
      </c>
      <c r="I890" s="449">
        <v>26.28</v>
      </c>
      <c r="J890" s="450">
        <v>26.28</v>
      </c>
    </row>
    <row r="891" spans="1:10" ht="52.2" x14ac:dyDescent="0.25">
      <c r="A891" s="451" t="s">
        <v>264</v>
      </c>
      <c r="B891" s="452" t="s">
        <v>657</v>
      </c>
      <c r="C891" s="453" t="s">
        <v>17</v>
      </c>
      <c r="D891" s="453" t="s">
        <v>658</v>
      </c>
      <c r="E891" s="627" t="s">
        <v>269</v>
      </c>
      <c r="F891" s="627"/>
      <c r="G891" s="454" t="s">
        <v>13</v>
      </c>
      <c r="H891" s="455">
        <v>1</v>
      </c>
      <c r="I891" s="456">
        <v>0.08</v>
      </c>
      <c r="J891" s="457">
        <v>0.08</v>
      </c>
    </row>
    <row r="892" spans="1:10" ht="17.399999999999999" x14ac:dyDescent="0.25">
      <c r="A892" s="465" t="s">
        <v>282</v>
      </c>
      <c r="B892" s="466" t="s">
        <v>659</v>
      </c>
      <c r="C892" s="467" t="s">
        <v>17</v>
      </c>
      <c r="D892" s="467" t="s">
        <v>660</v>
      </c>
      <c r="E892" s="624" t="s">
        <v>417</v>
      </c>
      <c r="F892" s="624"/>
      <c r="G892" s="468" t="s">
        <v>13</v>
      </c>
      <c r="H892" s="469">
        <v>1</v>
      </c>
      <c r="I892" s="470">
        <v>16.36</v>
      </c>
      <c r="J892" s="471">
        <v>16.36</v>
      </c>
    </row>
    <row r="893" spans="1:10" ht="52.2" x14ac:dyDescent="0.25">
      <c r="A893" s="465" t="s">
        <v>282</v>
      </c>
      <c r="B893" s="466" t="s">
        <v>756</v>
      </c>
      <c r="C893" s="467" t="s">
        <v>17</v>
      </c>
      <c r="D893" s="467" t="s">
        <v>757</v>
      </c>
      <c r="E893" s="624" t="s">
        <v>298</v>
      </c>
      <c r="F893" s="624"/>
      <c r="G893" s="468" t="s">
        <v>13</v>
      </c>
      <c r="H893" s="469">
        <v>1</v>
      </c>
      <c r="I893" s="470">
        <v>0.78</v>
      </c>
      <c r="J893" s="471">
        <v>0.78</v>
      </c>
    </row>
    <row r="894" spans="1:10" ht="34.799999999999997" x14ac:dyDescent="0.25">
      <c r="A894" s="465" t="s">
        <v>282</v>
      </c>
      <c r="B894" s="466" t="s">
        <v>515</v>
      </c>
      <c r="C894" s="467" t="s">
        <v>17</v>
      </c>
      <c r="D894" s="467" t="s">
        <v>516</v>
      </c>
      <c r="E894" s="624" t="s">
        <v>517</v>
      </c>
      <c r="F894" s="624"/>
      <c r="G894" s="468" t="s">
        <v>13</v>
      </c>
      <c r="H894" s="469">
        <v>1</v>
      </c>
      <c r="I894" s="470">
        <v>0.08</v>
      </c>
      <c r="J894" s="471">
        <v>0.08</v>
      </c>
    </row>
    <row r="895" spans="1:10" ht="34.799999999999997" x14ac:dyDescent="0.25">
      <c r="A895" s="465" t="s">
        <v>282</v>
      </c>
      <c r="B895" s="466" t="s">
        <v>518</v>
      </c>
      <c r="C895" s="467" t="s">
        <v>17</v>
      </c>
      <c r="D895" s="467" t="s">
        <v>519</v>
      </c>
      <c r="E895" s="624" t="s">
        <v>285</v>
      </c>
      <c r="F895" s="624"/>
      <c r="G895" s="468" t="s">
        <v>13</v>
      </c>
      <c r="H895" s="469">
        <v>1</v>
      </c>
      <c r="I895" s="470">
        <v>5.24</v>
      </c>
      <c r="J895" s="471">
        <v>5.24</v>
      </c>
    </row>
    <row r="896" spans="1:10" ht="34.799999999999997" x14ac:dyDescent="0.25">
      <c r="A896" s="465" t="s">
        <v>282</v>
      </c>
      <c r="B896" s="466" t="s">
        <v>526</v>
      </c>
      <c r="C896" s="467" t="s">
        <v>17</v>
      </c>
      <c r="D896" s="467" t="s">
        <v>527</v>
      </c>
      <c r="E896" s="624" t="s">
        <v>528</v>
      </c>
      <c r="F896" s="624"/>
      <c r="G896" s="468" t="s">
        <v>13</v>
      </c>
      <c r="H896" s="469">
        <v>1</v>
      </c>
      <c r="I896" s="470">
        <v>1</v>
      </c>
      <c r="J896" s="471">
        <v>1</v>
      </c>
    </row>
    <row r="897" spans="1:10" ht="52.2" x14ac:dyDescent="0.25">
      <c r="A897" s="465" t="s">
        <v>282</v>
      </c>
      <c r="B897" s="466" t="s">
        <v>758</v>
      </c>
      <c r="C897" s="467" t="s">
        <v>17</v>
      </c>
      <c r="D897" s="467" t="s">
        <v>759</v>
      </c>
      <c r="E897" s="624" t="s">
        <v>298</v>
      </c>
      <c r="F897" s="624"/>
      <c r="G897" s="468" t="s">
        <v>13</v>
      </c>
      <c r="H897" s="469">
        <v>1</v>
      </c>
      <c r="I897" s="470">
        <v>1.31</v>
      </c>
      <c r="J897" s="471">
        <v>1.31</v>
      </c>
    </row>
    <row r="898" spans="1:10" ht="34.799999999999997" x14ac:dyDescent="0.25">
      <c r="A898" s="465" t="s">
        <v>282</v>
      </c>
      <c r="B898" s="466" t="s">
        <v>513</v>
      </c>
      <c r="C898" s="467" t="s">
        <v>17</v>
      </c>
      <c r="D898" s="467" t="s">
        <v>514</v>
      </c>
      <c r="E898" s="624" t="s">
        <v>285</v>
      </c>
      <c r="F898" s="624"/>
      <c r="G898" s="468" t="s">
        <v>13</v>
      </c>
      <c r="H898" s="469">
        <v>1</v>
      </c>
      <c r="I898" s="470">
        <v>1.43</v>
      </c>
      <c r="J898" s="471">
        <v>1.43</v>
      </c>
    </row>
    <row r="899" spans="1:10" ht="34.799999999999997" x14ac:dyDescent="0.25">
      <c r="A899" s="458"/>
      <c r="B899" s="459"/>
      <c r="C899" s="459"/>
      <c r="D899" s="459"/>
      <c r="E899" s="459" t="s">
        <v>270</v>
      </c>
      <c r="F899" s="460">
        <v>7.53</v>
      </c>
      <c r="G899" s="459" t="s">
        <v>271</v>
      </c>
      <c r="H899" s="460">
        <v>8.91</v>
      </c>
      <c r="I899" s="459" t="s">
        <v>272</v>
      </c>
      <c r="J899" s="461">
        <v>16.440000000000001</v>
      </c>
    </row>
    <row r="900" spans="1:10" ht="35.4" thickBot="1" x14ac:dyDescent="0.3">
      <c r="A900" s="458"/>
      <c r="B900" s="459"/>
      <c r="C900" s="459"/>
      <c r="D900" s="459"/>
      <c r="E900" s="459" t="s">
        <v>273</v>
      </c>
      <c r="F900" s="460">
        <v>5.78</v>
      </c>
      <c r="G900" s="459"/>
      <c r="H900" s="620" t="s">
        <v>274</v>
      </c>
      <c r="I900" s="620"/>
      <c r="J900" s="461">
        <v>32.06</v>
      </c>
    </row>
    <row r="901" spans="1:10" ht="18" thickTop="1" x14ac:dyDescent="0.25">
      <c r="A901" s="462"/>
      <c r="B901" s="463"/>
      <c r="C901" s="463"/>
      <c r="D901" s="463"/>
      <c r="E901" s="463"/>
      <c r="F901" s="463"/>
      <c r="G901" s="463"/>
      <c r="H901" s="463"/>
      <c r="I901" s="463"/>
      <c r="J901" s="464"/>
    </row>
    <row r="902" spans="1:10" ht="17.399999999999999" x14ac:dyDescent="0.25">
      <c r="A902" s="439"/>
      <c r="B902" s="440" t="s">
        <v>24</v>
      </c>
      <c r="C902" s="441" t="s">
        <v>256</v>
      </c>
      <c r="D902" s="441" t="s">
        <v>257</v>
      </c>
      <c r="E902" s="625" t="s">
        <v>258</v>
      </c>
      <c r="F902" s="625"/>
      <c r="G902" s="442" t="s">
        <v>259</v>
      </c>
      <c r="H902" s="440" t="s">
        <v>34</v>
      </c>
      <c r="I902" s="440" t="s">
        <v>260</v>
      </c>
      <c r="J902" s="443" t="s">
        <v>39</v>
      </c>
    </row>
    <row r="903" spans="1:10" ht="69.599999999999994" x14ac:dyDescent="0.25">
      <c r="A903" s="444" t="s">
        <v>261</v>
      </c>
      <c r="B903" s="445" t="s">
        <v>372</v>
      </c>
      <c r="C903" s="446" t="s">
        <v>17</v>
      </c>
      <c r="D903" s="446" t="s">
        <v>206</v>
      </c>
      <c r="E903" s="626" t="s">
        <v>346</v>
      </c>
      <c r="F903" s="626"/>
      <c r="G903" s="447" t="s">
        <v>179</v>
      </c>
      <c r="H903" s="448">
        <v>1</v>
      </c>
      <c r="I903" s="449">
        <v>97.44</v>
      </c>
      <c r="J903" s="450">
        <v>97.44</v>
      </c>
    </row>
    <row r="904" spans="1:10" ht="69.599999999999994" x14ac:dyDescent="0.25">
      <c r="A904" s="451" t="s">
        <v>264</v>
      </c>
      <c r="B904" s="452" t="s">
        <v>760</v>
      </c>
      <c r="C904" s="453" t="s">
        <v>17</v>
      </c>
      <c r="D904" s="453" t="s">
        <v>761</v>
      </c>
      <c r="E904" s="627" t="s">
        <v>346</v>
      </c>
      <c r="F904" s="627"/>
      <c r="G904" s="454" t="s">
        <v>13</v>
      </c>
      <c r="H904" s="455">
        <v>1</v>
      </c>
      <c r="I904" s="456">
        <v>45.64</v>
      </c>
      <c r="J904" s="457">
        <v>45.64</v>
      </c>
    </row>
    <row r="905" spans="1:10" ht="69.599999999999994" x14ac:dyDescent="0.25">
      <c r="A905" s="451" t="s">
        <v>264</v>
      </c>
      <c r="B905" s="452" t="s">
        <v>762</v>
      </c>
      <c r="C905" s="453" t="s">
        <v>17</v>
      </c>
      <c r="D905" s="453" t="s">
        <v>763</v>
      </c>
      <c r="E905" s="627" t="s">
        <v>346</v>
      </c>
      <c r="F905" s="627"/>
      <c r="G905" s="454" t="s">
        <v>13</v>
      </c>
      <c r="H905" s="455">
        <v>1</v>
      </c>
      <c r="I905" s="456">
        <v>16.09</v>
      </c>
      <c r="J905" s="457">
        <v>16.09</v>
      </c>
    </row>
    <row r="906" spans="1:10" ht="34.799999999999997" x14ac:dyDescent="0.25">
      <c r="A906" s="451" t="s">
        <v>264</v>
      </c>
      <c r="B906" s="452" t="s">
        <v>764</v>
      </c>
      <c r="C906" s="453" t="s">
        <v>17</v>
      </c>
      <c r="D906" s="453" t="s">
        <v>765</v>
      </c>
      <c r="E906" s="627" t="s">
        <v>269</v>
      </c>
      <c r="F906" s="627"/>
      <c r="G906" s="454" t="s">
        <v>13</v>
      </c>
      <c r="H906" s="455">
        <v>1</v>
      </c>
      <c r="I906" s="456">
        <v>35.71</v>
      </c>
      <c r="J906" s="457">
        <v>35.71</v>
      </c>
    </row>
    <row r="907" spans="1:10" ht="34.799999999999997" x14ac:dyDescent="0.25">
      <c r="A907" s="458"/>
      <c r="B907" s="459"/>
      <c r="C907" s="459"/>
      <c r="D907" s="459"/>
      <c r="E907" s="459" t="s">
        <v>270</v>
      </c>
      <c r="F907" s="460">
        <v>12.39</v>
      </c>
      <c r="G907" s="459" t="s">
        <v>271</v>
      </c>
      <c r="H907" s="460">
        <v>14.67</v>
      </c>
      <c r="I907" s="459" t="s">
        <v>272</v>
      </c>
      <c r="J907" s="461">
        <v>27.06</v>
      </c>
    </row>
    <row r="908" spans="1:10" ht="35.4" thickBot="1" x14ac:dyDescent="0.3">
      <c r="A908" s="458"/>
      <c r="B908" s="459"/>
      <c r="C908" s="459"/>
      <c r="D908" s="459"/>
      <c r="E908" s="459" t="s">
        <v>273</v>
      </c>
      <c r="F908" s="460">
        <v>21.43</v>
      </c>
      <c r="G908" s="459"/>
      <c r="H908" s="620" t="s">
        <v>274</v>
      </c>
      <c r="I908" s="620"/>
      <c r="J908" s="461">
        <v>118.87</v>
      </c>
    </row>
    <row r="909" spans="1:10" ht="18" thickTop="1" x14ac:dyDescent="0.25">
      <c r="A909" s="462"/>
      <c r="B909" s="463"/>
      <c r="C909" s="463"/>
      <c r="D909" s="463"/>
      <c r="E909" s="463"/>
      <c r="F909" s="463"/>
      <c r="G909" s="463"/>
      <c r="H909" s="463"/>
      <c r="I909" s="463"/>
      <c r="J909" s="464"/>
    </row>
    <row r="910" spans="1:10" ht="17.399999999999999" x14ac:dyDescent="0.25">
      <c r="A910" s="439"/>
      <c r="B910" s="440" t="s">
        <v>24</v>
      </c>
      <c r="C910" s="441" t="s">
        <v>256</v>
      </c>
      <c r="D910" s="441" t="s">
        <v>257</v>
      </c>
      <c r="E910" s="625" t="s">
        <v>258</v>
      </c>
      <c r="F910" s="625"/>
      <c r="G910" s="442" t="s">
        <v>259</v>
      </c>
      <c r="H910" s="440" t="s">
        <v>34</v>
      </c>
      <c r="I910" s="440" t="s">
        <v>260</v>
      </c>
      <c r="J910" s="443" t="s">
        <v>39</v>
      </c>
    </row>
    <row r="911" spans="1:10" ht="69.599999999999994" x14ac:dyDescent="0.25">
      <c r="A911" s="444" t="s">
        <v>261</v>
      </c>
      <c r="B911" s="445" t="s">
        <v>373</v>
      </c>
      <c r="C911" s="446" t="s">
        <v>17</v>
      </c>
      <c r="D911" s="446" t="s">
        <v>205</v>
      </c>
      <c r="E911" s="626" t="s">
        <v>346</v>
      </c>
      <c r="F911" s="626"/>
      <c r="G911" s="447" t="s">
        <v>175</v>
      </c>
      <c r="H911" s="448">
        <v>1</v>
      </c>
      <c r="I911" s="449">
        <v>259.36</v>
      </c>
      <c r="J911" s="450">
        <v>259.36</v>
      </c>
    </row>
    <row r="912" spans="1:10" ht="87" x14ac:dyDescent="0.25">
      <c r="A912" s="451" t="s">
        <v>264</v>
      </c>
      <c r="B912" s="452" t="s">
        <v>766</v>
      </c>
      <c r="C912" s="453" t="s">
        <v>17</v>
      </c>
      <c r="D912" s="453" t="s">
        <v>767</v>
      </c>
      <c r="E912" s="627" t="s">
        <v>346</v>
      </c>
      <c r="F912" s="627"/>
      <c r="G912" s="454" t="s">
        <v>13</v>
      </c>
      <c r="H912" s="455">
        <v>1</v>
      </c>
      <c r="I912" s="456">
        <v>88.55</v>
      </c>
      <c r="J912" s="457">
        <v>88.55</v>
      </c>
    </row>
    <row r="913" spans="1:10" ht="34.799999999999997" x14ac:dyDescent="0.25">
      <c r="A913" s="451" t="s">
        <v>264</v>
      </c>
      <c r="B913" s="452" t="s">
        <v>764</v>
      </c>
      <c r="C913" s="453" t="s">
        <v>17</v>
      </c>
      <c r="D913" s="453" t="s">
        <v>765</v>
      </c>
      <c r="E913" s="627" t="s">
        <v>269</v>
      </c>
      <c r="F913" s="627"/>
      <c r="G913" s="454" t="s">
        <v>13</v>
      </c>
      <c r="H913" s="455">
        <v>1</v>
      </c>
      <c r="I913" s="456">
        <v>35.71</v>
      </c>
      <c r="J913" s="457">
        <v>35.71</v>
      </c>
    </row>
    <row r="914" spans="1:10" ht="69.599999999999994" x14ac:dyDescent="0.25">
      <c r="A914" s="451" t="s">
        <v>264</v>
      </c>
      <c r="B914" s="452" t="s">
        <v>760</v>
      </c>
      <c r="C914" s="453" t="s">
        <v>17</v>
      </c>
      <c r="D914" s="453" t="s">
        <v>761</v>
      </c>
      <c r="E914" s="627" t="s">
        <v>346</v>
      </c>
      <c r="F914" s="627"/>
      <c r="G914" s="454" t="s">
        <v>13</v>
      </c>
      <c r="H914" s="455">
        <v>1</v>
      </c>
      <c r="I914" s="456">
        <v>45.64</v>
      </c>
      <c r="J914" s="457">
        <v>45.64</v>
      </c>
    </row>
    <row r="915" spans="1:10" ht="69.599999999999994" x14ac:dyDescent="0.25">
      <c r="A915" s="451" t="s">
        <v>264</v>
      </c>
      <c r="B915" s="452" t="s">
        <v>762</v>
      </c>
      <c r="C915" s="453" t="s">
        <v>17</v>
      </c>
      <c r="D915" s="453" t="s">
        <v>763</v>
      </c>
      <c r="E915" s="627" t="s">
        <v>346</v>
      </c>
      <c r="F915" s="627"/>
      <c r="G915" s="454" t="s">
        <v>13</v>
      </c>
      <c r="H915" s="455">
        <v>1</v>
      </c>
      <c r="I915" s="456">
        <v>16.09</v>
      </c>
      <c r="J915" s="457">
        <v>16.09</v>
      </c>
    </row>
    <row r="916" spans="1:10" ht="69.599999999999994" x14ac:dyDescent="0.25">
      <c r="A916" s="451" t="s">
        <v>264</v>
      </c>
      <c r="B916" s="452" t="s">
        <v>768</v>
      </c>
      <c r="C916" s="453" t="s">
        <v>17</v>
      </c>
      <c r="D916" s="453" t="s">
        <v>769</v>
      </c>
      <c r="E916" s="627" t="s">
        <v>346</v>
      </c>
      <c r="F916" s="627"/>
      <c r="G916" s="454" t="s">
        <v>13</v>
      </c>
      <c r="H916" s="455">
        <v>1</v>
      </c>
      <c r="I916" s="456">
        <v>73.37</v>
      </c>
      <c r="J916" s="457">
        <v>73.37</v>
      </c>
    </row>
    <row r="917" spans="1:10" ht="34.799999999999997" x14ac:dyDescent="0.25">
      <c r="A917" s="458"/>
      <c r="B917" s="459"/>
      <c r="C917" s="459"/>
      <c r="D917" s="459"/>
      <c r="E917" s="459" t="s">
        <v>270</v>
      </c>
      <c r="F917" s="460">
        <v>12.39</v>
      </c>
      <c r="G917" s="459" t="s">
        <v>271</v>
      </c>
      <c r="H917" s="460">
        <v>14.67</v>
      </c>
      <c r="I917" s="459" t="s">
        <v>272</v>
      </c>
      <c r="J917" s="461">
        <v>27.06</v>
      </c>
    </row>
    <row r="918" spans="1:10" ht="35.4" thickBot="1" x14ac:dyDescent="0.3">
      <c r="A918" s="458"/>
      <c r="B918" s="459"/>
      <c r="C918" s="459"/>
      <c r="D918" s="459"/>
      <c r="E918" s="459" t="s">
        <v>273</v>
      </c>
      <c r="F918" s="460">
        <v>57.05</v>
      </c>
      <c r="G918" s="459"/>
      <c r="H918" s="620" t="s">
        <v>274</v>
      </c>
      <c r="I918" s="620"/>
      <c r="J918" s="461">
        <v>316.41000000000003</v>
      </c>
    </row>
    <row r="919" spans="1:10" ht="18" thickTop="1" x14ac:dyDescent="0.25">
      <c r="A919" s="462"/>
      <c r="B919" s="463"/>
      <c r="C919" s="463"/>
      <c r="D919" s="463"/>
      <c r="E919" s="463"/>
      <c r="F919" s="463"/>
      <c r="G919" s="463"/>
      <c r="H919" s="463"/>
      <c r="I919" s="463"/>
      <c r="J919" s="464"/>
    </row>
    <row r="920" spans="1:10" ht="17.399999999999999" x14ac:dyDescent="0.25">
      <c r="A920" s="439"/>
      <c r="B920" s="440" t="s">
        <v>24</v>
      </c>
      <c r="C920" s="441" t="s">
        <v>256</v>
      </c>
      <c r="D920" s="441" t="s">
        <v>257</v>
      </c>
      <c r="E920" s="625" t="s">
        <v>258</v>
      </c>
      <c r="F920" s="625"/>
      <c r="G920" s="442" t="s">
        <v>259</v>
      </c>
      <c r="H920" s="440" t="s">
        <v>34</v>
      </c>
      <c r="I920" s="440" t="s">
        <v>260</v>
      </c>
      <c r="J920" s="443" t="s">
        <v>39</v>
      </c>
    </row>
    <row r="921" spans="1:10" ht="69.599999999999994" x14ac:dyDescent="0.25">
      <c r="A921" s="444" t="s">
        <v>261</v>
      </c>
      <c r="B921" s="445" t="s">
        <v>760</v>
      </c>
      <c r="C921" s="446" t="s">
        <v>17</v>
      </c>
      <c r="D921" s="446" t="s">
        <v>761</v>
      </c>
      <c r="E921" s="626" t="s">
        <v>346</v>
      </c>
      <c r="F921" s="626"/>
      <c r="G921" s="447" t="s">
        <v>13</v>
      </c>
      <c r="H921" s="448">
        <v>1</v>
      </c>
      <c r="I921" s="449">
        <v>45.64</v>
      </c>
      <c r="J921" s="450">
        <v>45.64</v>
      </c>
    </row>
    <row r="922" spans="1:10" ht="69.599999999999994" x14ac:dyDescent="0.25">
      <c r="A922" s="465" t="s">
        <v>282</v>
      </c>
      <c r="B922" s="466" t="s">
        <v>770</v>
      </c>
      <c r="C922" s="467" t="s">
        <v>17</v>
      </c>
      <c r="D922" s="467" t="s">
        <v>771</v>
      </c>
      <c r="E922" s="624" t="s">
        <v>298</v>
      </c>
      <c r="F922" s="624"/>
      <c r="G922" s="468" t="s">
        <v>563</v>
      </c>
      <c r="H922" s="469">
        <v>4.0000000000000003E-5</v>
      </c>
      <c r="I922" s="470">
        <v>1141200</v>
      </c>
      <c r="J922" s="471">
        <v>45.64</v>
      </c>
    </row>
    <row r="923" spans="1:10" ht="34.799999999999997" x14ac:dyDescent="0.25">
      <c r="A923" s="458"/>
      <c r="B923" s="459"/>
      <c r="C923" s="459"/>
      <c r="D923" s="459"/>
      <c r="E923" s="459" t="s">
        <v>270</v>
      </c>
      <c r="F923" s="460">
        <v>0</v>
      </c>
      <c r="G923" s="459" t="s">
        <v>271</v>
      </c>
      <c r="H923" s="460">
        <v>0</v>
      </c>
      <c r="I923" s="459" t="s">
        <v>272</v>
      </c>
      <c r="J923" s="461">
        <v>0</v>
      </c>
    </row>
    <row r="924" spans="1:10" ht="35.4" thickBot="1" x14ac:dyDescent="0.3">
      <c r="A924" s="458"/>
      <c r="B924" s="459"/>
      <c r="C924" s="459"/>
      <c r="D924" s="459"/>
      <c r="E924" s="459" t="s">
        <v>273</v>
      </c>
      <c r="F924" s="460">
        <v>10.039999999999999</v>
      </c>
      <c r="G924" s="459"/>
      <c r="H924" s="620" t="s">
        <v>274</v>
      </c>
      <c r="I924" s="620"/>
      <c r="J924" s="461">
        <v>55.68</v>
      </c>
    </row>
    <row r="925" spans="1:10" ht="18" thickTop="1" x14ac:dyDescent="0.25">
      <c r="A925" s="462"/>
      <c r="B925" s="463"/>
      <c r="C925" s="463"/>
      <c r="D925" s="463"/>
      <c r="E925" s="463"/>
      <c r="F925" s="463"/>
      <c r="G925" s="463"/>
      <c r="H925" s="463"/>
      <c r="I925" s="463"/>
      <c r="J925" s="464"/>
    </row>
    <row r="926" spans="1:10" ht="17.399999999999999" x14ac:dyDescent="0.25">
      <c r="A926" s="439"/>
      <c r="B926" s="440" t="s">
        <v>24</v>
      </c>
      <c r="C926" s="441" t="s">
        <v>256</v>
      </c>
      <c r="D926" s="441" t="s">
        <v>257</v>
      </c>
      <c r="E926" s="625" t="s">
        <v>258</v>
      </c>
      <c r="F926" s="625"/>
      <c r="G926" s="442" t="s">
        <v>259</v>
      </c>
      <c r="H926" s="440" t="s">
        <v>34</v>
      </c>
      <c r="I926" s="440" t="s">
        <v>260</v>
      </c>
      <c r="J926" s="443" t="s">
        <v>39</v>
      </c>
    </row>
    <row r="927" spans="1:10" ht="69.599999999999994" x14ac:dyDescent="0.25">
      <c r="A927" s="444" t="s">
        <v>261</v>
      </c>
      <c r="B927" s="445" t="s">
        <v>762</v>
      </c>
      <c r="C927" s="446" t="s">
        <v>17</v>
      </c>
      <c r="D927" s="446" t="s">
        <v>763</v>
      </c>
      <c r="E927" s="626" t="s">
        <v>346</v>
      </c>
      <c r="F927" s="626"/>
      <c r="G927" s="447" t="s">
        <v>13</v>
      </c>
      <c r="H927" s="448">
        <v>1</v>
      </c>
      <c r="I927" s="449">
        <v>16.09</v>
      </c>
      <c r="J927" s="450">
        <v>16.09</v>
      </c>
    </row>
    <row r="928" spans="1:10" ht="69.599999999999994" x14ac:dyDescent="0.25">
      <c r="A928" s="465" t="s">
        <v>282</v>
      </c>
      <c r="B928" s="466" t="s">
        <v>770</v>
      </c>
      <c r="C928" s="467" t="s">
        <v>17</v>
      </c>
      <c r="D928" s="467" t="s">
        <v>771</v>
      </c>
      <c r="E928" s="624" t="s">
        <v>298</v>
      </c>
      <c r="F928" s="624"/>
      <c r="G928" s="468" t="s">
        <v>563</v>
      </c>
      <c r="H928" s="469">
        <v>1.4100000000000001E-5</v>
      </c>
      <c r="I928" s="470">
        <v>1141200</v>
      </c>
      <c r="J928" s="471">
        <v>16.09</v>
      </c>
    </row>
    <row r="929" spans="1:10" ht="34.799999999999997" x14ac:dyDescent="0.25">
      <c r="A929" s="458"/>
      <c r="B929" s="459"/>
      <c r="C929" s="459"/>
      <c r="D929" s="459"/>
      <c r="E929" s="459" t="s">
        <v>270</v>
      </c>
      <c r="F929" s="460">
        <v>0</v>
      </c>
      <c r="G929" s="459" t="s">
        <v>271</v>
      </c>
      <c r="H929" s="460">
        <v>0</v>
      </c>
      <c r="I929" s="459" t="s">
        <v>272</v>
      </c>
      <c r="J929" s="461">
        <v>0</v>
      </c>
    </row>
    <row r="930" spans="1:10" ht="35.4" thickBot="1" x14ac:dyDescent="0.3">
      <c r="A930" s="458"/>
      <c r="B930" s="459"/>
      <c r="C930" s="459"/>
      <c r="D930" s="459"/>
      <c r="E930" s="459" t="s">
        <v>273</v>
      </c>
      <c r="F930" s="460">
        <v>3.53</v>
      </c>
      <c r="G930" s="459"/>
      <c r="H930" s="620" t="s">
        <v>274</v>
      </c>
      <c r="I930" s="620"/>
      <c r="J930" s="461">
        <v>19.62</v>
      </c>
    </row>
    <row r="931" spans="1:10" ht="18" thickTop="1" x14ac:dyDescent="0.25">
      <c r="A931" s="462"/>
      <c r="B931" s="463"/>
      <c r="C931" s="463"/>
      <c r="D931" s="463"/>
      <c r="E931" s="463"/>
      <c r="F931" s="463"/>
      <c r="G931" s="463"/>
      <c r="H931" s="463"/>
      <c r="I931" s="463"/>
      <c r="J931" s="464"/>
    </row>
    <row r="932" spans="1:10" ht="17.399999999999999" x14ac:dyDescent="0.25">
      <c r="A932" s="439"/>
      <c r="B932" s="440" t="s">
        <v>24</v>
      </c>
      <c r="C932" s="441" t="s">
        <v>256</v>
      </c>
      <c r="D932" s="441" t="s">
        <v>257</v>
      </c>
      <c r="E932" s="625" t="s">
        <v>258</v>
      </c>
      <c r="F932" s="625"/>
      <c r="G932" s="442" t="s">
        <v>259</v>
      </c>
      <c r="H932" s="440" t="s">
        <v>34</v>
      </c>
      <c r="I932" s="440" t="s">
        <v>260</v>
      </c>
      <c r="J932" s="443" t="s">
        <v>39</v>
      </c>
    </row>
    <row r="933" spans="1:10" ht="69.599999999999994" x14ac:dyDescent="0.25">
      <c r="A933" s="444" t="s">
        <v>261</v>
      </c>
      <c r="B933" s="445" t="s">
        <v>768</v>
      </c>
      <c r="C933" s="446" t="s">
        <v>17</v>
      </c>
      <c r="D933" s="446" t="s">
        <v>769</v>
      </c>
      <c r="E933" s="626" t="s">
        <v>346</v>
      </c>
      <c r="F933" s="626"/>
      <c r="G933" s="447" t="s">
        <v>13</v>
      </c>
      <c r="H933" s="448">
        <v>1</v>
      </c>
      <c r="I933" s="449">
        <v>73.37</v>
      </c>
      <c r="J933" s="450">
        <v>73.37</v>
      </c>
    </row>
    <row r="934" spans="1:10" ht="69.599999999999994" x14ac:dyDescent="0.25">
      <c r="A934" s="465" t="s">
        <v>282</v>
      </c>
      <c r="B934" s="466" t="s">
        <v>770</v>
      </c>
      <c r="C934" s="467" t="s">
        <v>17</v>
      </c>
      <c r="D934" s="467" t="s">
        <v>771</v>
      </c>
      <c r="E934" s="624" t="s">
        <v>298</v>
      </c>
      <c r="F934" s="624"/>
      <c r="G934" s="468" t="s">
        <v>563</v>
      </c>
      <c r="H934" s="469">
        <v>6.4300000000000004E-5</v>
      </c>
      <c r="I934" s="470">
        <v>1141200</v>
      </c>
      <c r="J934" s="471">
        <v>73.37</v>
      </c>
    </row>
    <row r="935" spans="1:10" ht="34.799999999999997" x14ac:dyDescent="0.25">
      <c r="A935" s="458"/>
      <c r="B935" s="459"/>
      <c r="C935" s="459"/>
      <c r="D935" s="459"/>
      <c r="E935" s="459" t="s">
        <v>270</v>
      </c>
      <c r="F935" s="460">
        <v>0</v>
      </c>
      <c r="G935" s="459" t="s">
        <v>271</v>
      </c>
      <c r="H935" s="460">
        <v>0</v>
      </c>
      <c r="I935" s="459" t="s">
        <v>272</v>
      </c>
      <c r="J935" s="461">
        <v>0</v>
      </c>
    </row>
    <row r="936" spans="1:10" ht="35.4" thickBot="1" x14ac:dyDescent="0.3">
      <c r="A936" s="458"/>
      <c r="B936" s="459"/>
      <c r="C936" s="459"/>
      <c r="D936" s="459"/>
      <c r="E936" s="459" t="s">
        <v>273</v>
      </c>
      <c r="F936" s="460">
        <v>16.14</v>
      </c>
      <c r="G936" s="459"/>
      <c r="H936" s="620" t="s">
        <v>274</v>
      </c>
      <c r="I936" s="620"/>
      <c r="J936" s="461">
        <v>89.51</v>
      </c>
    </row>
    <row r="937" spans="1:10" ht="18" thickTop="1" x14ac:dyDescent="0.25">
      <c r="A937" s="462"/>
      <c r="B937" s="463"/>
      <c r="C937" s="463"/>
      <c r="D937" s="463"/>
      <c r="E937" s="463"/>
      <c r="F937" s="463"/>
      <c r="G937" s="463"/>
      <c r="H937" s="463"/>
      <c r="I937" s="463"/>
      <c r="J937" s="464"/>
    </row>
    <row r="938" spans="1:10" ht="17.399999999999999" x14ac:dyDescent="0.25">
      <c r="A938" s="439"/>
      <c r="B938" s="440" t="s">
        <v>24</v>
      </c>
      <c r="C938" s="441" t="s">
        <v>256</v>
      </c>
      <c r="D938" s="441" t="s">
        <v>257</v>
      </c>
      <c r="E938" s="625" t="s">
        <v>258</v>
      </c>
      <c r="F938" s="625"/>
      <c r="G938" s="442" t="s">
        <v>259</v>
      </c>
      <c r="H938" s="440" t="s">
        <v>34</v>
      </c>
      <c r="I938" s="440" t="s">
        <v>260</v>
      </c>
      <c r="J938" s="443" t="s">
        <v>39</v>
      </c>
    </row>
    <row r="939" spans="1:10" ht="73.5" customHeight="1" x14ac:dyDescent="0.25">
      <c r="A939" s="444" t="s">
        <v>261</v>
      </c>
      <c r="B939" s="445" t="s">
        <v>766</v>
      </c>
      <c r="C939" s="446" t="s">
        <v>17</v>
      </c>
      <c r="D939" s="446" t="s">
        <v>767</v>
      </c>
      <c r="E939" s="626" t="s">
        <v>346</v>
      </c>
      <c r="F939" s="626"/>
      <c r="G939" s="447" t="s">
        <v>13</v>
      </c>
      <c r="H939" s="448">
        <v>1</v>
      </c>
      <c r="I939" s="449">
        <v>88.55</v>
      </c>
      <c r="J939" s="450">
        <v>88.55</v>
      </c>
    </row>
    <row r="940" spans="1:10" ht="34.799999999999997" x14ac:dyDescent="0.25">
      <c r="A940" s="465" t="s">
        <v>282</v>
      </c>
      <c r="B940" s="466" t="s">
        <v>584</v>
      </c>
      <c r="C940" s="467" t="s">
        <v>17</v>
      </c>
      <c r="D940" s="467" t="s">
        <v>585</v>
      </c>
      <c r="E940" s="624" t="s">
        <v>285</v>
      </c>
      <c r="F940" s="624"/>
      <c r="G940" s="468" t="s">
        <v>501</v>
      </c>
      <c r="H940" s="469">
        <v>13.99</v>
      </c>
      <c r="I940" s="470">
        <v>6.33</v>
      </c>
      <c r="J940" s="471">
        <v>88.55</v>
      </c>
    </row>
    <row r="941" spans="1:10" ht="34.799999999999997" x14ac:dyDescent="0.25">
      <c r="A941" s="458"/>
      <c r="B941" s="459"/>
      <c r="C941" s="459"/>
      <c r="D941" s="459"/>
      <c r="E941" s="459" t="s">
        <v>270</v>
      </c>
      <c r="F941" s="460">
        <v>0</v>
      </c>
      <c r="G941" s="459" t="s">
        <v>271</v>
      </c>
      <c r="H941" s="460">
        <v>0</v>
      </c>
      <c r="I941" s="459" t="s">
        <v>272</v>
      </c>
      <c r="J941" s="461">
        <v>0</v>
      </c>
    </row>
    <row r="942" spans="1:10" ht="35.4" thickBot="1" x14ac:dyDescent="0.3">
      <c r="A942" s="458"/>
      <c r="B942" s="459"/>
      <c r="C942" s="459"/>
      <c r="D942" s="459"/>
      <c r="E942" s="459" t="s">
        <v>273</v>
      </c>
      <c r="F942" s="460">
        <v>19.48</v>
      </c>
      <c r="G942" s="459"/>
      <c r="H942" s="620" t="s">
        <v>274</v>
      </c>
      <c r="I942" s="620"/>
      <c r="J942" s="461">
        <v>108.03</v>
      </c>
    </row>
    <row r="943" spans="1:10" ht="18" thickTop="1" x14ac:dyDescent="0.25">
      <c r="A943" s="462"/>
      <c r="B943" s="463"/>
      <c r="C943" s="463"/>
      <c r="D943" s="463"/>
      <c r="E943" s="463"/>
      <c r="F943" s="463"/>
      <c r="G943" s="463"/>
      <c r="H943" s="463"/>
      <c r="I943" s="463"/>
      <c r="J943" s="464"/>
    </row>
    <row r="944" spans="1:10" ht="17.399999999999999" x14ac:dyDescent="0.25">
      <c r="A944" s="439"/>
      <c r="B944" s="440" t="s">
        <v>24</v>
      </c>
      <c r="C944" s="441" t="s">
        <v>256</v>
      </c>
      <c r="D944" s="441" t="s">
        <v>257</v>
      </c>
      <c r="E944" s="625" t="s">
        <v>258</v>
      </c>
      <c r="F944" s="625"/>
      <c r="G944" s="442" t="s">
        <v>259</v>
      </c>
      <c r="H944" s="440" t="s">
        <v>34</v>
      </c>
      <c r="I944" s="440" t="s">
        <v>260</v>
      </c>
      <c r="J944" s="443" t="s">
        <v>39</v>
      </c>
    </row>
    <row r="945" spans="1:10" ht="34.799999999999997" x14ac:dyDescent="0.25">
      <c r="A945" s="444" t="s">
        <v>261</v>
      </c>
      <c r="B945" s="445" t="s">
        <v>574</v>
      </c>
      <c r="C945" s="446" t="s">
        <v>17</v>
      </c>
      <c r="D945" s="446" t="s">
        <v>575</v>
      </c>
      <c r="E945" s="626" t="s">
        <v>269</v>
      </c>
      <c r="F945" s="626"/>
      <c r="G945" s="447" t="s">
        <v>13</v>
      </c>
      <c r="H945" s="448">
        <v>1</v>
      </c>
      <c r="I945" s="449">
        <v>32.299999999999997</v>
      </c>
      <c r="J945" s="450">
        <v>32.299999999999997</v>
      </c>
    </row>
    <row r="946" spans="1:10" ht="54.75" customHeight="1" x14ac:dyDescent="0.25">
      <c r="A946" s="451" t="s">
        <v>264</v>
      </c>
      <c r="B946" s="452" t="s">
        <v>661</v>
      </c>
      <c r="C946" s="453" t="s">
        <v>17</v>
      </c>
      <c r="D946" s="453" t="s">
        <v>662</v>
      </c>
      <c r="E946" s="627" t="s">
        <v>269</v>
      </c>
      <c r="F946" s="627"/>
      <c r="G946" s="454" t="s">
        <v>13</v>
      </c>
      <c r="H946" s="455">
        <v>1</v>
      </c>
      <c r="I946" s="456">
        <v>0.11</v>
      </c>
      <c r="J946" s="457">
        <v>0.11</v>
      </c>
    </row>
    <row r="947" spans="1:10" ht="52.2" x14ac:dyDescent="0.25">
      <c r="A947" s="465" t="s">
        <v>282</v>
      </c>
      <c r="B947" s="466" t="s">
        <v>772</v>
      </c>
      <c r="C947" s="467" t="s">
        <v>17</v>
      </c>
      <c r="D947" s="467" t="s">
        <v>773</v>
      </c>
      <c r="E947" s="624" t="s">
        <v>298</v>
      </c>
      <c r="F947" s="624"/>
      <c r="G947" s="468" t="s">
        <v>13</v>
      </c>
      <c r="H947" s="469">
        <v>1</v>
      </c>
      <c r="I947" s="470">
        <v>0.89</v>
      </c>
      <c r="J947" s="471">
        <v>0.89</v>
      </c>
    </row>
    <row r="948" spans="1:10" ht="34.799999999999997" x14ac:dyDescent="0.25">
      <c r="A948" s="465" t="s">
        <v>282</v>
      </c>
      <c r="B948" s="466" t="s">
        <v>515</v>
      </c>
      <c r="C948" s="467" t="s">
        <v>17</v>
      </c>
      <c r="D948" s="467" t="s">
        <v>516</v>
      </c>
      <c r="E948" s="624" t="s">
        <v>517</v>
      </c>
      <c r="F948" s="624"/>
      <c r="G948" s="468" t="s">
        <v>13</v>
      </c>
      <c r="H948" s="469">
        <v>1</v>
      </c>
      <c r="I948" s="470">
        <v>0.08</v>
      </c>
      <c r="J948" s="471">
        <v>0.08</v>
      </c>
    </row>
    <row r="949" spans="1:10" ht="34.799999999999997" x14ac:dyDescent="0.25">
      <c r="A949" s="465" t="s">
        <v>282</v>
      </c>
      <c r="B949" s="466" t="s">
        <v>518</v>
      </c>
      <c r="C949" s="467" t="s">
        <v>17</v>
      </c>
      <c r="D949" s="467" t="s">
        <v>519</v>
      </c>
      <c r="E949" s="624" t="s">
        <v>285</v>
      </c>
      <c r="F949" s="624"/>
      <c r="G949" s="468" t="s">
        <v>13</v>
      </c>
      <c r="H949" s="469">
        <v>1</v>
      </c>
      <c r="I949" s="470">
        <v>5.24</v>
      </c>
      <c r="J949" s="471">
        <v>5.24</v>
      </c>
    </row>
    <row r="950" spans="1:10" ht="34.799999999999997" x14ac:dyDescent="0.25">
      <c r="A950" s="465" t="s">
        <v>282</v>
      </c>
      <c r="B950" s="466" t="s">
        <v>526</v>
      </c>
      <c r="C950" s="467" t="s">
        <v>17</v>
      </c>
      <c r="D950" s="467" t="s">
        <v>527</v>
      </c>
      <c r="E950" s="624" t="s">
        <v>528</v>
      </c>
      <c r="F950" s="624"/>
      <c r="G950" s="468" t="s">
        <v>13</v>
      </c>
      <c r="H950" s="469">
        <v>1</v>
      </c>
      <c r="I950" s="470">
        <v>1</v>
      </c>
      <c r="J950" s="471">
        <v>1</v>
      </c>
    </row>
    <row r="951" spans="1:10" ht="34.799999999999997" x14ac:dyDescent="0.25">
      <c r="A951" s="465" t="s">
        <v>282</v>
      </c>
      <c r="B951" s="466" t="s">
        <v>663</v>
      </c>
      <c r="C951" s="467" t="s">
        <v>17</v>
      </c>
      <c r="D951" s="467" t="s">
        <v>664</v>
      </c>
      <c r="E951" s="624" t="s">
        <v>417</v>
      </c>
      <c r="F951" s="624"/>
      <c r="G951" s="468" t="s">
        <v>13</v>
      </c>
      <c r="H951" s="469">
        <v>1</v>
      </c>
      <c r="I951" s="470">
        <v>23.54</v>
      </c>
      <c r="J951" s="471">
        <v>23.54</v>
      </c>
    </row>
    <row r="952" spans="1:10" ht="34.799999999999997" x14ac:dyDescent="0.25">
      <c r="A952" s="465" t="s">
        <v>282</v>
      </c>
      <c r="B952" s="466" t="s">
        <v>513</v>
      </c>
      <c r="C952" s="467" t="s">
        <v>17</v>
      </c>
      <c r="D952" s="467" t="s">
        <v>514</v>
      </c>
      <c r="E952" s="624" t="s">
        <v>285</v>
      </c>
      <c r="F952" s="624"/>
      <c r="G952" s="468" t="s">
        <v>13</v>
      </c>
      <c r="H952" s="469">
        <v>1</v>
      </c>
      <c r="I952" s="470">
        <v>1.43</v>
      </c>
      <c r="J952" s="471">
        <v>1.43</v>
      </c>
    </row>
    <row r="953" spans="1:10" ht="52.2" x14ac:dyDescent="0.25">
      <c r="A953" s="465" t="s">
        <v>282</v>
      </c>
      <c r="B953" s="466" t="s">
        <v>774</v>
      </c>
      <c r="C953" s="467" t="s">
        <v>17</v>
      </c>
      <c r="D953" s="467" t="s">
        <v>775</v>
      </c>
      <c r="E953" s="624" t="s">
        <v>298</v>
      </c>
      <c r="F953" s="624"/>
      <c r="G953" s="468" t="s">
        <v>13</v>
      </c>
      <c r="H953" s="469">
        <v>1</v>
      </c>
      <c r="I953" s="470">
        <v>0.01</v>
      </c>
      <c r="J953" s="471">
        <v>0.01</v>
      </c>
    </row>
    <row r="954" spans="1:10" ht="34.799999999999997" x14ac:dyDescent="0.25">
      <c r="A954" s="458"/>
      <c r="B954" s="459"/>
      <c r="C954" s="459"/>
      <c r="D954" s="459"/>
      <c r="E954" s="459" t="s">
        <v>270</v>
      </c>
      <c r="F954" s="460">
        <v>10.83</v>
      </c>
      <c r="G954" s="459" t="s">
        <v>271</v>
      </c>
      <c r="H954" s="460">
        <v>12.82</v>
      </c>
      <c r="I954" s="459" t="s">
        <v>272</v>
      </c>
      <c r="J954" s="461">
        <v>23.65</v>
      </c>
    </row>
    <row r="955" spans="1:10" ht="35.4" thickBot="1" x14ac:dyDescent="0.3">
      <c r="A955" s="458"/>
      <c r="B955" s="459"/>
      <c r="C955" s="459"/>
      <c r="D955" s="459"/>
      <c r="E955" s="459" t="s">
        <v>273</v>
      </c>
      <c r="F955" s="460">
        <v>7.1</v>
      </c>
      <c r="G955" s="459"/>
      <c r="H955" s="620" t="s">
        <v>274</v>
      </c>
      <c r="I955" s="620"/>
      <c r="J955" s="461">
        <v>39.4</v>
      </c>
    </row>
    <row r="956" spans="1:10" ht="18" thickTop="1" x14ac:dyDescent="0.25">
      <c r="A956" s="462"/>
      <c r="B956" s="463"/>
      <c r="C956" s="463"/>
      <c r="D956" s="463"/>
      <c r="E956" s="463"/>
      <c r="F956" s="463"/>
      <c r="G956" s="463"/>
      <c r="H956" s="463"/>
      <c r="I956" s="463"/>
      <c r="J956" s="464"/>
    </row>
    <row r="957" spans="1:10" ht="17.399999999999999" x14ac:dyDescent="0.25">
      <c r="A957" s="439"/>
      <c r="B957" s="440" t="s">
        <v>24</v>
      </c>
      <c r="C957" s="441" t="s">
        <v>256</v>
      </c>
      <c r="D957" s="441" t="s">
        <v>257</v>
      </c>
      <c r="E957" s="625" t="s">
        <v>258</v>
      </c>
      <c r="F957" s="625"/>
      <c r="G957" s="442" t="s">
        <v>259</v>
      </c>
      <c r="H957" s="440" t="s">
        <v>34</v>
      </c>
      <c r="I957" s="440" t="s">
        <v>260</v>
      </c>
      <c r="J957" s="443" t="s">
        <v>39</v>
      </c>
    </row>
    <row r="958" spans="1:10" ht="34.799999999999997" x14ac:dyDescent="0.25">
      <c r="A958" s="444" t="s">
        <v>261</v>
      </c>
      <c r="B958" s="445" t="s">
        <v>586</v>
      </c>
      <c r="C958" s="446" t="s">
        <v>17</v>
      </c>
      <c r="D958" s="446" t="s">
        <v>587</v>
      </c>
      <c r="E958" s="626" t="s">
        <v>269</v>
      </c>
      <c r="F958" s="626"/>
      <c r="G958" s="447" t="s">
        <v>13</v>
      </c>
      <c r="H958" s="448">
        <v>1</v>
      </c>
      <c r="I958" s="449">
        <v>31.43</v>
      </c>
      <c r="J958" s="450">
        <v>31.43</v>
      </c>
    </row>
    <row r="959" spans="1:10" ht="52.2" x14ac:dyDescent="0.25">
      <c r="A959" s="451" t="s">
        <v>264</v>
      </c>
      <c r="B959" s="452" t="s">
        <v>665</v>
      </c>
      <c r="C959" s="453" t="s">
        <v>17</v>
      </c>
      <c r="D959" s="453" t="s">
        <v>666</v>
      </c>
      <c r="E959" s="627" t="s">
        <v>269</v>
      </c>
      <c r="F959" s="627"/>
      <c r="G959" s="454" t="s">
        <v>13</v>
      </c>
      <c r="H959" s="455">
        <v>1</v>
      </c>
      <c r="I959" s="456">
        <v>0.11</v>
      </c>
      <c r="J959" s="457">
        <v>0.11</v>
      </c>
    </row>
    <row r="960" spans="1:10" ht="34.799999999999997" x14ac:dyDescent="0.25">
      <c r="A960" s="465" t="s">
        <v>282</v>
      </c>
      <c r="B960" s="466" t="s">
        <v>518</v>
      </c>
      <c r="C960" s="467" t="s">
        <v>17</v>
      </c>
      <c r="D960" s="467" t="s">
        <v>519</v>
      </c>
      <c r="E960" s="624" t="s">
        <v>285</v>
      </c>
      <c r="F960" s="624"/>
      <c r="G960" s="468" t="s">
        <v>13</v>
      </c>
      <c r="H960" s="469">
        <v>1</v>
      </c>
      <c r="I960" s="470">
        <v>5.24</v>
      </c>
      <c r="J960" s="471">
        <v>5.24</v>
      </c>
    </row>
    <row r="961" spans="1:10" ht="23.25" customHeight="1" x14ac:dyDescent="0.25">
      <c r="A961" s="465" t="s">
        <v>282</v>
      </c>
      <c r="B961" s="466" t="s">
        <v>667</v>
      </c>
      <c r="C961" s="467" t="s">
        <v>17</v>
      </c>
      <c r="D961" s="467" t="s">
        <v>668</v>
      </c>
      <c r="E961" s="624" t="s">
        <v>417</v>
      </c>
      <c r="F961" s="624"/>
      <c r="G961" s="468" t="s">
        <v>13</v>
      </c>
      <c r="H961" s="469">
        <v>1</v>
      </c>
      <c r="I961" s="470">
        <v>22.67</v>
      </c>
      <c r="J961" s="471">
        <v>22.67</v>
      </c>
    </row>
    <row r="962" spans="1:10" ht="34.799999999999997" x14ac:dyDescent="0.25">
      <c r="A962" s="465" t="s">
        <v>282</v>
      </c>
      <c r="B962" s="466" t="s">
        <v>515</v>
      </c>
      <c r="C962" s="467" t="s">
        <v>17</v>
      </c>
      <c r="D962" s="467" t="s">
        <v>516</v>
      </c>
      <c r="E962" s="624" t="s">
        <v>517</v>
      </c>
      <c r="F962" s="624"/>
      <c r="G962" s="468" t="s">
        <v>13</v>
      </c>
      <c r="H962" s="469">
        <v>1</v>
      </c>
      <c r="I962" s="470">
        <v>0.08</v>
      </c>
      <c r="J962" s="471">
        <v>0.08</v>
      </c>
    </row>
    <row r="963" spans="1:10" ht="34.799999999999997" x14ac:dyDescent="0.25">
      <c r="A963" s="465" t="s">
        <v>282</v>
      </c>
      <c r="B963" s="466" t="s">
        <v>513</v>
      </c>
      <c r="C963" s="467" t="s">
        <v>17</v>
      </c>
      <c r="D963" s="467" t="s">
        <v>514</v>
      </c>
      <c r="E963" s="624" t="s">
        <v>285</v>
      </c>
      <c r="F963" s="624"/>
      <c r="G963" s="468" t="s">
        <v>13</v>
      </c>
      <c r="H963" s="469">
        <v>1</v>
      </c>
      <c r="I963" s="470">
        <v>1.43</v>
      </c>
      <c r="J963" s="471">
        <v>1.43</v>
      </c>
    </row>
    <row r="964" spans="1:10" ht="52.2" x14ac:dyDescent="0.25">
      <c r="A964" s="465" t="s">
        <v>282</v>
      </c>
      <c r="B964" s="466" t="s">
        <v>774</v>
      </c>
      <c r="C964" s="467" t="s">
        <v>17</v>
      </c>
      <c r="D964" s="467" t="s">
        <v>775</v>
      </c>
      <c r="E964" s="624" t="s">
        <v>298</v>
      </c>
      <c r="F964" s="624"/>
      <c r="G964" s="468" t="s">
        <v>13</v>
      </c>
      <c r="H964" s="469">
        <v>1</v>
      </c>
      <c r="I964" s="470">
        <v>0.01</v>
      </c>
      <c r="J964" s="471">
        <v>0.01</v>
      </c>
    </row>
    <row r="965" spans="1:10" ht="34.799999999999997" x14ac:dyDescent="0.25">
      <c r="A965" s="465" t="s">
        <v>282</v>
      </c>
      <c r="B965" s="466" t="s">
        <v>526</v>
      </c>
      <c r="C965" s="467" t="s">
        <v>17</v>
      </c>
      <c r="D965" s="467" t="s">
        <v>527</v>
      </c>
      <c r="E965" s="624" t="s">
        <v>528</v>
      </c>
      <c r="F965" s="624"/>
      <c r="G965" s="468" t="s">
        <v>13</v>
      </c>
      <c r="H965" s="469">
        <v>1</v>
      </c>
      <c r="I965" s="470">
        <v>1</v>
      </c>
      <c r="J965" s="471">
        <v>1</v>
      </c>
    </row>
    <row r="966" spans="1:10" ht="52.2" x14ac:dyDescent="0.25">
      <c r="A966" s="465" t="s">
        <v>282</v>
      </c>
      <c r="B966" s="466" t="s">
        <v>772</v>
      </c>
      <c r="C966" s="467" t="s">
        <v>17</v>
      </c>
      <c r="D966" s="467" t="s">
        <v>773</v>
      </c>
      <c r="E966" s="624" t="s">
        <v>298</v>
      </c>
      <c r="F966" s="624"/>
      <c r="G966" s="468" t="s">
        <v>13</v>
      </c>
      <c r="H966" s="469">
        <v>1</v>
      </c>
      <c r="I966" s="470">
        <v>0.89</v>
      </c>
      <c r="J966" s="471">
        <v>0.89</v>
      </c>
    </row>
    <row r="967" spans="1:10" ht="34.799999999999997" x14ac:dyDescent="0.25">
      <c r="A967" s="458"/>
      <c r="B967" s="459"/>
      <c r="C967" s="459"/>
      <c r="D967" s="459"/>
      <c r="E967" s="459" t="s">
        <v>270</v>
      </c>
      <c r="F967" s="460">
        <v>10.43</v>
      </c>
      <c r="G967" s="459" t="s">
        <v>271</v>
      </c>
      <c r="H967" s="460">
        <v>12.35</v>
      </c>
      <c r="I967" s="459" t="s">
        <v>272</v>
      </c>
      <c r="J967" s="461">
        <v>22.78</v>
      </c>
    </row>
    <row r="968" spans="1:10" ht="35.4" thickBot="1" x14ac:dyDescent="0.3">
      <c r="A968" s="458"/>
      <c r="B968" s="459"/>
      <c r="C968" s="459"/>
      <c r="D968" s="459"/>
      <c r="E968" s="459" t="s">
        <v>273</v>
      </c>
      <c r="F968" s="460">
        <v>6.91</v>
      </c>
      <c r="G968" s="459"/>
      <c r="H968" s="620" t="s">
        <v>274</v>
      </c>
      <c r="I968" s="620"/>
      <c r="J968" s="461">
        <v>38.340000000000003</v>
      </c>
    </row>
    <row r="969" spans="1:10" ht="18" thickTop="1" x14ac:dyDescent="0.25">
      <c r="A969" s="462"/>
      <c r="B969" s="463"/>
      <c r="C969" s="463"/>
      <c r="D969" s="463"/>
      <c r="E969" s="463"/>
      <c r="F969" s="463"/>
      <c r="G969" s="463"/>
      <c r="H969" s="463"/>
      <c r="I969" s="463"/>
      <c r="J969" s="464"/>
    </row>
    <row r="970" spans="1:10" ht="17.399999999999999" x14ac:dyDescent="0.25">
      <c r="A970" s="439"/>
      <c r="B970" s="440" t="s">
        <v>24</v>
      </c>
      <c r="C970" s="441" t="s">
        <v>256</v>
      </c>
      <c r="D970" s="441" t="s">
        <v>257</v>
      </c>
      <c r="E970" s="625" t="s">
        <v>258</v>
      </c>
      <c r="F970" s="625"/>
      <c r="G970" s="442" t="s">
        <v>259</v>
      </c>
      <c r="H970" s="440" t="s">
        <v>34</v>
      </c>
      <c r="I970" s="440" t="s">
        <v>260</v>
      </c>
      <c r="J970" s="443" t="s">
        <v>39</v>
      </c>
    </row>
    <row r="971" spans="1:10" ht="66" customHeight="1" x14ac:dyDescent="0.25">
      <c r="A971" s="444" t="s">
        <v>261</v>
      </c>
      <c r="B971" s="445" t="s">
        <v>482</v>
      </c>
      <c r="C971" s="446" t="s">
        <v>17</v>
      </c>
      <c r="D971" s="446" t="s">
        <v>483</v>
      </c>
      <c r="E971" s="626" t="s">
        <v>381</v>
      </c>
      <c r="F971" s="626"/>
      <c r="G971" s="447" t="s">
        <v>179</v>
      </c>
      <c r="H971" s="448">
        <v>1</v>
      </c>
      <c r="I971" s="449">
        <v>5.38</v>
      </c>
      <c r="J971" s="450">
        <v>5.38</v>
      </c>
    </row>
    <row r="972" spans="1:10" ht="91.5" customHeight="1" x14ac:dyDescent="0.25">
      <c r="A972" s="451" t="s">
        <v>264</v>
      </c>
      <c r="B972" s="452" t="s">
        <v>776</v>
      </c>
      <c r="C972" s="453" t="s">
        <v>17</v>
      </c>
      <c r="D972" s="453" t="s">
        <v>777</v>
      </c>
      <c r="E972" s="627" t="s">
        <v>551</v>
      </c>
      <c r="F972" s="627"/>
      <c r="G972" s="454" t="s">
        <v>13</v>
      </c>
      <c r="H972" s="455">
        <v>1</v>
      </c>
      <c r="I972" s="456">
        <v>1.01</v>
      </c>
      <c r="J972" s="457">
        <v>1.01</v>
      </c>
    </row>
    <row r="973" spans="1:10" ht="66" customHeight="1" x14ac:dyDescent="0.25">
      <c r="A973" s="451" t="s">
        <v>264</v>
      </c>
      <c r="B973" s="452" t="s">
        <v>778</v>
      </c>
      <c r="C973" s="453" t="s">
        <v>17</v>
      </c>
      <c r="D973" s="453" t="s">
        <v>779</v>
      </c>
      <c r="E973" s="627" t="s">
        <v>551</v>
      </c>
      <c r="F973" s="627"/>
      <c r="G973" s="454" t="s">
        <v>13</v>
      </c>
      <c r="H973" s="455">
        <v>1</v>
      </c>
      <c r="I973" s="456">
        <v>4.37</v>
      </c>
      <c r="J973" s="457">
        <v>4.37</v>
      </c>
    </row>
    <row r="974" spans="1:10" ht="34.799999999999997" x14ac:dyDescent="0.25">
      <c r="A974" s="458"/>
      <c r="B974" s="459"/>
      <c r="C974" s="459"/>
      <c r="D974" s="459"/>
      <c r="E974" s="459" t="s">
        <v>270</v>
      </c>
      <c r="F974" s="460">
        <v>0</v>
      </c>
      <c r="G974" s="459" t="s">
        <v>271</v>
      </c>
      <c r="H974" s="460">
        <v>0</v>
      </c>
      <c r="I974" s="459" t="s">
        <v>272</v>
      </c>
      <c r="J974" s="461">
        <v>0</v>
      </c>
    </row>
    <row r="975" spans="1:10" ht="35.4" thickBot="1" x14ac:dyDescent="0.3">
      <c r="A975" s="458"/>
      <c r="B975" s="459"/>
      <c r="C975" s="459"/>
      <c r="D975" s="459"/>
      <c r="E975" s="459" t="s">
        <v>273</v>
      </c>
      <c r="F975" s="460">
        <v>1.18</v>
      </c>
      <c r="G975" s="459"/>
      <c r="H975" s="620" t="s">
        <v>274</v>
      </c>
      <c r="I975" s="620"/>
      <c r="J975" s="461">
        <v>6.56</v>
      </c>
    </row>
    <row r="976" spans="1:10" ht="18" thickTop="1" x14ac:dyDescent="0.25">
      <c r="A976" s="462"/>
      <c r="B976" s="463"/>
      <c r="C976" s="463"/>
      <c r="D976" s="463"/>
      <c r="E976" s="463"/>
      <c r="F976" s="463"/>
      <c r="G976" s="463"/>
      <c r="H976" s="463"/>
      <c r="I976" s="463"/>
      <c r="J976" s="464"/>
    </row>
    <row r="977" spans="1:10" ht="17.399999999999999" x14ac:dyDescent="0.25">
      <c r="A977" s="439"/>
      <c r="B977" s="440" t="s">
        <v>24</v>
      </c>
      <c r="C977" s="441" t="s">
        <v>256</v>
      </c>
      <c r="D977" s="441" t="s">
        <v>257</v>
      </c>
      <c r="E977" s="625" t="s">
        <v>258</v>
      </c>
      <c r="F977" s="625"/>
      <c r="G977" s="442" t="s">
        <v>259</v>
      </c>
      <c r="H977" s="440" t="s">
        <v>34</v>
      </c>
      <c r="I977" s="440" t="s">
        <v>260</v>
      </c>
      <c r="J977" s="443" t="s">
        <v>39</v>
      </c>
    </row>
    <row r="978" spans="1:10" ht="52.2" x14ac:dyDescent="0.25">
      <c r="A978" s="444" t="s">
        <v>261</v>
      </c>
      <c r="B978" s="445" t="s">
        <v>486</v>
      </c>
      <c r="C978" s="446" t="s">
        <v>17</v>
      </c>
      <c r="D978" s="446" t="s">
        <v>487</v>
      </c>
      <c r="E978" s="626" t="s">
        <v>381</v>
      </c>
      <c r="F978" s="626"/>
      <c r="G978" s="447" t="s">
        <v>175</v>
      </c>
      <c r="H978" s="448">
        <v>1</v>
      </c>
      <c r="I978" s="449">
        <v>19.98</v>
      </c>
      <c r="J978" s="450">
        <v>19.98</v>
      </c>
    </row>
    <row r="979" spans="1:10" ht="69.599999999999994" x14ac:dyDescent="0.25">
      <c r="A979" s="451" t="s">
        <v>264</v>
      </c>
      <c r="B979" s="452" t="s">
        <v>778</v>
      </c>
      <c r="C979" s="453" t="s">
        <v>17</v>
      </c>
      <c r="D979" s="453" t="s">
        <v>779</v>
      </c>
      <c r="E979" s="627" t="s">
        <v>551</v>
      </c>
      <c r="F979" s="627"/>
      <c r="G979" s="454" t="s">
        <v>13</v>
      </c>
      <c r="H979" s="455">
        <v>1</v>
      </c>
      <c r="I979" s="456">
        <v>4.37</v>
      </c>
      <c r="J979" s="457">
        <v>4.37</v>
      </c>
    </row>
    <row r="980" spans="1:10" ht="69.599999999999994" x14ac:dyDescent="0.25">
      <c r="A980" s="451" t="s">
        <v>264</v>
      </c>
      <c r="B980" s="452" t="s">
        <v>780</v>
      </c>
      <c r="C980" s="453" t="s">
        <v>17</v>
      </c>
      <c r="D980" s="453" t="s">
        <v>781</v>
      </c>
      <c r="E980" s="627" t="s">
        <v>551</v>
      </c>
      <c r="F980" s="627"/>
      <c r="G980" s="454" t="s">
        <v>13</v>
      </c>
      <c r="H980" s="455">
        <v>1</v>
      </c>
      <c r="I980" s="456">
        <v>9.81</v>
      </c>
      <c r="J980" s="457">
        <v>9.81</v>
      </c>
    </row>
    <row r="981" spans="1:10" ht="52.2" x14ac:dyDescent="0.25">
      <c r="A981" s="451" t="s">
        <v>264</v>
      </c>
      <c r="B981" s="452" t="s">
        <v>776</v>
      </c>
      <c r="C981" s="453" t="s">
        <v>17</v>
      </c>
      <c r="D981" s="453" t="s">
        <v>777</v>
      </c>
      <c r="E981" s="627" t="s">
        <v>551</v>
      </c>
      <c r="F981" s="627"/>
      <c r="G981" s="454" t="s">
        <v>13</v>
      </c>
      <c r="H981" s="455">
        <v>1</v>
      </c>
      <c r="I981" s="456">
        <v>1.01</v>
      </c>
      <c r="J981" s="457">
        <v>1.01</v>
      </c>
    </row>
    <row r="982" spans="1:10" ht="69.599999999999994" x14ac:dyDescent="0.25">
      <c r="A982" s="451" t="s">
        <v>264</v>
      </c>
      <c r="B982" s="452" t="s">
        <v>782</v>
      </c>
      <c r="C982" s="453" t="s">
        <v>17</v>
      </c>
      <c r="D982" s="453" t="s">
        <v>783</v>
      </c>
      <c r="E982" s="627" t="s">
        <v>551</v>
      </c>
      <c r="F982" s="627"/>
      <c r="G982" s="454" t="s">
        <v>13</v>
      </c>
      <c r="H982" s="455">
        <v>1</v>
      </c>
      <c r="I982" s="456">
        <v>4.79</v>
      </c>
      <c r="J982" s="457">
        <v>4.79</v>
      </c>
    </row>
    <row r="983" spans="1:10" ht="34.799999999999997" x14ac:dyDescent="0.25">
      <c r="A983" s="458"/>
      <c r="B983" s="459"/>
      <c r="C983" s="459"/>
      <c r="D983" s="459"/>
      <c r="E983" s="459" t="s">
        <v>270</v>
      </c>
      <c r="F983" s="460">
        <v>0</v>
      </c>
      <c r="G983" s="459" t="s">
        <v>271</v>
      </c>
      <c r="H983" s="460">
        <v>0</v>
      </c>
      <c r="I983" s="459" t="s">
        <v>272</v>
      </c>
      <c r="J983" s="461">
        <v>0</v>
      </c>
    </row>
    <row r="984" spans="1:10" ht="35.4" thickBot="1" x14ac:dyDescent="0.3">
      <c r="A984" s="458"/>
      <c r="B984" s="459"/>
      <c r="C984" s="459"/>
      <c r="D984" s="459"/>
      <c r="E984" s="459" t="s">
        <v>273</v>
      </c>
      <c r="F984" s="460">
        <v>4.3899999999999997</v>
      </c>
      <c r="G984" s="459"/>
      <c r="H984" s="620" t="s">
        <v>274</v>
      </c>
      <c r="I984" s="620"/>
      <c r="J984" s="461">
        <v>24.37</v>
      </c>
    </row>
    <row r="985" spans="1:10" ht="18" thickTop="1" x14ac:dyDescent="0.25">
      <c r="A985" s="462"/>
      <c r="B985" s="463"/>
      <c r="C985" s="463"/>
      <c r="D985" s="463"/>
      <c r="E985" s="463"/>
      <c r="F985" s="463"/>
      <c r="G985" s="463"/>
      <c r="H985" s="463"/>
      <c r="I985" s="463"/>
      <c r="J985" s="464"/>
    </row>
    <row r="986" spans="1:10" ht="17.399999999999999" x14ac:dyDescent="0.25">
      <c r="A986" s="439"/>
      <c r="B986" s="440" t="s">
        <v>24</v>
      </c>
      <c r="C986" s="441" t="s">
        <v>256</v>
      </c>
      <c r="D986" s="441" t="s">
        <v>257</v>
      </c>
      <c r="E986" s="625" t="s">
        <v>258</v>
      </c>
      <c r="F986" s="625"/>
      <c r="G986" s="442" t="s">
        <v>259</v>
      </c>
      <c r="H986" s="440" t="s">
        <v>34</v>
      </c>
      <c r="I986" s="440" t="s">
        <v>260</v>
      </c>
      <c r="J986" s="443" t="s">
        <v>39</v>
      </c>
    </row>
    <row r="987" spans="1:10" ht="69.599999999999994" x14ac:dyDescent="0.25">
      <c r="A987" s="444" t="s">
        <v>261</v>
      </c>
      <c r="B987" s="445" t="s">
        <v>778</v>
      </c>
      <c r="C987" s="446" t="s">
        <v>17</v>
      </c>
      <c r="D987" s="446" t="s">
        <v>779</v>
      </c>
      <c r="E987" s="626" t="s">
        <v>551</v>
      </c>
      <c r="F987" s="626"/>
      <c r="G987" s="447" t="s">
        <v>13</v>
      </c>
      <c r="H987" s="448">
        <v>1</v>
      </c>
      <c r="I987" s="449">
        <v>4.37</v>
      </c>
      <c r="J987" s="450">
        <v>4.37</v>
      </c>
    </row>
    <row r="988" spans="1:10" ht="52.2" x14ac:dyDescent="0.25">
      <c r="A988" s="465" t="s">
        <v>282</v>
      </c>
      <c r="B988" s="466" t="s">
        <v>784</v>
      </c>
      <c r="C988" s="467" t="s">
        <v>17</v>
      </c>
      <c r="D988" s="467" t="s">
        <v>785</v>
      </c>
      <c r="E988" s="624" t="s">
        <v>562</v>
      </c>
      <c r="F988" s="624"/>
      <c r="G988" s="468" t="s">
        <v>563</v>
      </c>
      <c r="H988" s="469">
        <v>6.3999999999999997E-5</v>
      </c>
      <c r="I988" s="470">
        <v>68434.17</v>
      </c>
      <c r="J988" s="471">
        <v>4.37</v>
      </c>
    </row>
    <row r="989" spans="1:10" ht="34.799999999999997" x14ac:dyDescent="0.25">
      <c r="A989" s="458"/>
      <c r="B989" s="459"/>
      <c r="C989" s="459"/>
      <c r="D989" s="459"/>
      <c r="E989" s="459" t="s">
        <v>270</v>
      </c>
      <c r="F989" s="460">
        <v>0</v>
      </c>
      <c r="G989" s="459" t="s">
        <v>271</v>
      </c>
      <c r="H989" s="460">
        <v>0</v>
      </c>
      <c r="I989" s="459" t="s">
        <v>272</v>
      </c>
      <c r="J989" s="461">
        <v>0</v>
      </c>
    </row>
    <row r="990" spans="1:10" ht="35.4" thickBot="1" x14ac:dyDescent="0.3">
      <c r="A990" s="458"/>
      <c r="B990" s="459"/>
      <c r="C990" s="459"/>
      <c r="D990" s="459"/>
      <c r="E990" s="459" t="s">
        <v>273</v>
      </c>
      <c r="F990" s="460">
        <v>0.96</v>
      </c>
      <c r="G990" s="459"/>
      <c r="H990" s="620" t="s">
        <v>274</v>
      </c>
      <c r="I990" s="620"/>
      <c r="J990" s="461">
        <v>5.33</v>
      </c>
    </row>
    <row r="991" spans="1:10" ht="18" thickTop="1" x14ac:dyDescent="0.25">
      <c r="A991" s="462"/>
      <c r="B991" s="463"/>
      <c r="C991" s="463"/>
      <c r="D991" s="463"/>
      <c r="E991" s="463"/>
      <c r="F991" s="463"/>
      <c r="G991" s="463"/>
      <c r="H991" s="463"/>
      <c r="I991" s="463"/>
      <c r="J991" s="464"/>
    </row>
    <row r="992" spans="1:10" ht="17.399999999999999" x14ac:dyDescent="0.25">
      <c r="A992" s="439"/>
      <c r="B992" s="440" t="s">
        <v>24</v>
      </c>
      <c r="C992" s="441" t="s">
        <v>256</v>
      </c>
      <c r="D992" s="441" t="s">
        <v>257</v>
      </c>
      <c r="E992" s="625" t="s">
        <v>258</v>
      </c>
      <c r="F992" s="625"/>
      <c r="G992" s="442" t="s">
        <v>259</v>
      </c>
      <c r="H992" s="440" t="s">
        <v>34</v>
      </c>
      <c r="I992" s="440" t="s">
        <v>260</v>
      </c>
      <c r="J992" s="443" t="s">
        <v>39</v>
      </c>
    </row>
    <row r="993" spans="1:10" ht="52.2" x14ac:dyDescent="0.25">
      <c r="A993" s="444" t="s">
        <v>261</v>
      </c>
      <c r="B993" s="445" t="s">
        <v>776</v>
      </c>
      <c r="C993" s="446" t="s">
        <v>17</v>
      </c>
      <c r="D993" s="446" t="s">
        <v>777</v>
      </c>
      <c r="E993" s="626" t="s">
        <v>551</v>
      </c>
      <c r="F993" s="626"/>
      <c r="G993" s="447" t="s">
        <v>13</v>
      </c>
      <c r="H993" s="448">
        <v>1</v>
      </c>
      <c r="I993" s="449">
        <v>1.01</v>
      </c>
      <c r="J993" s="450">
        <v>1.01</v>
      </c>
    </row>
    <row r="994" spans="1:10" ht="52.2" x14ac:dyDescent="0.25">
      <c r="A994" s="465" t="s">
        <v>282</v>
      </c>
      <c r="B994" s="466" t="s">
        <v>784</v>
      </c>
      <c r="C994" s="467" t="s">
        <v>17</v>
      </c>
      <c r="D994" s="467" t="s">
        <v>785</v>
      </c>
      <c r="E994" s="624" t="s">
        <v>562</v>
      </c>
      <c r="F994" s="624"/>
      <c r="G994" s="468" t="s">
        <v>563</v>
      </c>
      <c r="H994" s="469">
        <v>1.4800000000000001E-5</v>
      </c>
      <c r="I994" s="470">
        <v>68434.17</v>
      </c>
      <c r="J994" s="471">
        <v>1.01</v>
      </c>
    </row>
    <row r="995" spans="1:10" ht="34.799999999999997" x14ac:dyDescent="0.25">
      <c r="A995" s="458"/>
      <c r="B995" s="459"/>
      <c r="C995" s="459"/>
      <c r="D995" s="459"/>
      <c r="E995" s="459" t="s">
        <v>270</v>
      </c>
      <c r="F995" s="460">
        <v>0</v>
      </c>
      <c r="G995" s="459" t="s">
        <v>271</v>
      </c>
      <c r="H995" s="460">
        <v>0</v>
      </c>
      <c r="I995" s="459" t="s">
        <v>272</v>
      </c>
      <c r="J995" s="461">
        <v>0</v>
      </c>
    </row>
    <row r="996" spans="1:10" ht="35.4" thickBot="1" x14ac:dyDescent="0.3">
      <c r="A996" s="458"/>
      <c r="B996" s="459"/>
      <c r="C996" s="459"/>
      <c r="D996" s="459"/>
      <c r="E996" s="459" t="s">
        <v>273</v>
      </c>
      <c r="F996" s="460">
        <v>0.22</v>
      </c>
      <c r="G996" s="459"/>
      <c r="H996" s="620" t="s">
        <v>274</v>
      </c>
      <c r="I996" s="620"/>
      <c r="J996" s="461">
        <v>1.23</v>
      </c>
    </row>
    <row r="997" spans="1:10" ht="18" thickTop="1" x14ac:dyDescent="0.25">
      <c r="A997" s="462"/>
      <c r="B997" s="463"/>
      <c r="C997" s="463"/>
      <c r="D997" s="463"/>
      <c r="E997" s="463"/>
      <c r="F997" s="463"/>
      <c r="G997" s="463"/>
      <c r="H997" s="463"/>
      <c r="I997" s="463"/>
      <c r="J997" s="464"/>
    </row>
    <row r="998" spans="1:10" ht="17.399999999999999" x14ac:dyDescent="0.25">
      <c r="A998" s="439"/>
      <c r="B998" s="440" t="s">
        <v>24</v>
      </c>
      <c r="C998" s="441" t="s">
        <v>256</v>
      </c>
      <c r="D998" s="441" t="s">
        <v>257</v>
      </c>
      <c r="E998" s="625" t="s">
        <v>258</v>
      </c>
      <c r="F998" s="625"/>
      <c r="G998" s="442" t="s">
        <v>259</v>
      </c>
      <c r="H998" s="440" t="s">
        <v>34</v>
      </c>
      <c r="I998" s="440" t="s">
        <v>260</v>
      </c>
      <c r="J998" s="443" t="s">
        <v>39</v>
      </c>
    </row>
    <row r="999" spans="1:10" ht="69.599999999999994" x14ac:dyDescent="0.25">
      <c r="A999" s="444" t="s">
        <v>261</v>
      </c>
      <c r="B999" s="445" t="s">
        <v>782</v>
      </c>
      <c r="C999" s="446" t="s">
        <v>17</v>
      </c>
      <c r="D999" s="446" t="s">
        <v>783</v>
      </c>
      <c r="E999" s="626" t="s">
        <v>551</v>
      </c>
      <c r="F999" s="626"/>
      <c r="G999" s="447" t="s">
        <v>13</v>
      </c>
      <c r="H999" s="448">
        <v>1</v>
      </c>
      <c r="I999" s="449">
        <v>4.79</v>
      </c>
      <c r="J999" s="450">
        <v>4.79</v>
      </c>
    </row>
    <row r="1000" spans="1:10" ht="52.2" x14ac:dyDescent="0.25">
      <c r="A1000" s="465" t="s">
        <v>282</v>
      </c>
      <c r="B1000" s="466" t="s">
        <v>784</v>
      </c>
      <c r="C1000" s="467" t="s">
        <v>17</v>
      </c>
      <c r="D1000" s="467" t="s">
        <v>785</v>
      </c>
      <c r="E1000" s="624" t="s">
        <v>562</v>
      </c>
      <c r="F1000" s="624"/>
      <c r="G1000" s="468" t="s">
        <v>563</v>
      </c>
      <c r="H1000" s="469">
        <v>6.9999999999999994E-5</v>
      </c>
      <c r="I1000" s="470">
        <v>68434.17</v>
      </c>
      <c r="J1000" s="471">
        <v>4.79</v>
      </c>
    </row>
    <row r="1001" spans="1:10" ht="34.799999999999997" x14ac:dyDescent="0.25">
      <c r="A1001" s="458"/>
      <c r="B1001" s="459"/>
      <c r="C1001" s="459"/>
      <c r="D1001" s="459"/>
      <c r="E1001" s="459" t="s">
        <v>270</v>
      </c>
      <c r="F1001" s="460">
        <v>0</v>
      </c>
      <c r="G1001" s="459" t="s">
        <v>271</v>
      </c>
      <c r="H1001" s="460">
        <v>0</v>
      </c>
      <c r="I1001" s="459" t="s">
        <v>272</v>
      </c>
      <c r="J1001" s="461">
        <v>0</v>
      </c>
    </row>
    <row r="1002" spans="1:10" ht="35.4" thickBot="1" x14ac:dyDescent="0.3">
      <c r="A1002" s="458"/>
      <c r="B1002" s="459"/>
      <c r="C1002" s="459"/>
      <c r="D1002" s="459"/>
      <c r="E1002" s="459" t="s">
        <v>273</v>
      </c>
      <c r="F1002" s="460">
        <v>1.05</v>
      </c>
      <c r="G1002" s="459"/>
      <c r="H1002" s="620" t="s">
        <v>274</v>
      </c>
      <c r="I1002" s="620"/>
      <c r="J1002" s="461">
        <v>5.84</v>
      </c>
    </row>
    <row r="1003" spans="1:10" ht="18" thickTop="1" x14ac:dyDescent="0.25">
      <c r="A1003" s="462"/>
      <c r="B1003" s="463"/>
      <c r="C1003" s="463"/>
      <c r="D1003" s="463"/>
      <c r="E1003" s="463"/>
      <c r="F1003" s="463"/>
      <c r="G1003" s="463"/>
      <c r="H1003" s="463"/>
      <c r="I1003" s="463"/>
      <c r="J1003" s="464"/>
    </row>
    <row r="1004" spans="1:10" ht="17.399999999999999" x14ac:dyDescent="0.25">
      <c r="A1004" s="439"/>
      <c r="B1004" s="440" t="s">
        <v>24</v>
      </c>
      <c r="C1004" s="441" t="s">
        <v>256</v>
      </c>
      <c r="D1004" s="441" t="s">
        <v>257</v>
      </c>
      <c r="E1004" s="625" t="s">
        <v>258</v>
      </c>
      <c r="F1004" s="625"/>
      <c r="G1004" s="442" t="s">
        <v>259</v>
      </c>
      <c r="H1004" s="440" t="s">
        <v>34</v>
      </c>
      <c r="I1004" s="440" t="s">
        <v>260</v>
      </c>
      <c r="J1004" s="443" t="s">
        <v>39</v>
      </c>
    </row>
    <row r="1005" spans="1:10" ht="69.599999999999994" x14ac:dyDescent="0.25">
      <c r="A1005" s="444" t="s">
        <v>261</v>
      </c>
      <c r="B1005" s="445" t="s">
        <v>780</v>
      </c>
      <c r="C1005" s="446" t="s">
        <v>17</v>
      </c>
      <c r="D1005" s="446" t="s">
        <v>781</v>
      </c>
      <c r="E1005" s="626" t="s">
        <v>551</v>
      </c>
      <c r="F1005" s="626"/>
      <c r="G1005" s="447" t="s">
        <v>13</v>
      </c>
      <c r="H1005" s="448">
        <v>1</v>
      </c>
      <c r="I1005" s="449">
        <v>9.81</v>
      </c>
      <c r="J1005" s="450">
        <v>9.81</v>
      </c>
    </row>
    <row r="1006" spans="1:10" ht="34.799999999999997" x14ac:dyDescent="0.25">
      <c r="A1006" s="465" t="s">
        <v>282</v>
      </c>
      <c r="B1006" s="466" t="s">
        <v>584</v>
      </c>
      <c r="C1006" s="467" t="s">
        <v>17</v>
      </c>
      <c r="D1006" s="467" t="s">
        <v>585</v>
      </c>
      <c r="E1006" s="624" t="s">
        <v>285</v>
      </c>
      <c r="F1006" s="624"/>
      <c r="G1006" s="468" t="s">
        <v>501</v>
      </c>
      <c r="H1006" s="469">
        <v>1.55</v>
      </c>
      <c r="I1006" s="470">
        <v>6.33</v>
      </c>
      <c r="J1006" s="471">
        <v>9.81</v>
      </c>
    </row>
    <row r="1007" spans="1:10" ht="34.799999999999997" x14ac:dyDescent="0.25">
      <c r="A1007" s="458"/>
      <c r="B1007" s="459"/>
      <c r="C1007" s="459"/>
      <c r="D1007" s="459"/>
      <c r="E1007" s="459" t="s">
        <v>270</v>
      </c>
      <c r="F1007" s="460">
        <v>0</v>
      </c>
      <c r="G1007" s="459" t="s">
        <v>271</v>
      </c>
      <c r="H1007" s="460">
        <v>0</v>
      </c>
      <c r="I1007" s="459" t="s">
        <v>272</v>
      </c>
      <c r="J1007" s="461">
        <v>0</v>
      </c>
    </row>
    <row r="1008" spans="1:10" ht="35.4" thickBot="1" x14ac:dyDescent="0.3">
      <c r="A1008" s="458"/>
      <c r="B1008" s="459"/>
      <c r="C1008" s="459"/>
      <c r="D1008" s="459"/>
      <c r="E1008" s="459" t="s">
        <v>273</v>
      </c>
      <c r="F1008" s="460">
        <v>2.15</v>
      </c>
      <c r="G1008" s="459"/>
      <c r="H1008" s="620" t="s">
        <v>274</v>
      </c>
      <c r="I1008" s="620"/>
      <c r="J1008" s="461">
        <v>11.96</v>
      </c>
    </row>
    <row r="1009" spans="1:10" ht="18" thickTop="1" x14ac:dyDescent="0.25">
      <c r="A1009" s="462"/>
      <c r="B1009" s="463"/>
      <c r="C1009" s="463"/>
      <c r="D1009" s="463"/>
      <c r="E1009" s="463"/>
      <c r="F1009" s="463"/>
      <c r="G1009" s="463"/>
      <c r="H1009" s="463"/>
      <c r="I1009" s="463"/>
      <c r="J1009" s="464"/>
    </row>
    <row r="1010" spans="1:10" ht="17.399999999999999" x14ac:dyDescent="0.25">
      <c r="A1010" s="439"/>
      <c r="B1010" s="440" t="s">
        <v>24</v>
      </c>
      <c r="C1010" s="441" t="s">
        <v>256</v>
      </c>
      <c r="D1010" s="441" t="s">
        <v>257</v>
      </c>
      <c r="E1010" s="625" t="s">
        <v>258</v>
      </c>
      <c r="F1010" s="625"/>
      <c r="G1010" s="442" t="s">
        <v>259</v>
      </c>
      <c r="H1010" s="440" t="s">
        <v>34</v>
      </c>
      <c r="I1010" s="440" t="s">
        <v>260</v>
      </c>
      <c r="J1010" s="443" t="s">
        <v>39</v>
      </c>
    </row>
    <row r="1011" spans="1:10" ht="52.2" x14ac:dyDescent="0.25">
      <c r="A1011" s="444" t="s">
        <v>261</v>
      </c>
      <c r="B1011" s="445" t="s">
        <v>641</v>
      </c>
      <c r="C1011" s="446" t="s">
        <v>17</v>
      </c>
      <c r="D1011" s="446" t="s">
        <v>642</v>
      </c>
      <c r="E1011" s="626" t="s">
        <v>266</v>
      </c>
      <c r="F1011" s="626"/>
      <c r="G1011" s="447" t="s">
        <v>13</v>
      </c>
      <c r="H1011" s="448">
        <v>1</v>
      </c>
      <c r="I1011" s="449">
        <v>26.09</v>
      </c>
      <c r="J1011" s="450">
        <v>26.09</v>
      </c>
    </row>
    <row r="1012" spans="1:10" ht="69.599999999999994" x14ac:dyDescent="0.25">
      <c r="A1012" s="451" t="s">
        <v>264</v>
      </c>
      <c r="B1012" s="452" t="s">
        <v>669</v>
      </c>
      <c r="C1012" s="453" t="s">
        <v>17</v>
      </c>
      <c r="D1012" s="453" t="s">
        <v>670</v>
      </c>
      <c r="E1012" s="627" t="s">
        <v>266</v>
      </c>
      <c r="F1012" s="627"/>
      <c r="G1012" s="454" t="s">
        <v>13</v>
      </c>
      <c r="H1012" s="455">
        <v>1</v>
      </c>
      <c r="I1012" s="456">
        <v>0.14000000000000001</v>
      </c>
      <c r="J1012" s="457">
        <v>0.14000000000000001</v>
      </c>
    </row>
    <row r="1013" spans="1:10" ht="34.799999999999997" x14ac:dyDescent="0.25">
      <c r="A1013" s="465" t="s">
        <v>282</v>
      </c>
      <c r="B1013" s="466" t="s">
        <v>526</v>
      </c>
      <c r="C1013" s="467" t="s">
        <v>17</v>
      </c>
      <c r="D1013" s="467" t="s">
        <v>527</v>
      </c>
      <c r="E1013" s="624" t="s">
        <v>528</v>
      </c>
      <c r="F1013" s="624"/>
      <c r="G1013" s="468" t="s">
        <v>13</v>
      </c>
      <c r="H1013" s="469">
        <v>1</v>
      </c>
      <c r="I1013" s="470">
        <v>1</v>
      </c>
      <c r="J1013" s="471">
        <v>1</v>
      </c>
    </row>
    <row r="1014" spans="1:10" ht="34.799999999999997" x14ac:dyDescent="0.25">
      <c r="A1014" s="465" t="s">
        <v>282</v>
      </c>
      <c r="B1014" s="466" t="s">
        <v>671</v>
      </c>
      <c r="C1014" s="467" t="s">
        <v>17</v>
      </c>
      <c r="D1014" s="467" t="s">
        <v>672</v>
      </c>
      <c r="E1014" s="624" t="s">
        <v>417</v>
      </c>
      <c r="F1014" s="624"/>
      <c r="G1014" s="468" t="s">
        <v>13</v>
      </c>
      <c r="H1014" s="469">
        <v>1</v>
      </c>
      <c r="I1014" s="470">
        <v>17.3</v>
      </c>
      <c r="J1014" s="471">
        <v>17.3</v>
      </c>
    </row>
    <row r="1015" spans="1:10" ht="34.799999999999997" x14ac:dyDescent="0.25">
      <c r="A1015" s="465" t="s">
        <v>282</v>
      </c>
      <c r="B1015" s="466" t="s">
        <v>515</v>
      </c>
      <c r="C1015" s="467" t="s">
        <v>17</v>
      </c>
      <c r="D1015" s="467" t="s">
        <v>516</v>
      </c>
      <c r="E1015" s="624" t="s">
        <v>517</v>
      </c>
      <c r="F1015" s="624"/>
      <c r="G1015" s="468" t="s">
        <v>13</v>
      </c>
      <c r="H1015" s="469">
        <v>1</v>
      </c>
      <c r="I1015" s="470">
        <v>0.08</v>
      </c>
      <c r="J1015" s="471">
        <v>0.08</v>
      </c>
    </row>
    <row r="1016" spans="1:10" ht="34.799999999999997" x14ac:dyDescent="0.25">
      <c r="A1016" s="465" t="s">
        <v>282</v>
      </c>
      <c r="B1016" s="466" t="s">
        <v>518</v>
      </c>
      <c r="C1016" s="467" t="s">
        <v>17</v>
      </c>
      <c r="D1016" s="467" t="s">
        <v>519</v>
      </c>
      <c r="E1016" s="624" t="s">
        <v>285</v>
      </c>
      <c r="F1016" s="624"/>
      <c r="G1016" s="468" t="s">
        <v>13</v>
      </c>
      <c r="H1016" s="469">
        <v>1</v>
      </c>
      <c r="I1016" s="470">
        <v>5.24</v>
      </c>
      <c r="J1016" s="471">
        <v>5.24</v>
      </c>
    </row>
    <row r="1017" spans="1:10" ht="34.799999999999997" x14ac:dyDescent="0.25">
      <c r="A1017" s="465" t="s">
        <v>282</v>
      </c>
      <c r="B1017" s="466" t="s">
        <v>513</v>
      </c>
      <c r="C1017" s="467" t="s">
        <v>17</v>
      </c>
      <c r="D1017" s="467" t="s">
        <v>514</v>
      </c>
      <c r="E1017" s="624" t="s">
        <v>285</v>
      </c>
      <c r="F1017" s="624"/>
      <c r="G1017" s="468" t="s">
        <v>13</v>
      </c>
      <c r="H1017" s="469">
        <v>1</v>
      </c>
      <c r="I1017" s="470">
        <v>1.43</v>
      </c>
      <c r="J1017" s="471">
        <v>1.43</v>
      </c>
    </row>
    <row r="1018" spans="1:10" ht="52.2" x14ac:dyDescent="0.25">
      <c r="A1018" s="465" t="s">
        <v>282</v>
      </c>
      <c r="B1018" s="466" t="s">
        <v>774</v>
      </c>
      <c r="C1018" s="467" t="s">
        <v>17</v>
      </c>
      <c r="D1018" s="467" t="s">
        <v>775</v>
      </c>
      <c r="E1018" s="624" t="s">
        <v>298</v>
      </c>
      <c r="F1018" s="624"/>
      <c r="G1018" s="468" t="s">
        <v>13</v>
      </c>
      <c r="H1018" s="469">
        <v>1</v>
      </c>
      <c r="I1018" s="470">
        <v>0.01</v>
      </c>
      <c r="J1018" s="471">
        <v>0.01</v>
      </c>
    </row>
    <row r="1019" spans="1:10" ht="52.2" x14ac:dyDescent="0.25">
      <c r="A1019" s="465" t="s">
        <v>282</v>
      </c>
      <c r="B1019" s="466" t="s">
        <v>772</v>
      </c>
      <c r="C1019" s="467" t="s">
        <v>17</v>
      </c>
      <c r="D1019" s="467" t="s">
        <v>773</v>
      </c>
      <c r="E1019" s="624" t="s">
        <v>298</v>
      </c>
      <c r="F1019" s="624"/>
      <c r="G1019" s="468" t="s">
        <v>13</v>
      </c>
      <c r="H1019" s="469">
        <v>1</v>
      </c>
      <c r="I1019" s="470">
        <v>0.89</v>
      </c>
      <c r="J1019" s="471">
        <v>0.89</v>
      </c>
    </row>
    <row r="1020" spans="1:10" ht="34.799999999999997" x14ac:dyDescent="0.25">
      <c r="A1020" s="458"/>
      <c r="B1020" s="459"/>
      <c r="C1020" s="459"/>
      <c r="D1020" s="459"/>
      <c r="E1020" s="459" t="s">
        <v>270</v>
      </c>
      <c r="F1020" s="460">
        <v>7.99</v>
      </c>
      <c r="G1020" s="459" t="s">
        <v>271</v>
      </c>
      <c r="H1020" s="460">
        <v>9.4499999999999993</v>
      </c>
      <c r="I1020" s="459" t="s">
        <v>272</v>
      </c>
      <c r="J1020" s="461">
        <v>17.440000000000001</v>
      </c>
    </row>
    <row r="1021" spans="1:10" ht="35.4" thickBot="1" x14ac:dyDescent="0.3">
      <c r="A1021" s="458"/>
      <c r="B1021" s="459"/>
      <c r="C1021" s="459"/>
      <c r="D1021" s="459"/>
      <c r="E1021" s="459" t="s">
        <v>273</v>
      </c>
      <c r="F1021" s="460">
        <v>5.73</v>
      </c>
      <c r="G1021" s="459"/>
      <c r="H1021" s="620" t="s">
        <v>274</v>
      </c>
      <c r="I1021" s="620"/>
      <c r="J1021" s="461">
        <v>31.82</v>
      </c>
    </row>
    <row r="1022" spans="1:10" ht="18" thickTop="1" x14ac:dyDescent="0.25">
      <c r="A1022" s="462"/>
      <c r="B1022" s="463"/>
      <c r="C1022" s="463"/>
      <c r="D1022" s="463"/>
      <c r="E1022" s="463"/>
      <c r="F1022" s="463"/>
      <c r="G1022" s="463"/>
      <c r="H1022" s="463"/>
      <c r="I1022" s="463"/>
      <c r="J1022" s="464"/>
    </row>
    <row r="1023" spans="1:10" ht="17.399999999999999" x14ac:dyDescent="0.25">
      <c r="A1023" s="439"/>
      <c r="B1023" s="440" t="s">
        <v>24</v>
      </c>
      <c r="C1023" s="441" t="s">
        <v>256</v>
      </c>
      <c r="D1023" s="441" t="s">
        <v>257</v>
      </c>
      <c r="E1023" s="625" t="s">
        <v>258</v>
      </c>
      <c r="F1023" s="625"/>
      <c r="G1023" s="442" t="s">
        <v>259</v>
      </c>
      <c r="H1023" s="440" t="s">
        <v>34</v>
      </c>
      <c r="I1023" s="440" t="s">
        <v>260</v>
      </c>
      <c r="J1023" s="443" t="s">
        <v>39</v>
      </c>
    </row>
    <row r="1024" spans="1:10" ht="34.799999999999997" x14ac:dyDescent="0.25">
      <c r="A1024" s="444" t="s">
        <v>261</v>
      </c>
      <c r="B1024" s="445" t="s">
        <v>764</v>
      </c>
      <c r="C1024" s="446" t="s">
        <v>17</v>
      </c>
      <c r="D1024" s="446" t="s">
        <v>765</v>
      </c>
      <c r="E1024" s="626" t="s">
        <v>269</v>
      </c>
      <c r="F1024" s="626"/>
      <c r="G1024" s="447" t="s">
        <v>13</v>
      </c>
      <c r="H1024" s="448">
        <v>1</v>
      </c>
      <c r="I1024" s="449">
        <v>35.71</v>
      </c>
      <c r="J1024" s="450">
        <v>35.71</v>
      </c>
    </row>
    <row r="1025" spans="1:10" ht="52.2" x14ac:dyDescent="0.25">
      <c r="A1025" s="451" t="s">
        <v>264</v>
      </c>
      <c r="B1025" s="452" t="s">
        <v>673</v>
      </c>
      <c r="C1025" s="453" t="s">
        <v>17</v>
      </c>
      <c r="D1025" s="453" t="s">
        <v>674</v>
      </c>
      <c r="E1025" s="627" t="s">
        <v>269</v>
      </c>
      <c r="F1025" s="627"/>
      <c r="G1025" s="454" t="s">
        <v>13</v>
      </c>
      <c r="H1025" s="455">
        <v>1</v>
      </c>
      <c r="I1025" s="456">
        <v>0.22</v>
      </c>
      <c r="J1025" s="457">
        <v>0.22</v>
      </c>
    </row>
    <row r="1026" spans="1:10" ht="34.799999999999997" x14ac:dyDescent="0.25">
      <c r="A1026" s="465" t="s">
        <v>282</v>
      </c>
      <c r="B1026" s="466" t="s">
        <v>513</v>
      </c>
      <c r="C1026" s="467" t="s">
        <v>17</v>
      </c>
      <c r="D1026" s="467" t="s">
        <v>514</v>
      </c>
      <c r="E1026" s="624" t="s">
        <v>285</v>
      </c>
      <c r="F1026" s="624"/>
      <c r="G1026" s="468" t="s">
        <v>13</v>
      </c>
      <c r="H1026" s="469">
        <v>1</v>
      </c>
      <c r="I1026" s="470">
        <v>1.43</v>
      </c>
      <c r="J1026" s="471">
        <v>1.43</v>
      </c>
    </row>
    <row r="1027" spans="1:10" ht="52.2" x14ac:dyDescent="0.25">
      <c r="A1027" s="465" t="s">
        <v>282</v>
      </c>
      <c r="B1027" s="466" t="s">
        <v>772</v>
      </c>
      <c r="C1027" s="467" t="s">
        <v>17</v>
      </c>
      <c r="D1027" s="467" t="s">
        <v>773</v>
      </c>
      <c r="E1027" s="624" t="s">
        <v>298</v>
      </c>
      <c r="F1027" s="624"/>
      <c r="G1027" s="468" t="s">
        <v>13</v>
      </c>
      <c r="H1027" s="469">
        <v>1</v>
      </c>
      <c r="I1027" s="470">
        <v>0.89</v>
      </c>
      <c r="J1027" s="471">
        <v>0.89</v>
      </c>
    </row>
    <row r="1028" spans="1:10" ht="52.2" x14ac:dyDescent="0.25">
      <c r="A1028" s="465" t="s">
        <v>282</v>
      </c>
      <c r="B1028" s="466" t="s">
        <v>774</v>
      </c>
      <c r="C1028" s="467" t="s">
        <v>17</v>
      </c>
      <c r="D1028" s="467" t="s">
        <v>775</v>
      </c>
      <c r="E1028" s="624" t="s">
        <v>298</v>
      </c>
      <c r="F1028" s="624"/>
      <c r="G1028" s="468" t="s">
        <v>13</v>
      </c>
      <c r="H1028" s="469">
        <v>1</v>
      </c>
      <c r="I1028" s="470">
        <v>0.01</v>
      </c>
      <c r="J1028" s="471">
        <v>0.01</v>
      </c>
    </row>
    <row r="1029" spans="1:10" ht="34.799999999999997" x14ac:dyDescent="0.25">
      <c r="A1029" s="465" t="s">
        <v>282</v>
      </c>
      <c r="B1029" s="466" t="s">
        <v>675</v>
      </c>
      <c r="C1029" s="467" t="s">
        <v>17</v>
      </c>
      <c r="D1029" s="467" t="s">
        <v>676</v>
      </c>
      <c r="E1029" s="624" t="s">
        <v>417</v>
      </c>
      <c r="F1029" s="624"/>
      <c r="G1029" s="468" t="s">
        <v>13</v>
      </c>
      <c r="H1029" s="469">
        <v>1</v>
      </c>
      <c r="I1029" s="470">
        <v>26.84</v>
      </c>
      <c r="J1029" s="471">
        <v>26.84</v>
      </c>
    </row>
    <row r="1030" spans="1:10" ht="34.799999999999997" x14ac:dyDescent="0.25">
      <c r="A1030" s="465" t="s">
        <v>282</v>
      </c>
      <c r="B1030" s="466" t="s">
        <v>515</v>
      </c>
      <c r="C1030" s="467" t="s">
        <v>17</v>
      </c>
      <c r="D1030" s="467" t="s">
        <v>516</v>
      </c>
      <c r="E1030" s="624" t="s">
        <v>517</v>
      </c>
      <c r="F1030" s="624"/>
      <c r="G1030" s="468" t="s">
        <v>13</v>
      </c>
      <c r="H1030" s="469">
        <v>1</v>
      </c>
      <c r="I1030" s="470">
        <v>0.08</v>
      </c>
      <c r="J1030" s="471">
        <v>0.08</v>
      </c>
    </row>
    <row r="1031" spans="1:10" ht="34.799999999999997" x14ac:dyDescent="0.25">
      <c r="A1031" s="465" t="s">
        <v>282</v>
      </c>
      <c r="B1031" s="466" t="s">
        <v>518</v>
      </c>
      <c r="C1031" s="467" t="s">
        <v>17</v>
      </c>
      <c r="D1031" s="467" t="s">
        <v>519</v>
      </c>
      <c r="E1031" s="624" t="s">
        <v>285</v>
      </c>
      <c r="F1031" s="624"/>
      <c r="G1031" s="468" t="s">
        <v>13</v>
      </c>
      <c r="H1031" s="469">
        <v>1</v>
      </c>
      <c r="I1031" s="470">
        <v>5.24</v>
      </c>
      <c r="J1031" s="471">
        <v>5.24</v>
      </c>
    </row>
    <row r="1032" spans="1:10" ht="34.799999999999997" x14ac:dyDescent="0.25">
      <c r="A1032" s="465" t="s">
        <v>282</v>
      </c>
      <c r="B1032" s="466" t="s">
        <v>526</v>
      </c>
      <c r="C1032" s="467" t="s">
        <v>17</v>
      </c>
      <c r="D1032" s="467" t="s">
        <v>527</v>
      </c>
      <c r="E1032" s="624" t="s">
        <v>528</v>
      </c>
      <c r="F1032" s="624"/>
      <c r="G1032" s="468" t="s">
        <v>13</v>
      </c>
      <c r="H1032" s="469">
        <v>1</v>
      </c>
      <c r="I1032" s="470">
        <v>1</v>
      </c>
      <c r="J1032" s="471">
        <v>1</v>
      </c>
    </row>
    <row r="1033" spans="1:10" ht="34.799999999999997" x14ac:dyDescent="0.25">
      <c r="A1033" s="458"/>
      <c r="B1033" s="459"/>
      <c r="C1033" s="459"/>
      <c r="D1033" s="459"/>
      <c r="E1033" s="459" t="s">
        <v>270</v>
      </c>
      <c r="F1033" s="460">
        <v>12.39</v>
      </c>
      <c r="G1033" s="459" t="s">
        <v>271</v>
      </c>
      <c r="H1033" s="460">
        <v>14.67</v>
      </c>
      <c r="I1033" s="459" t="s">
        <v>272</v>
      </c>
      <c r="J1033" s="461">
        <v>27.06</v>
      </c>
    </row>
    <row r="1034" spans="1:10" ht="35.4" thickBot="1" x14ac:dyDescent="0.3">
      <c r="A1034" s="458"/>
      <c r="B1034" s="459"/>
      <c r="C1034" s="459"/>
      <c r="D1034" s="459"/>
      <c r="E1034" s="459" t="s">
        <v>273</v>
      </c>
      <c r="F1034" s="460">
        <v>7.85</v>
      </c>
      <c r="G1034" s="459"/>
      <c r="H1034" s="620" t="s">
        <v>274</v>
      </c>
      <c r="I1034" s="620"/>
      <c r="J1034" s="461">
        <v>43.56</v>
      </c>
    </row>
    <row r="1035" spans="1:10" ht="18" thickTop="1" x14ac:dyDescent="0.25">
      <c r="A1035" s="462"/>
      <c r="B1035" s="463"/>
      <c r="C1035" s="463"/>
      <c r="D1035" s="463"/>
      <c r="E1035" s="463"/>
      <c r="F1035" s="463"/>
      <c r="G1035" s="463"/>
      <c r="H1035" s="463"/>
      <c r="I1035" s="463"/>
      <c r="J1035" s="464"/>
    </row>
    <row r="1036" spans="1:10" ht="17.399999999999999" x14ac:dyDescent="0.25">
      <c r="A1036" s="439"/>
      <c r="B1036" s="440" t="s">
        <v>24</v>
      </c>
      <c r="C1036" s="441" t="s">
        <v>256</v>
      </c>
      <c r="D1036" s="441" t="s">
        <v>257</v>
      </c>
      <c r="E1036" s="625" t="s">
        <v>258</v>
      </c>
      <c r="F1036" s="625"/>
      <c r="G1036" s="442" t="s">
        <v>259</v>
      </c>
      <c r="H1036" s="440" t="s">
        <v>34</v>
      </c>
      <c r="I1036" s="440" t="s">
        <v>260</v>
      </c>
      <c r="J1036" s="443" t="s">
        <v>39</v>
      </c>
    </row>
    <row r="1037" spans="1:10" ht="44.25" customHeight="1" x14ac:dyDescent="0.25">
      <c r="A1037" s="444" t="s">
        <v>261</v>
      </c>
      <c r="B1037" s="445" t="s">
        <v>631</v>
      </c>
      <c r="C1037" s="446" t="s">
        <v>17</v>
      </c>
      <c r="D1037" s="446" t="s">
        <v>632</v>
      </c>
      <c r="E1037" s="626" t="s">
        <v>266</v>
      </c>
      <c r="F1037" s="626"/>
      <c r="G1037" s="447" t="s">
        <v>13</v>
      </c>
      <c r="H1037" s="448">
        <v>1</v>
      </c>
      <c r="I1037" s="449">
        <v>29.77</v>
      </c>
      <c r="J1037" s="450">
        <v>29.77</v>
      </c>
    </row>
    <row r="1038" spans="1:10" ht="58.5" customHeight="1" x14ac:dyDescent="0.25">
      <c r="A1038" s="451" t="s">
        <v>264</v>
      </c>
      <c r="B1038" s="452" t="s">
        <v>677</v>
      </c>
      <c r="C1038" s="453" t="s">
        <v>17</v>
      </c>
      <c r="D1038" s="453" t="s">
        <v>678</v>
      </c>
      <c r="E1038" s="627" t="s">
        <v>266</v>
      </c>
      <c r="F1038" s="627"/>
      <c r="G1038" s="454" t="s">
        <v>13</v>
      </c>
      <c r="H1038" s="455">
        <v>1</v>
      </c>
      <c r="I1038" s="456">
        <v>0.24</v>
      </c>
      <c r="J1038" s="457">
        <v>0.24</v>
      </c>
    </row>
    <row r="1039" spans="1:10" ht="52.2" x14ac:dyDescent="0.25">
      <c r="A1039" s="465" t="s">
        <v>282</v>
      </c>
      <c r="B1039" s="466" t="s">
        <v>772</v>
      </c>
      <c r="C1039" s="467" t="s">
        <v>17</v>
      </c>
      <c r="D1039" s="467" t="s">
        <v>773</v>
      </c>
      <c r="E1039" s="624" t="s">
        <v>298</v>
      </c>
      <c r="F1039" s="624"/>
      <c r="G1039" s="468" t="s">
        <v>13</v>
      </c>
      <c r="H1039" s="469">
        <v>1</v>
      </c>
      <c r="I1039" s="470">
        <v>0.89</v>
      </c>
      <c r="J1039" s="471">
        <v>0.89</v>
      </c>
    </row>
    <row r="1040" spans="1:10" ht="52.2" x14ac:dyDescent="0.25">
      <c r="A1040" s="465" t="s">
        <v>282</v>
      </c>
      <c r="B1040" s="466" t="s">
        <v>774</v>
      </c>
      <c r="C1040" s="467" t="s">
        <v>17</v>
      </c>
      <c r="D1040" s="467" t="s">
        <v>775</v>
      </c>
      <c r="E1040" s="624" t="s">
        <v>298</v>
      </c>
      <c r="F1040" s="624"/>
      <c r="G1040" s="468" t="s">
        <v>13</v>
      </c>
      <c r="H1040" s="469">
        <v>1</v>
      </c>
      <c r="I1040" s="470">
        <v>0.01</v>
      </c>
      <c r="J1040" s="471">
        <v>0.01</v>
      </c>
    </row>
    <row r="1041" spans="1:10" ht="37.5" customHeight="1" x14ac:dyDescent="0.25">
      <c r="A1041" s="465" t="s">
        <v>282</v>
      </c>
      <c r="B1041" s="466" t="s">
        <v>679</v>
      </c>
      <c r="C1041" s="467" t="s">
        <v>17</v>
      </c>
      <c r="D1041" s="467" t="s">
        <v>680</v>
      </c>
      <c r="E1041" s="624" t="s">
        <v>417</v>
      </c>
      <c r="F1041" s="624"/>
      <c r="G1041" s="468" t="s">
        <v>13</v>
      </c>
      <c r="H1041" s="469">
        <v>1</v>
      </c>
      <c r="I1041" s="470">
        <v>20.88</v>
      </c>
      <c r="J1041" s="471">
        <v>20.88</v>
      </c>
    </row>
    <row r="1042" spans="1:10" ht="34.799999999999997" x14ac:dyDescent="0.25">
      <c r="A1042" s="465" t="s">
        <v>282</v>
      </c>
      <c r="B1042" s="466" t="s">
        <v>515</v>
      </c>
      <c r="C1042" s="467" t="s">
        <v>17</v>
      </c>
      <c r="D1042" s="467" t="s">
        <v>516</v>
      </c>
      <c r="E1042" s="624" t="s">
        <v>517</v>
      </c>
      <c r="F1042" s="624"/>
      <c r="G1042" s="468" t="s">
        <v>13</v>
      </c>
      <c r="H1042" s="469">
        <v>1</v>
      </c>
      <c r="I1042" s="470">
        <v>0.08</v>
      </c>
      <c r="J1042" s="471">
        <v>0.08</v>
      </c>
    </row>
    <row r="1043" spans="1:10" ht="34.799999999999997" x14ac:dyDescent="0.25">
      <c r="A1043" s="465" t="s">
        <v>282</v>
      </c>
      <c r="B1043" s="466" t="s">
        <v>513</v>
      </c>
      <c r="C1043" s="467" t="s">
        <v>17</v>
      </c>
      <c r="D1043" s="467" t="s">
        <v>514</v>
      </c>
      <c r="E1043" s="624" t="s">
        <v>285</v>
      </c>
      <c r="F1043" s="624"/>
      <c r="G1043" s="468" t="s">
        <v>13</v>
      </c>
      <c r="H1043" s="469">
        <v>1</v>
      </c>
      <c r="I1043" s="470">
        <v>1.43</v>
      </c>
      <c r="J1043" s="471">
        <v>1.43</v>
      </c>
    </row>
    <row r="1044" spans="1:10" ht="34.799999999999997" x14ac:dyDescent="0.25">
      <c r="A1044" s="465" t="s">
        <v>282</v>
      </c>
      <c r="B1044" s="466" t="s">
        <v>526</v>
      </c>
      <c r="C1044" s="467" t="s">
        <v>17</v>
      </c>
      <c r="D1044" s="467" t="s">
        <v>527</v>
      </c>
      <c r="E1044" s="624" t="s">
        <v>528</v>
      </c>
      <c r="F1044" s="624"/>
      <c r="G1044" s="468" t="s">
        <v>13</v>
      </c>
      <c r="H1044" s="469">
        <v>1</v>
      </c>
      <c r="I1044" s="470">
        <v>1</v>
      </c>
      <c r="J1044" s="471">
        <v>1</v>
      </c>
    </row>
    <row r="1045" spans="1:10" ht="34.799999999999997" x14ac:dyDescent="0.25">
      <c r="A1045" s="465" t="s">
        <v>282</v>
      </c>
      <c r="B1045" s="466" t="s">
        <v>518</v>
      </c>
      <c r="C1045" s="467" t="s">
        <v>17</v>
      </c>
      <c r="D1045" s="467" t="s">
        <v>519</v>
      </c>
      <c r="E1045" s="624" t="s">
        <v>285</v>
      </c>
      <c r="F1045" s="624"/>
      <c r="G1045" s="468" t="s">
        <v>13</v>
      </c>
      <c r="H1045" s="469">
        <v>1</v>
      </c>
      <c r="I1045" s="470">
        <v>5.24</v>
      </c>
      <c r="J1045" s="471">
        <v>5.24</v>
      </c>
    </row>
    <row r="1046" spans="1:10" ht="34.799999999999997" x14ac:dyDescent="0.25">
      <c r="A1046" s="458"/>
      <c r="B1046" s="459"/>
      <c r="C1046" s="459"/>
      <c r="D1046" s="459"/>
      <c r="E1046" s="459" t="s">
        <v>270</v>
      </c>
      <c r="F1046" s="460">
        <v>9.67</v>
      </c>
      <c r="G1046" s="459" t="s">
        <v>271</v>
      </c>
      <c r="H1046" s="460">
        <v>11.45</v>
      </c>
      <c r="I1046" s="459" t="s">
        <v>272</v>
      </c>
      <c r="J1046" s="461">
        <v>21.12</v>
      </c>
    </row>
    <row r="1047" spans="1:10" ht="35.4" thickBot="1" x14ac:dyDescent="0.3">
      <c r="A1047" s="458"/>
      <c r="B1047" s="459"/>
      <c r="C1047" s="459"/>
      <c r="D1047" s="459"/>
      <c r="E1047" s="459" t="s">
        <v>273</v>
      </c>
      <c r="F1047" s="460">
        <v>6.54</v>
      </c>
      <c r="G1047" s="459"/>
      <c r="H1047" s="620" t="s">
        <v>274</v>
      </c>
      <c r="I1047" s="620"/>
      <c r="J1047" s="461">
        <v>36.31</v>
      </c>
    </row>
    <row r="1048" spans="1:10" ht="18" thickTop="1" x14ac:dyDescent="0.25">
      <c r="A1048" s="462"/>
      <c r="B1048" s="463"/>
      <c r="C1048" s="463"/>
      <c r="D1048" s="463"/>
      <c r="E1048" s="463"/>
      <c r="F1048" s="463"/>
      <c r="G1048" s="463"/>
      <c r="H1048" s="463"/>
      <c r="I1048" s="463"/>
      <c r="J1048" s="464"/>
    </row>
    <row r="1049" spans="1:10" ht="17.399999999999999" x14ac:dyDescent="0.25">
      <c r="A1049" s="439"/>
      <c r="B1049" s="440" t="s">
        <v>24</v>
      </c>
      <c r="C1049" s="441" t="s">
        <v>256</v>
      </c>
      <c r="D1049" s="441" t="s">
        <v>257</v>
      </c>
      <c r="E1049" s="625" t="s">
        <v>258</v>
      </c>
      <c r="F1049" s="625"/>
      <c r="G1049" s="442" t="s">
        <v>259</v>
      </c>
      <c r="H1049" s="440" t="s">
        <v>34</v>
      </c>
      <c r="I1049" s="440" t="s">
        <v>260</v>
      </c>
      <c r="J1049" s="443" t="s">
        <v>39</v>
      </c>
    </row>
    <row r="1050" spans="1:10" ht="34.799999999999997" x14ac:dyDescent="0.25">
      <c r="A1050" s="444" t="s">
        <v>261</v>
      </c>
      <c r="B1050" s="445" t="s">
        <v>786</v>
      </c>
      <c r="C1050" s="446" t="s">
        <v>17</v>
      </c>
      <c r="D1050" s="446" t="s">
        <v>787</v>
      </c>
      <c r="E1050" s="626" t="s">
        <v>266</v>
      </c>
      <c r="F1050" s="626"/>
      <c r="G1050" s="447" t="s">
        <v>13</v>
      </c>
      <c r="H1050" s="448">
        <v>1</v>
      </c>
      <c r="I1050" s="449">
        <v>29.55</v>
      </c>
      <c r="J1050" s="450">
        <v>29.55</v>
      </c>
    </row>
    <row r="1051" spans="1:10" ht="58.5" customHeight="1" x14ac:dyDescent="0.25">
      <c r="A1051" s="451" t="s">
        <v>264</v>
      </c>
      <c r="B1051" s="452" t="s">
        <v>681</v>
      </c>
      <c r="C1051" s="453" t="s">
        <v>17</v>
      </c>
      <c r="D1051" s="453" t="s">
        <v>682</v>
      </c>
      <c r="E1051" s="627" t="s">
        <v>266</v>
      </c>
      <c r="F1051" s="627"/>
      <c r="G1051" s="454" t="s">
        <v>13</v>
      </c>
      <c r="H1051" s="455">
        <v>1</v>
      </c>
      <c r="I1051" s="456">
        <v>0.17</v>
      </c>
      <c r="J1051" s="457">
        <v>0.17</v>
      </c>
    </row>
    <row r="1052" spans="1:10" ht="52.2" x14ac:dyDescent="0.25">
      <c r="A1052" s="465" t="s">
        <v>282</v>
      </c>
      <c r="B1052" s="466" t="s">
        <v>772</v>
      </c>
      <c r="C1052" s="467" t="s">
        <v>17</v>
      </c>
      <c r="D1052" s="467" t="s">
        <v>773</v>
      </c>
      <c r="E1052" s="624" t="s">
        <v>298</v>
      </c>
      <c r="F1052" s="624"/>
      <c r="G1052" s="468" t="s">
        <v>13</v>
      </c>
      <c r="H1052" s="469">
        <v>1</v>
      </c>
      <c r="I1052" s="470">
        <v>0.89</v>
      </c>
      <c r="J1052" s="471">
        <v>0.89</v>
      </c>
    </row>
    <row r="1053" spans="1:10" ht="34.799999999999997" x14ac:dyDescent="0.25">
      <c r="A1053" s="465" t="s">
        <v>282</v>
      </c>
      <c r="B1053" s="466" t="s">
        <v>515</v>
      </c>
      <c r="C1053" s="467" t="s">
        <v>17</v>
      </c>
      <c r="D1053" s="467" t="s">
        <v>516</v>
      </c>
      <c r="E1053" s="624" t="s">
        <v>517</v>
      </c>
      <c r="F1053" s="624"/>
      <c r="G1053" s="468" t="s">
        <v>13</v>
      </c>
      <c r="H1053" s="469">
        <v>1</v>
      </c>
      <c r="I1053" s="470">
        <v>0.08</v>
      </c>
      <c r="J1053" s="471">
        <v>0.08</v>
      </c>
    </row>
    <row r="1054" spans="1:10" ht="34.799999999999997" x14ac:dyDescent="0.25">
      <c r="A1054" s="465" t="s">
        <v>282</v>
      </c>
      <c r="B1054" s="466" t="s">
        <v>526</v>
      </c>
      <c r="C1054" s="467" t="s">
        <v>17</v>
      </c>
      <c r="D1054" s="467" t="s">
        <v>527</v>
      </c>
      <c r="E1054" s="624" t="s">
        <v>528</v>
      </c>
      <c r="F1054" s="624"/>
      <c r="G1054" s="468" t="s">
        <v>13</v>
      </c>
      <c r="H1054" s="469">
        <v>1</v>
      </c>
      <c r="I1054" s="470">
        <v>1</v>
      </c>
      <c r="J1054" s="471">
        <v>1</v>
      </c>
    </row>
    <row r="1055" spans="1:10" ht="52.2" x14ac:dyDescent="0.25">
      <c r="A1055" s="465" t="s">
        <v>282</v>
      </c>
      <c r="B1055" s="466" t="s">
        <v>774</v>
      </c>
      <c r="C1055" s="467" t="s">
        <v>17</v>
      </c>
      <c r="D1055" s="467" t="s">
        <v>775</v>
      </c>
      <c r="E1055" s="624" t="s">
        <v>298</v>
      </c>
      <c r="F1055" s="624"/>
      <c r="G1055" s="468" t="s">
        <v>13</v>
      </c>
      <c r="H1055" s="469">
        <v>1</v>
      </c>
      <c r="I1055" s="470">
        <v>0.01</v>
      </c>
      <c r="J1055" s="471">
        <v>0.01</v>
      </c>
    </row>
    <row r="1056" spans="1:10" ht="34.799999999999997" x14ac:dyDescent="0.25">
      <c r="A1056" s="465" t="s">
        <v>282</v>
      </c>
      <c r="B1056" s="466" t="s">
        <v>683</v>
      </c>
      <c r="C1056" s="467" t="s">
        <v>17</v>
      </c>
      <c r="D1056" s="467" t="s">
        <v>684</v>
      </c>
      <c r="E1056" s="624" t="s">
        <v>417</v>
      </c>
      <c r="F1056" s="624"/>
      <c r="G1056" s="468" t="s">
        <v>13</v>
      </c>
      <c r="H1056" s="469">
        <v>1</v>
      </c>
      <c r="I1056" s="470">
        <v>20.73</v>
      </c>
      <c r="J1056" s="471">
        <v>20.73</v>
      </c>
    </row>
    <row r="1057" spans="1:10" ht="34.799999999999997" x14ac:dyDescent="0.25">
      <c r="A1057" s="465" t="s">
        <v>282</v>
      </c>
      <c r="B1057" s="466" t="s">
        <v>518</v>
      </c>
      <c r="C1057" s="467" t="s">
        <v>17</v>
      </c>
      <c r="D1057" s="467" t="s">
        <v>519</v>
      </c>
      <c r="E1057" s="624" t="s">
        <v>285</v>
      </c>
      <c r="F1057" s="624"/>
      <c r="G1057" s="468" t="s">
        <v>13</v>
      </c>
      <c r="H1057" s="469">
        <v>1</v>
      </c>
      <c r="I1057" s="470">
        <v>5.24</v>
      </c>
      <c r="J1057" s="471">
        <v>5.24</v>
      </c>
    </row>
    <row r="1058" spans="1:10" ht="34.799999999999997" x14ac:dyDescent="0.25">
      <c r="A1058" s="465" t="s">
        <v>282</v>
      </c>
      <c r="B1058" s="466" t="s">
        <v>513</v>
      </c>
      <c r="C1058" s="467" t="s">
        <v>17</v>
      </c>
      <c r="D1058" s="467" t="s">
        <v>514</v>
      </c>
      <c r="E1058" s="624" t="s">
        <v>285</v>
      </c>
      <c r="F1058" s="624"/>
      <c r="G1058" s="468" t="s">
        <v>13</v>
      </c>
      <c r="H1058" s="469">
        <v>1</v>
      </c>
      <c r="I1058" s="470">
        <v>1.43</v>
      </c>
      <c r="J1058" s="471">
        <v>1.43</v>
      </c>
    </row>
    <row r="1059" spans="1:10" ht="34.799999999999997" x14ac:dyDescent="0.25">
      <c r="A1059" s="458"/>
      <c r="B1059" s="459"/>
      <c r="C1059" s="459"/>
      <c r="D1059" s="459"/>
      <c r="E1059" s="459" t="s">
        <v>270</v>
      </c>
      <c r="F1059" s="460">
        <v>9.57</v>
      </c>
      <c r="G1059" s="459" t="s">
        <v>271</v>
      </c>
      <c r="H1059" s="460">
        <v>11.33</v>
      </c>
      <c r="I1059" s="459" t="s">
        <v>272</v>
      </c>
      <c r="J1059" s="461">
        <v>20.9</v>
      </c>
    </row>
    <row r="1060" spans="1:10" ht="35.4" thickBot="1" x14ac:dyDescent="0.3">
      <c r="A1060" s="458"/>
      <c r="B1060" s="459"/>
      <c r="C1060" s="459"/>
      <c r="D1060" s="459"/>
      <c r="E1060" s="459" t="s">
        <v>273</v>
      </c>
      <c r="F1060" s="460">
        <v>6.5</v>
      </c>
      <c r="G1060" s="459"/>
      <c r="H1060" s="620" t="s">
        <v>274</v>
      </c>
      <c r="I1060" s="620"/>
      <c r="J1060" s="461">
        <v>36.049999999999997</v>
      </c>
    </row>
    <row r="1061" spans="1:10" ht="18" thickTop="1" x14ac:dyDescent="0.25">
      <c r="A1061" s="462"/>
      <c r="B1061" s="463"/>
      <c r="C1061" s="463"/>
      <c r="D1061" s="463"/>
      <c r="E1061" s="463"/>
      <c r="F1061" s="463"/>
      <c r="G1061" s="463"/>
      <c r="H1061" s="463"/>
      <c r="I1061" s="463"/>
      <c r="J1061" s="464"/>
    </row>
    <row r="1062" spans="1:10" ht="17.399999999999999" x14ac:dyDescent="0.25">
      <c r="A1062" s="439"/>
      <c r="B1062" s="440" t="s">
        <v>24</v>
      </c>
      <c r="C1062" s="441" t="s">
        <v>256</v>
      </c>
      <c r="D1062" s="441" t="s">
        <v>257</v>
      </c>
      <c r="E1062" s="625" t="s">
        <v>258</v>
      </c>
      <c r="F1062" s="625"/>
      <c r="G1062" s="442" t="s">
        <v>259</v>
      </c>
      <c r="H1062" s="440" t="s">
        <v>34</v>
      </c>
      <c r="I1062" s="440" t="s">
        <v>260</v>
      </c>
      <c r="J1062" s="443" t="s">
        <v>39</v>
      </c>
    </row>
    <row r="1063" spans="1:10" ht="34.799999999999997" x14ac:dyDescent="0.25">
      <c r="A1063" s="444" t="s">
        <v>261</v>
      </c>
      <c r="B1063" s="445" t="s">
        <v>788</v>
      </c>
      <c r="C1063" s="446" t="s">
        <v>17</v>
      </c>
      <c r="D1063" s="446" t="s">
        <v>789</v>
      </c>
      <c r="E1063" s="626" t="s">
        <v>269</v>
      </c>
      <c r="F1063" s="626"/>
      <c r="G1063" s="447" t="s">
        <v>13</v>
      </c>
      <c r="H1063" s="448">
        <v>1</v>
      </c>
      <c r="I1063" s="449">
        <v>29.55</v>
      </c>
      <c r="J1063" s="450">
        <v>29.55</v>
      </c>
    </row>
    <row r="1064" spans="1:10" ht="54.75" customHeight="1" x14ac:dyDescent="0.25">
      <c r="A1064" s="451" t="s">
        <v>264</v>
      </c>
      <c r="B1064" s="452" t="s">
        <v>685</v>
      </c>
      <c r="C1064" s="453" t="s">
        <v>17</v>
      </c>
      <c r="D1064" s="453" t="s">
        <v>686</v>
      </c>
      <c r="E1064" s="627" t="s">
        <v>269</v>
      </c>
      <c r="F1064" s="627"/>
      <c r="G1064" s="454" t="s">
        <v>13</v>
      </c>
      <c r="H1064" s="455">
        <v>1</v>
      </c>
      <c r="I1064" s="456">
        <v>0.17</v>
      </c>
      <c r="J1064" s="457">
        <v>0.17</v>
      </c>
    </row>
    <row r="1065" spans="1:10" ht="52.2" x14ac:dyDescent="0.25">
      <c r="A1065" s="465" t="s">
        <v>282</v>
      </c>
      <c r="B1065" s="466" t="s">
        <v>772</v>
      </c>
      <c r="C1065" s="467" t="s">
        <v>17</v>
      </c>
      <c r="D1065" s="467" t="s">
        <v>773</v>
      </c>
      <c r="E1065" s="624" t="s">
        <v>298</v>
      </c>
      <c r="F1065" s="624"/>
      <c r="G1065" s="468" t="s">
        <v>13</v>
      </c>
      <c r="H1065" s="469">
        <v>1</v>
      </c>
      <c r="I1065" s="470">
        <v>0.89</v>
      </c>
      <c r="J1065" s="471">
        <v>0.89</v>
      </c>
    </row>
    <row r="1066" spans="1:10" ht="34.799999999999997" x14ac:dyDescent="0.25">
      <c r="A1066" s="465" t="s">
        <v>282</v>
      </c>
      <c r="B1066" s="466" t="s">
        <v>513</v>
      </c>
      <c r="C1066" s="467" t="s">
        <v>17</v>
      </c>
      <c r="D1066" s="467" t="s">
        <v>514</v>
      </c>
      <c r="E1066" s="624" t="s">
        <v>285</v>
      </c>
      <c r="F1066" s="624"/>
      <c r="G1066" s="468" t="s">
        <v>13</v>
      </c>
      <c r="H1066" s="469">
        <v>1</v>
      </c>
      <c r="I1066" s="470">
        <v>1.43</v>
      </c>
      <c r="J1066" s="471">
        <v>1.43</v>
      </c>
    </row>
    <row r="1067" spans="1:10" ht="34.799999999999997" x14ac:dyDescent="0.25">
      <c r="A1067" s="465" t="s">
        <v>282</v>
      </c>
      <c r="B1067" s="466" t="s">
        <v>526</v>
      </c>
      <c r="C1067" s="467" t="s">
        <v>17</v>
      </c>
      <c r="D1067" s="467" t="s">
        <v>527</v>
      </c>
      <c r="E1067" s="624" t="s">
        <v>528</v>
      </c>
      <c r="F1067" s="624"/>
      <c r="G1067" s="468" t="s">
        <v>13</v>
      </c>
      <c r="H1067" s="469">
        <v>1</v>
      </c>
      <c r="I1067" s="470">
        <v>1</v>
      </c>
      <c r="J1067" s="471">
        <v>1</v>
      </c>
    </row>
    <row r="1068" spans="1:10" ht="52.2" x14ac:dyDescent="0.25">
      <c r="A1068" s="465" t="s">
        <v>282</v>
      </c>
      <c r="B1068" s="466" t="s">
        <v>774</v>
      </c>
      <c r="C1068" s="467" t="s">
        <v>17</v>
      </c>
      <c r="D1068" s="467" t="s">
        <v>775</v>
      </c>
      <c r="E1068" s="624" t="s">
        <v>298</v>
      </c>
      <c r="F1068" s="624"/>
      <c r="G1068" s="468" t="s">
        <v>13</v>
      </c>
      <c r="H1068" s="469">
        <v>1</v>
      </c>
      <c r="I1068" s="470">
        <v>0.01</v>
      </c>
      <c r="J1068" s="471">
        <v>0.01</v>
      </c>
    </row>
    <row r="1069" spans="1:10" ht="30.75" customHeight="1" x14ac:dyDescent="0.25">
      <c r="A1069" s="465" t="s">
        <v>282</v>
      </c>
      <c r="B1069" s="466" t="s">
        <v>687</v>
      </c>
      <c r="C1069" s="467" t="s">
        <v>17</v>
      </c>
      <c r="D1069" s="467" t="s">
        <v>688</v>
      </c>
      <c r="E1069" s="624" t="s">
        <v>417</v>
      </c>
      <c r="F1069" s="624"/>
      <c r="G1069" s="468" t="s">
        <v>13</v>
      </c>
      <c r="H1069" s="469">
        <v>1</v>
      </c>
      <c r="I1069" s="470">
        <v>20.73</v>
      </c>
      <c r="J1069" s="471">
        <v>20.73</v>
      </c>
    </row>
    <row r="1070" spans="1:10" ht="34.799999999999997" x14ac:dyDescent="0.25">
      <c r="A1070" s="465" t="s">
        <v>282</v>
      </c>
      <c r="B1070" s="466" t="s">
        <v>515</v>
      </c>
      <c r="C1070" s="467" t="s">
        <v>17</v>
      </c>
      <c r="D1070" s="467" t="s">
        <v>516</v>
      </c>
      <c r="E1070" s="624" t="s">
        <v>517</v>
      </c>
      <c r="F1070" s="624"/>
      <c r="G1070" s="468" t="s">
        <v>13</v>
      </c>
      <c r="H1070" s="469">
        <v>1</v>
      </c>
      <c r="I1070" s="470">
        <v>0.08</v>
      </c>
      <c r="J1070" s="471">
        <v>0.08</v>
      </c>
    </row>
    <row r="1071" spans="1:10" ht="34.799999999999997" x14ac:dyDescent="0.25">
      <c r="A1071" s="465" t="s">
        <v>282</v>
      </c>
      <c r="B1071" s="466" t="s">
        <v>518</v>
      </c>
      <c r="C1071" s="467" t="s">
        <v>17</v>
      </c>
      <c r="D1071" s="467" t="s">
        <v>519</v>
      </c>
      <c r="E1071" s="624" t="s">
        <v>285</v>
      </c>
      <c r="F1071" s="624"/>
      <c r="G1071" s="468" t="s">
        <v>13</v>
      </c>
      <c r="H1071" s="469">
        <v>1</v>
      </c>
      <c r="I1071" s="470">
        <v>5.24</v>
      </c>
      <c r="J1071" s="471">
        <v>5.24</v>
      </c>
    </row>
    <row r="1072" spans="1:10" ht="34.799999999999997" x14ac:dyDescent="0.25">
      <c r="A1072" s="458"/>
      <c r="B1072" s="459"/>
      <c r="C1072" s="459"/>
      <c r="D1072" s="459"/>
      <c r="E1072" s="459" t="s">
        <v>270</v>
      </c>
      <c r="F1072" s="460">
        <v>9.57</v>
      </c>
      <c r="G1072" s="459" t="s">
        <v>271</v>
      </c>
      <c r="H1072" s="460">
        <v>11.33</v>
      </c>
      <c r="I1072" s="459" t="s">
        <v>272</v>
      </c>
      <c r="J1072" s="461">
        <v>20.9</v>
      </c>
    </row>
    <row r="1073" spans="1:10" ht="35.4" thickBot="1" x14ac:dyDescent="0.3">
      <c r="A1073" s="458"/>
      <c r="B1073" s="459"/>
      <c r="C1073" s="459"/>
      <c r="D1073" s="459"/>
      <c r="E1073" s="459" t="s">
        <v>273</v>
      </c>
      <c r="F1073" s="460">
        <v>6.5</v>
      </c>
      <c r="G1073" s="459"/>
      <c r="H1073" s="620" t="s">
        <v>274</v>
      </c>
      <c r="I1073" s="620"/>
      <c r="J1073" s="461">
        <v>36.049999999999997</v>
      </c>
    </row>
    <row r="1074" spans="1:10" ht="18" thickTop="1" x14ac:dyDescent="0.25">
      <c r="A1074" s="462"/>
      <c r="B1074" s="463"/>
      <c r="C1074" s="463"/>
      <c r="D1074" s="463"/>
      <c r="E1074" s="463"/>
      <c r="F1074" s="463"/>
      <c r="G1074" s="463"/>
      <c r="H1074" s="463"/>
      <c r="I1074" s="463"/>
      <c r="J1074" s="464"/>
    </row>
    <row r="1075" spans="1:10" ht="17.399999999999999" x14ac:dyDescent="0.25">
      <c r="A1075" s="439"/>
      <c r="B1075" s="440" t="s">
        <v>24</v>
      </c>
      <c r="C1075" s="441" t="s">
        <v>256</v>
      </c>
      <c r="D1075" s="441" t="s">
        <v>257</v>
      </c>
      <c r="E1075" s="625" t="s">
        <v>258</v>
      </c>
      <c r="F1075" s="625"/>
      <c r="G1075" s="442" t="s">
        <v>259</v>
      </c>
      <c r="H1075" s="440" t="s">
        <v>34</v>
      </c>
      <c r="I1075" s="440" t="s">
        <v>260</v>
      </c>
      <c r="J1075" s="443" t="s">
        <v>39</v>
      </c>
    </row>
    <row r="1076" spans="1:10" ht="34.799999999999997" x14ac:dyDescent="0.25">
      <c r="A1076" s="444" t="s">
        <v>261</v>
      </c>
      <c r="B1076" s="445" t="s">
        <v>790</v>
      </c>
      <c r="C1076" s="446" t="s">
        <v>17</v>
      </c>
      <c r="D1076" s="446" t="s">
        <v>791</v>
      </c>
      <c r="E1076" s="626" t="s">
        <v>269</v>
      </c>
      <c r="F1076" s="626"/>
      <c r="G1076" s="447" t="s">
        <v>13</v>
      </c>
      <c r="H1076" s="448">
        <v>1</v>
      </c>
      <c r="I1076" s="449">
        <v>28.69</v>
      </c>
      <c r="J1076" s="450">
        <v>28.69</v>
      </c>
    </row>
    <row r="1077" spans="1:10" ht="59.25" customHeight="1" x14ac:dyDescent="0.25">
      <c r="A1077" s="451" t="s">
        <v>264</v>
      </c>
      <c r="B1077" s="452" t="s">
        <v>689</v>
      </c>
      <c r="C1077" s="453" t="s">
        <v>17</v>
      </c>
      <c r="D1077" s="453" t="s">
        <v>690</v>
      </c>
      <c r="E1077" s="627" t="s">
        <v>269</v>
      </c>
      <c r="F1077" s="627"/>
      <c r="G1077" s="454" t="s">
        <v>13</v>
      </c>
      <c r="H1077" s="455">
        <v>1</v>
      </c>
      <c r="I1077" s="456">
        <v>0.16</v>
      </c>
      <c r="J1077" s="457">
        <v>0.16</v>
      </c>
    </row>
    <row r="1078" spans="1:10" ht="34.799999999999997" x14ac:dyDescent="0.25">
      <c r="A1078" s="465" t="s">
        <v>282</v>
      </c>
      <c r="B1078" s="466" t="s">
        <v>518</v>
      </c>
      <c r="C1078" s="467" t="s">
        <v>17</v>
      </c>
      <c r="D1078" s="467" t="s">
        <v>519</v>
      </c>
      <c r="E1078" s="624" t="s">
        <v>285</v>
      </c>
      <c r="F1078" s="624"/>
      <c r="G1078" s="468" t="s">
        <v>13</v>
      </c>
      <c r="H1078" s="469">
        <v>1</v>
      </c>
      <c r="I1078" s="470">
        <v>5.24</v>
      </c>
      <c r="J1078" s="471">
        <v>5.24</v>
      </c>
    </row>
    <row r="1079" spans="1:10" ht="52.2" x14ac:dyDescent="0.25">
      <c r="A1079" s="465" t="s">
        <v>282</v>
      </c>
      <c r="B1079" s="466" t="s">
        <v>774</v>
      </c>
      <c r="C1079" s="467" t="s">
        <v>17</v>
      </c>
      <c r="D1079" s="467" t="s">
        <v>775</v>
      </c>
      <c r="E1079" s="624" t="s">
        <v>298</v>
      </c>
      <c r="F1079" s="624"/>
      <c r="G1079" s="468" t="s">
        <v>13</v>
      </c>
      <c r="H1079" s="469">
        <v>1</v>
      </c>
      <c r="I1079" s="470">
        <v>0.01</v>
      </c>
      <c r="J1079" s="471">
        <v>0.01</v>
      </c>
    </row>
    <row r="1080" spans="1:10" ht="34.799999999999997" x14ac:dyDescent="0.25">
      <c r="A1080" s="465" t="s">
        <v>282</v>
      </c>
      <c r="B1080" s="466" t="s">
        <v>513</v>
      </c>
      <c r="C1080" s="467" t="s">
        <v>17</v>
      </c>
      <c r="D1080" s="467" t="s">
        <v>514</v>
      </c>
      <c r="E1080" s="624" t="s">
        <v>285</v>
      </c>
      <c r="F1080" s="624"/>
      <c r="G1080" s="468" t="s">
        <v>13</v>
      </c>
      <c r="H1080" s="469">
        <v>1</v>
      </c>
      <c r="I1080" s="470">
        <v>1.43</v>
      </c>
      <c r="J1080" s="471">
        <v>1.43</v>
      </c>
    </row>
    <row r="1081" spans="1:10" ht="52.2" x14ac:dyDescent="0.25">
      <c r="A1081" s="465" t="s">
        <v>282</v>
      </c>
      <c r="B1081" s="466" t="s">
        <v>772</v>
      </c>
      <c r="C1081" s="467" t="s">
        <v>17</v>
      </c>
      <c r="D1081" s="467" t="s">
        <v>773</v>
      </c>
      <c r="E1081" s="624" t="s">
        <v>298</v>
      </c>
      <c r="F1081" s="624"/>
      <c r="G1081" s="468" t="s">
        <v>13</v>
      </c>
      <c r="H1081" s="469">
        <v>1</v>
      </c>
      <c r="I1081" s="470">
        <v>0.89</v>
      </c>
      <c r="J1081" s="471">
        <v>0.89</v>
      </c>
    </row>
    <row r="1082" spans="1:10" ht="34.799999999999997" x14ac:dyDescent="0.25">
      <c r="A1082" s="465" t="s">
        <v>282</v>
      </c>
      <c r="B1082" s="466" t="s">
        <v>515</v>
      </c>
      <c r="C1082" s="467" t="s">
        <v>17</v>
      </c>
      <c r="D1082" s="467" t="s">
        <v>516</v>
      </c>
      <c r="E1082" s="624" t="s">
        <v>517</v>
      </c>
      <c r="F1082" s="624"/>
      <c r="G1082" s="468" t="s">
        <v>13</v>
      </c>
      <c r="H1082" s="469">
        <v>1</v>
      </c>
      <c r="I1082" s="470">
        <v>0.08</v>
      </c>
      <c r="J1082" s="471">
        <v>0.08</v>
      </c>
    </row>
    <row r="1083" spans="1:10" ht="34.799999999999997" x14ac:dyDescent="0.25">
      <c r="A1083" s="465" t="s">
        <v>282</v>
      </c>
      <c r="B1083" s="466" t="s">
        <v>691</v>
      </c>
      <c r="C1083" s="467" t="s">
        <v>17</v>
      </c>
      <c r="D1083" s="467" t="s">
        <v>692</v>
      </c>
      <c r="E1083" s="624" t="s">
        <v>417</v>
      </c>
      <c r="F1083" s="624"/>
      <c r="G1083" s="468" t="s">
        <v>13</v>
      </c>
      <c r="H1083" s="469">
        <v>1</v>
      </c>
      <c r="I1083" s="470">
        <v>19.88</v>
      </c>
      <c r="J1083" s="471">
        <v>19.88</v>
      </c>
    </row>
    <row r="1084" spans="1:10" ht="34.799999999999997" x14ac:dyDescent="0.25">
      <c r="A1084" s="465" t="s">
        <v>282</v>
      </c>
      <c r="B1084" s="466" t="s">
        <v>526</v>
      </c>
      <c r="C1084" s="467" t="s">
        <v>17</v>
      </c>
      <c r="D1084" s="467" t="s">
        <v>527</v>
      </c>
      <c r="E1084" s="624" t="s">
        <v>528</v>
      </c>
      <c r="F1084" s="624"/>
      <c r="G1084" s="468" t="s">
        <v>13</v>
      </c>
      <c r="H1084" s="469">
        <v>1</v>
      </c>
      <c r="I1084" s="470">
        <v>1</v>
      </c>
      <c r="J1084" s="471">
        <v>1</v>
      </c>
    </row>
    <row r="1085" spans="1:10" ht="34.799999999999997" x14ac:dyDescent="0.25">
      <c r="A1085" s="458"/>
      <c r="B1085" s="459"/>
      <c r="C1085" s="459"/>
      <c r="D1085" s="459"/>
      <c r="E1085" s="459" t="s">
        <v>270</v>
      </c>
      <c r="F1085" s="460">
        <v>9.18</v>
      </c>
      <c r="G1085" s="459" t="s">
        <v>271</v>
      </c>
      <c r="H1085" s="460">
        <v>10.86</v>
      </c>
      <c r="I1085" s="459" t="s">
        <v>272</v>
      </c>
      <c r="J1085" s="461">
        <v>20.04</v>
      </c>
    </row>
    <row r="1086" spans="1:10" ht="35.4" thickBot="1" x14ac:dyDescent="0.3">
      <c r="A1086" s="458"/>
      <c r="B1086" s="459"/>
      <c r="C1086" s="459"/>
      <c r="D1086" s="459"/>
      <c r="E1086" s="459" t="s">
        <v>273</v>
      </c>
      <c r="F1086" s="460">
        <v>6.31</v>
      </c>
      <c r="G1086" s="459"/>
      <c r="H1086" s="620" t="s">
        <v>274</v>
      </c>
      <c r="I1086" s="620"/>
      <c r="J1086" s="461">
        <v>35</v>
      </c>
    </row>
    <row r="1087" spans="1:10" ht="18" thickTop="1" x14ac:dyDescent="0.25">
      <c r="A1087" s="462"/>
      <c r="B1087" s="463"/>
      <c r="C1087" s="463"/>
      <c r="D1087" s="463"/>
      <c r="E1087" s="463"/>
      <c r="F1087" s="463"/>
      <c r="G1087" s="463"/>
      <c r="H1087" s="463"/>
      <c r="I1087" s="463"/>
      <c r="J1087" s="464"/>
    </row>
    <row r="1088" spans="1:10" ht="17.399999999999999" x14ac:dyDescent="0.25">
      <c r="A1088" s="439"/>
      <c r="B1088" s="440" t="s">
        <v>24</v>
      </c>
      <c r="C1088" s="441" t="s">
        <v>256</v>
      </c>
      <c r="D1088" s="441" t="s">
        <v>257</v>
      </c>
      <c r="E1088" s="625" t="s">
        <v>258</v>
      </c>
      <c r="F1088" s="625"/>
      <c r="G1088" s="442" t="s">
        <v>259</v>
      </c>
      <c r="H1088" s="440" t="s">
        <v>34</v>
      </c>
      <c r="I1088" s="440" t="s">
        <v>260</v>
      </c>
      <c r="J1088" s="443" t="s">
        <v>39</v>
      </c>
    </row>
    <row r="1089" spans="1:10" ht="34.799999999999997" x14ac:dyDescent="0.25">
      <c r="A1089" s="444" t="s">
        <v>261</v>
      </c>
      <c r="B1089" s="445" t="s">
        <v>484</v>
      </c>
      <c r="C1089" s="446" t="s">
        <v>17</v>
      </c>
      <c r="D1089" s="446" t="s">
        <v>485</v>
      </c>
      <c r="E1089" s="626" t="s">
        <v>266</v>
      </c>
      <c r="F1089" s="626"/>
      <c r="G1089" s="447" t="s">
        <v>13</v>
      </c>
      <c r="H1089" s="448">
        <v>1</v>
      </c>
      <c r="I1089" s="449">
        <v>30.73</v>
      </c>
      <c r="J1089" s="450">
        <v>30.73</v>
      </c>
    </row>
    <row r="1090" spans="1:10" ht="42.75" customHeight="1" x14ac:dyDescent="0.25">
      <c r="A1090" s="451" t="s">
        <v>264</v>
      </c>
      <c r="B1090" s="452" t="s">
        <v>693</v>
      </c>
      <c r="C1090" s="453" t="s">
        <v>17</v>
      </c>
      <c r="D1090" s="453" t="s">
        <v>694</v>
      </c>
      <c r="E1090" s="627" t="s">
        <v>266</v>
      </c>
      <c r="F1090" s="627"/>
      <c r="G1090" s="454" t="s">
        <v>13</v>
      </c>
      <c r="H1090" s="455">
        <v>1</v>
      </c>
      <c r="I1090" s="456">
        <v>0.43</v>
      </c>
      <c r="J1090" s="457">
        <v>0.43</v>
      </c>
    </row>
    <row r="1091" spans="1:10" ht="34.799999999999997" x14ac:dyDescent="0.25">
      <c r="A1091" s="465" t="s">
        <v>282</v>
      </c>
      <c r="B1091" s="466" t="s">
        <v>518</v>
      </c>
      <c r="C1091" s="467" t="s">
        <v>17</v>
      </c>
      <c r="D1091" s="467" t="s">
        <v>519</v>
      </c>
      <c r="E1091" s="624" t="s">
        <v>285</v>
      </c>
      <c r="F1091" s="624"/>
      <c r="G1091" s="468" t="s">
        <v>13</v>
      </c>
      <c r="H1091" s="469">
        <v>1</v>
      </c>
      <c r="I1091" s="470">
        <v>5.24</v>
      </c>
      <c r="J1091" s="471">
        <v>5.24</v>
      </c>
    </row>
    <row r="1092" spans="1:10" ht="52.2" x14ac:dyDescent="0.25">
      <c r="A1092" s="465" t="s">
        <v>282</v>
      </c>
      <c r="B1092" s="466" t="s">
        <v>756</v>
      </c>
      <c r="C1092" s="467" t="s">
        <v>17</v>
      </c>
      <c r="D1092" s="467" t="s">
        <v>757</v>
      </c>
      <c r="E1092" s="624" t="s">
        <v>298</v>
      </c>
      <c r="F1092" s="624"/>
      <c r="G1092" s="468" t="s">
        <v>13</v>
      </c>
      <c r="H1092" s="469">
        <v>1</v>
      </c>
      <c r="I1092" s="470">
        <v>0.78</v>
      </c>
      <c r="J1092" s="471">
        <v>0.78</v>
      </c>
    </row>
    <row r="1093" spans="1:10" ht="34.799999999999997" x14ac:dyDescent="0.25">
      <c r="A1093" s="465" t="s">
        <v>282</v>
      </c>
      <c r="B1093" s="466" t="s">
        <v>515</v>
      </c>
      <c r="C1093" s="467" t="s">
        <v>17</v>
      </c>
      <c r="D1093" s="467" t="s">
        <v>516</v>
      </c>
      <c r="E1093" s="624" t="s">
        <v>517</v>
      </c>
      <c r="F1093" s="624"/>
      <c r="G1093" s="468" t="s">
        <v>13</v>
      </c>
      <c r="H1093" s="469">
        <v>1</v>
      </c>
      <c r="I1093" s="470">
        <v>0.08</v>
      </c>
      <c r="J1093" s="471">
        <v>0.08</v>
      </c>
    </row>
    <row r="1094" spans="1:10" ht="42.75" customHeight="1" x14ac:dyDescent="0.25">
      <c r="A1094" s="465" t="s">
        <v>282</v>
      </c>
      <c r="B1094" s="466" t="s">
        <v>758</v>
      </c>
      <c r="C1094" s="467" t="s">
        <v>17</v>
      </c>
      <c r="D1094" s="467" t="s">
        <v>759</v>
      </c>
      <c r="E1094" s="624" t="s">
        <v>298</v>
      </c>
      <c r="F1094" s="624"/>
      <c r="G1094" s="468" t="s">
        <v>13</v>
      </c>
      <c r="H1094" s="469">
        <v>1</v>
      </c>
      <c r="I1094" s="470">
        <v>1.31</v>
      </c>
      <c r="J1094" s="471">
        <v>1.31</v>
      </c>
    </row>
    <row r="1095" spans="1:10" ht="30.75" customHeight="1" x14ac:dyDescent="0.25">
      <c r="A1095" s="465" t="s">
        <v>282</v>
      </c>
      <c r="B1095" s="466" t="s">
        <v>695</v>
      </c>
      <c r="C1095" s="467" t="s">
        <v>17</v>
      </c>
      <c r="D1095" s="467" t="s">
        <v>696</v>
      </c>
      <c r="E1095" s="624" t="s">
        <v>417</v>
      </c>
      <c r="F1095" s="624"/>
      <c r="G1095" s="468" t="s">
        <v>13</v>
      </c>
      <c r="H1095" s="469">
        <v>1</v>
      </c>
      <c r="I1095" s="470">
        <v>20.46</v>
      </c>
      <c r="J1095" s="471">
        <v>20.46</v>
      </c>
    </row>
    <row r="1096" spans="1:10" ht="34.799999999999997" x14ac:dyDescent="0.25">
      <c r="A1096" s="465" t="s">
        <v>282</v>
      </c>
      <c r="B1096" s="466" t="s">
        <v>513</v>
      </c>
      <c r="C1096" s="467" t="s">
        <v>17</v>
      </c>
      <c r="D1096" s="467" t="s">
        <v>514</v>
      </c>
      <c r="E1096" s="624" t="s">
        <v>285</v>
      </c>
      <c r="F1096" s="624"/>
      <c r="G1096" s="468" t="s">
        <v>13</v>
      </c>
      <c r="H1096" s="469">
        <v>1</v>
      </c>
      <c r="I1096" s="470">
        <v>1.43</v>
      </c>
      <c r="J1096" s="471">
        <v>1.43</v>
      </c>
    </row>
    <row r="1097" spans="1:10" ht="34.799999999999997" x14ac:dyDescent="0.25">
      <c r="A1097" s="465" t="s">
        <v>282</v>
      </c>
      <c r="B1097" s="466" t="s">
        <v>526</v>
      </c>
      <c r="C1097" s="467" t="s">
        <v>17</v>
      </c>
      <c r="D1097" s="467" t="s">
        <v>527</v>
      </c>
      <c r="E1097" s="624" t="s">
        <v>528</v>
      </c>
      <c r="F1097" s="624"/>
      <c r="G1097" s="468" t="s">
        <v>13</v>
      </c>
      <c r="H1097" s="469">
        <v>1</v>
      </c>
      <c r="I1097" s="470">
        <v>1</v>
      </c>
      <c r="J1097" s="471">
        <v>1</v>
      </c>
    </row>
    <row r="1098" spans="1:10" ht="34.799999999999997" x14ac:dyDescent="0.25">
      <c r="A1098" s="458"/>
      <c r="B1098" s="459"/>
      <c r="C1098" s="459"/>
      <c r="D1098" s="459"/>
      <c r="E1098" s="459" t="s">
        <v>270</v>
      </c>
      <c r="F1098" s="460">
        <v>9.57</v>
      </c>
      <c r="G1098" s="459" t="s">
        <v>271</v>
      </c>
      <c r="H1098" s="460">
        <v>11.32</v>
      </c>
      <c r="I1098" s="459" t="s">
        <v>272</v>
      </c>
      <c r="J1098" s="461">
        <v>20.89</v>
      </c>
    </row>
    <row r="1099" spans="1:10" ht="35.4" thickBot="1" x14ac:dyDescent="0.3">
      <c r="A1099" s="458"/>
      <c r="B1099" s="459"/>
      <c r="C1099" s="459"/>
      <c r="D1099" s="459"/>
      <c r="E1099" s="459" t="s">
        <v>273</v>
      </c>
      <c r="F1099" s="460">
        <v>6.76</v>
      </c>
      <c r="G1099" s="459"/>
      <c r="H1099" s="620" t="s">
        <v>274</v>
      </c>
      <c r="I1099" s="620"/>
      <c r="J1099" s="461">
        <v>37.49</v>
      </c>
    </row>
    <row r="1100" spans="1:10" ht="18" thickTop="1" x14ac:dyDescent="0.25">
      <c r="A1100" s="462"/>
      <c r="B1100" s="463"/>
      <c r="C1100" s="463"/>
      <c r="D1100" s="463"/>
      <c r="E1100" s="463"/>
      <c r="F1100" s="463"/>
      <c r="G1100" s="463"/>
      <c r="H1100" s="463"/>
      <c r="I1100" s="463"/>
      <c r="J1100" s="464"/>
    </row>
    <row r="1101" spans="1:10" ht="17.399999999999999" x14ac:dyDescent="0.25">
      <c r="A1101" s="439"/>
      <c r="B1101" s="440" t="s">
        <v>24</v>
      </c>
      <c r="C1101" s="441" t="s">
        <v>256</v>
      </c>
      <c r="D1101" s="441" t="s">
        <v>257</v>
      </c>
      <c r="E1101" s="625" t="s">
        <v>258</v>
      </c>
      <c r="F1101" s="625"/>
      <c r="G1101" s="442" t="s">
        <v>259</v>
      </c>
      <c r="H1101" s="440" t="s">
        <v>34</v>
      </c>
      <c r="I1101" s="440" t="s">
        <v>260</v>
      </c>
      <c r="J1101" s="443" t="s">
        <v>39</v>
      </c>
    </row>
    <row r="1102" spans="1:10" ht="34.799999999999997" x14ac:dyDescent="0.25">
      <c r="A1102" s="444" t="s">
        <v>261</v>
      </c>
      <c r="B1102" s="445" t="s">
        <v>505</v>
      </c>
      <c r="C1102" s="446" t="s">
        <v>17</v>
      </c>
      <c r="D1102" s="446" t="s">
        <v>506</v>
      </c>
      <c r="E1102" s="626" t="s">
        <v>266</v>
      </c>
      <c r="F1102" s="626"/>
      <c r="G1102" s="447" t="s">
        <v>13</v>
      </c>
      <c r="H1102" s="448">
        <v>1</v>
      </c>
      <c r="I1102" s="449">
        <v>32.409999999999997</v>
      </c>
      <c r="J1102" s="450">
        <v>32.409999999999997</v>
      </c>
    </row>
    <row r="1103" spans="1:10" ht="44.25" customHeight="1" x14ac:dyDescent="0.25">
      <c r="A1103" s="451" t="s">
        <v>264</v>
      </c>
      <c r="B1103" s="452" t="s">
        <v>697</v>
      </c>
      <c r="C1103" s="453" t="s">
        <v>17</v>
      </c>
      <c r="D1103" s="453" t="s">
        <v>698</v>
      </c>
      <c r="E1103" s="627" t="s">
        <v>266</v>
      </c>
      <c r="F1103" s="627"/>
      <c r="G1103" s="454" t="s">
        <v>13</v>
      </c>
      <c r="H1103" s="455">
        <v>1</v>
      </c>
      <c r="I1103" s="456">
        <v>0.3</v>
      </c>
      <c r="J1103" s="457">
        <v>0.3</v>
      </c>
    </row>
    <row r="1104" spans="1:10" ht="17.399999999999999" x14ac:dyDescent="0.25">
      <c r="A1104" s="465" t="s">
        <v>282</v>
      </c>
      <c r="B1104" s="466" t="s">
        <v>699</v>
      </c>
      <c r="C1104" s="467" t="s">
        <v>17</v>
      </c>
      <c r="D1104" s="467" t="s">
        <v>700</v>
      </c>
      <c r="E1104" s="624" t="s">
        <v>417</v>
      </c>
      <c r="F1104" s="624"/>
      <c r="G1104" s="468" t="s">
        <v>13</v>
      </c>
      <c r="H1104" s="469">
        <v>1</v>
      </c>
      <c r="I1104" s="470">
        <v>20.46</v>
      </c>
      <c r="J1104" s="471">
        <v>20.46</v>
      </c>
    </row>
    <row r="1105" spans="1:10" ht="34.799999999999997" x14ac:dyDescent="0.25">
      <c r="A1105" s="465" t="s">
        <v>282</v>
      </c>
      <c r="B1105" s="466" t="s">
        <v>518</v>
      </c>
      <c r="C1105" s="467" t="s">
        <v>17</v>
      </c>
      <c r="D1105" s="467" t="s">
        <v>519</v>
      </c>
      <c r="E1105" s="624" t="s">
        <v>285</v>
      </c>
      <c r="F1105" s="624"/>
      <c r="G1105" s="468" t="s">
        <v>13</v>
      </c>
      <c r="H1105" s="469">
        <v>1</v>
      </c>
      <c r="I1105" s="470">
        <v>5.24</v>
      </c>
      <c r="J1105" s="471">
        <v>5.24</v>
      </c>
    </row>
    <row r="1106" spans="1:10" ht="52.2" x14ac:dyDescent="0.25">
      <c r="A1106" s="465" t="s">
        <v>282</v>
      </c>
      <c r="B1106" s="466" t="s">
        <v>792</v>
      </c>
      <c r="C1106" s="467" t="s">
        <v>17</v>
      </c>
      <c r="D1106" s="467" t="s">
        <v>793</v>
      </c>
      <c r="E1106" s="624" t="s">
        <v>285</v>
      </c>
      <c r="F1106" s="624"/>
      <c r="G1106" s="468" t="s">
        <v>13</v>
      </c>
      <c r="H1106" s="469">
        <v>1</v>
      </c>
      <c r="I1106" s="470">
        <v>2.0499999999999998</v>
      </c>
      <c r="J1106" s="471">
        <v>2.0499999999999998</v>
      </c>
    </row>
    <row r="1107" spans="1:10" ht="45" customHeight="1" x14ac:dyDescent="0.25">
      <c r="A1107" s="465" t="s">
        <v>282</v>
      </c>
      <c r="B1107" s="466" t="s">
        <v>794</v>
      </c>
      <c r="C1107" s="467" t="s">
        <v>17</v>
      </c>
      <c r="D1107" s="467" t="s">
        <v>795</v>
      </c>
      <c r="E1107" s="624" t="s">
        <v>285</v>
      </c>
      <c r="F1107" s="624"/>
      <c r="G1107" s="468" t="s">
        <v>13</v>
      </c>
      <c r="H1107" s="469">
        <v>1</v>
      </c>
      <c r="I1107" s="470">
        <v>1.85</v>
      </c>
      <c r="J1107" s="471">
        <v>1.85</v>
      </c>
    </row>
    <row r="1108" spans="1:10" ht="34.799999999999997" x14ac:dyDescent="0.25">
      <c r="A1108" s="465" t="s">
        <v>282</v>
      </c>
      <c r="B1108" s="466" t="s">
        <v>515</v>
      </c>
      <c r="C1108" s="467" t="s">
        <v>17</v>
      </c>
      <c r="D1108" s="467" t="s">
        <v>516</v>
      </c>
      <c r="E1108" s="624" t="s">
        <v>517</v>
      </c>
      <c r="F1108" s="624"/>
      <c r="G1108" s="468" t="s">
        <v>13</v>
      </c>
      <c r="H1108" s="469">
        <v>1</v>
      </c>
      <c r="I1108" s="470">
        <v>0.08</v>
      </c>
      <c r="J1108" s="471">
        <v>0.08</v>
      </c>
    </row>
    <row r="1109" spans="1:10" ht="34.799999999999997" x14ac:dyDescent="0.25">
      <c r="A1109" s="465" t="s">
        <v>282</v>
      </c>
      <c r="B1109" s="466" t="s">
        <v>526</v>
      </c>
      <c r="C1109" s="467" t="s">
        <v>17</v>
      </c>
      <c r="D1109" s="467" t="s">
        <v>527</v>
      </c>
      <c r="E1109" s="624" t="s">
        <v>528</v>
      </c>
      <c r="F1109" s="624"/>
      <c r="G1109" s="468" t="s">
        <v>13</v>
      </c>
      <c r="H1109" s="469">
        <v>1</v>
      </c>
      <c r="I1109" s="470">
        <v>1</v>
      </c>
      <c r="J1109" s="471">
        <v>1</v>
      </c>
    </row>
    <row r="1110" spans="1:10" ht="34.799999999999997" x14ac:dyDescent="0.25">
      <c r="A1110" s="465" t="s">
        <v>282</v>
      </c>
      <c r="B1110" s="466" t="s">
        <v>513</v>
      </c>
      <c r="C1110" s="467" t="s">
        <v>17</v>
      </c>
      <c r="D1110" s="467" t="s">
        <v>514</v>
      </c>
      <c r="E1110" s="624" t="s">
        <v>285</v>
      </c>
      <c r="F1110" s="624"/>
      <c r="G1110" s="468" t="s">
        <v>13</v>
      </c>
      <c r="H1110" s="469">
        <v>1</v>
      </c>
      <c r="I1110" s="470">
        <v>1.43</v>
      </c>
      <c r="J1110" s="471">
        <v>1.43</v>
      </c>
    </row>
    <row r="1111" spans="1:10" ht="34.799999999999997" x14ac:dyDescent="0.25">
      <c r="A1111" s="458"/>
      <c r="B1111" s="459"/>
      <c r="C1111" s="459"/>
      <c r="D1111" s="459"/>
      <c r="E1111" s="459" t="s">
        <v>270</v>
      </c>
      <c r="F1111" s="460">
        <v>9.51</v>
      </c>
      <c r="G1111" s="459" t="s">
        <v>271</v>
      </c>
      <c r="H1111" s="460">
        <v>11.25</v>
      </c>
      <c r="I1111" s="459" t="s">
        <v>272</v>
      </c>
      <c r="J1111" s="461">
        <v>20.76</v>
      </c>
    </row>
    <row r="1112" spans="1:10" ht="35.4" thickBot="1" x14ac:dyDescent="0.3">
      <c r="A1112" s="458"/>
      <c r="B1112" s="459"/>
      <c r="C1112" s="459"/>
      <c r="D1112" s="459"/>
      <c r="E1112" s="459" t="s">
        <v>273</v>
      </c>
      <c r="F1112" s="460">
        <v>7.13</v>
      </c>
      <c r="G1112" s="459"/>
      <c r="H1112" s="620" t="s">
        <v>274</v>
      </c>
      <c r="I1112" s="620"/>
      <c r="J1112" s="461">
        <v>39.54</v>
      </c>
    </row>
    <row r="1113" spans="1:10" ht="18" thickTop="1" x14ac:dyDescent="0.25">
      <c r="A1113" s="462"/>
      <c r="B1113" s="463"/>
      <c r="C1113" s="463"/>
      <c r="D1113" s="463"/>
      <c r="E1113" s="463"/>
      <c r="F1113" s="463"/>
      <c r="G1113" s="463"/>
      <c r="H1113" s="463"/>
      <c r="I1113" s="463"/>
      <c r="J1113" s="464"/>
    </row>
    <row r="1114" spans="1:10" ht="17.399999999999999" x14ac:dyDescent="0.25">
      <c r="A1114" s="439"/>
      <c r="B1114" s="440" t="s">
        <v>24</v>
      </c>
      <c r="C1114" s="441" t="s">
        <v>256</v>
      </c>
      <c r="D1114" s="441" t="s">
        <v>257</v>
      </c>
      <c r="E1114" s="625" t="s">
        <v>258</v>
      </c>
      <c r="F1114" s="625"/>
      <c r="G1114" s="442" t="s">
        <v>259</v>
      </c>
      <c r="H1114" s="440" t="s">
        <v>34</v>
      </c>
      <c r="I1114" s="440" t="s">
        <v>260</v>
      </c>
      <c r="J1114" s="443" t="s">
        <v>39</v>
      </c>
    </row>
    <row r="1115" spans="1:10" ht="77.25" customHeight="1" x14ac:dyDescent="0.25">
      <c r="A1115" s="444" t="s">
        <v>261</v>
      </c>
      <c r="B1115" s="445" t="s">
        <v>600</v>
      </c>
      <c r="C1115" s="446" t="s">
        <v>17</v>
      </c>
      <c r="D1115" s="446" t="s">
        <v>181</v>
      </c>
      <c r="E1115" s="626" t="s">
        <v>346</v>
      </c>
      <c r="F1115" s="626"/>
      <c r="G1115" s="447" t="s">
        <v>179</v>
      </c>
      <c r="H1115" s="448">
        <v>1</v>
      </c>
      <c r="I1115" s="449">
        <v>89.02</v>
      </c>
      <c r="J1115" s="450">
        <v>89.02</v>
      </c>
    </row>
    <row r="1116" spans="1:10" ht="78" customHeight="1" x14ac:dyDescent="0.25">
      <c r="A1116" s="451" t="s">
        <v>264</v>
      </c>
      <c r="B1116" s="452" t="s">
        <v>796</v>
      </c>
      <c r="C1116" s="453" t="s">
        <v>17</v>
      </c>
      <c r="D1116" s="453" t="s">
        <v>797</v>
      </c>
      <c r="E1116" s="627" t="s">
        <v>346</v>
      </c>
      <c r="F1116" s="627"/>
      <c r="G1116" s="454" t="s">
        <v>13</v>
      </c>
      <c r="H1116" s="455">
        <v>1</v>
      </c>
      <c r="I1116" s="456">
        <v>47.04</v>
      </c>
      <c r="J1116" s="457">
        <v>47.04</v>
      </c>
    </row>
    <row r="1117" spans="1:10" ht="34.799999999999997" x14ac:dyDescent="0.25">
      <c r="A1117" s="451" t="s">
        <v>264</v>
      </c>
      <c r="B1117" s="452" t="s">
        <v>788</v>
      </c>
      <c r="C1117" s="453" t="s">
        <v>17</v>
      </c>
      <c r="D1117" s="453" t="s">
        <v>789</v>
      </c>
      <c r="E1117" s="627" t="s">
        <v>269</v>
      </c>
      <c r="F1117" s="627"/>
      <c r="G1117" s="454" t="s">
        <v>13</v>
      </c>
      <c r="H1117" s="455">
        <v>1</v>
      </c>
      <c r="I1117" s="456">
        <v>29.55</v>
      </c>
      <c r="J1117" s="457">
        <v>29.55</v>
      </c>
    </row>
    <row r="1118" spans="1:10" ht="75" customHeight="1" x14ac:dyDescent="0.25">
      <c r="A1118" s="451" t="s">
        <v>264</v>
      </c>
      <c r="B1118" s="452" t="s">
        <v>798</v>
      </c>
      <c r="C1118" s="453" t="s">
        <v>17</v>
      </c>
      <c r="D1118" s="453" t="s">
        <v>799</v>
      </c>
      <c r="E1118" s="627" t="s">
        <v>346</v>
      </c>
      <c r="F1118" s="627"/>
      <c r="G1118" s="454" t="s">
        <v>13</v>
      </c>
      <c r="H1118" s="455">
        <v>1</v>
      </c>
      <c r="I1118" s="456">
        <v>12.43</v>
      </c>
      <c r="J1118" s="457">
        <v>12.43</v>
      </c>
    </row>
    <row r="1119" spans="1:10" ht="34.799999999999997" x14ac:dyDescent="0.25">
      <c r="A1119" s="458"/>
      <c r="B1119" s="459"/>
      <c r="C1119" s="459"/>
      <c r="D1119" s="459"/>
      <c r="E1119" s="459" t="s">
        <v>270</v>
      </c>
      <c r="F1119" s="460">
        <v>9.57</v>
      </c>
      <c r="G1119" s="459" t="s">
        <v>271</v>
      </c>
      <c r="H1119" s="460">
        <v>11.33</v>
      </c>
      <c r="I1119" s="459" t="s">
        <v>272</v>
      </c>
      <c r="J1119" s="461">
        <v>20.9</v>
      </c>
    </row>
    <row r="1120" spans="1:10" ht="35.4" thickBot="1" x14ac:dyDescent="0.3">
      <c r="A1120" s="458"/>
      <c r="B1120" s="459"/>
      <c r="C1120" s="459"/>
      <c r="D1120" s="459"/>
      <c r="E1120" s="459" t="s">
        <v>273</v>
      </c>
      <c r="F1120" s="460">
        <v>19.579999999999998</v>
      </c>
      <c r="G1120" s="459"/>
      <c r="H1120" s="620" t="s">
        <v>274</v>
      </c>
      <c r="I1120" s="620"/>
      <c r="J1120" s="461">
        <v>108.6</v>
      </c>
    </row>
    <row r="1121" spans="1:10" ht="18" thickTop="1" x14ac:dyDescent="0.25">
      <c r="A1121" s="462"/>
      <c r="B1121" s="463"/>
      <c r="C1121" s="463"/>
      <c r="D1121" s="463"/>
      <c r="E1121" s="463"/>
      <c r="F1121" s="463"/>
      <c r="G1121" s="463"/>
      <c r="H1121" s="463"/>
      <c r="I1121" s="463"/>
      <c r="J1121" s="464"/>
    </row>
    <row r="1122" spans="1:10" ht="17.399999999999999" x14ac:dyDescent="0.25">
      <c r="A1122" s="439"/>
      <c r="B1122" s="440" t="s">
        <v>24</v>
      </c>
      <c r="C1122" s="441" t="s">
        <v>256</v>
      </c>
      <c r="D1122" s="441" t="s">
        <v>257</v>
      </c>
      <c r="E1122" s="625" t="s">
        <v>258</v>
      </c>
      <c r="F1122" s="625"/>
      <c r="G1122" s="442" t="s">
        <v>259</v>
      </c>
      <c r="H1122" s="440" t="s">
        <v>34</v>
      </c>
      <c r="I1122" s="440" t="s">
        <v>260</v>
      </c>
      <c r="J1122" s="443" t="s">
        <v>39</v>
      </c>
    </row>
    <row r="1123" spans="1:10" ht="75" customHeight="1" x14ac:dyDescent="0.25">
      <c r="A1123" s="444" t="s">
        <v>261</v>
      </c>
      <c r="B1123" s="445" t="s">
        <v>601</v>
      </c>
      <c r="C1123" s="446" t="s">
        <v>17</v>
      </c>
      <c r="D1123" s="446" t="s">
        <v>602</v>
      </c>
      <c r="E1123" s="626" t="s">
        <v>346</v>
      </c>
      <c r="F1123" s="626"/>
      <c r="G1123" s="447" t="s">
        <v>175</v>
      </c>
      <c r="H1123" s="448">
        <v>1</v>
      </c>
      <c r="I1123" s="449">
        <v>196.18</v>
      </c>
      <c r="J1123" s="450">
        <v>196.18</v>
      </c>
    </row>
    <row r="1124" spans="1:10" ht="73.5" customHeight="1" x14ac:dyDescent="0.25">
      <c r="A1124" s="451" t="s">
        <v>264</v>
      </c>
      <c r="B1124" s="452" t="s">
        <v>798</v>
      </c>
      <c r="C1124" s="453" t="s">
        <v>17</v>
      </c>
      <c r="D1124" s="453" t="s">
        <v>799</v>
      </c>
      <c r="E1124" s="627" t="s">
        <v>346</v>
      </c>
      <c r="F1124" s="627"/>
      <c r="G1124" s="454" t="s">
        <v>13</v>
      </c>
      <c r="H1124" s="455">
        <v>1</v>
      </c>
      <c r="I1124" s="456">
        <v>12.43</v>
      </c>
      <c r="J1124" s="457">
        <v>12.43</v>
      </c>
    </row>
    <row r="1125" spans="1:10" ht="78.75" customHeight="1" x14ac:dyDescent="0.25">
      <c r="A1125" s="451" t="s">
        <v>264</v>
      </c>
      <c r="B1125" s="452" t="s">
        <v>796</v>
      </c>
      <c r="C1125" s="453" t="s">
        <v>17</v>
      </c>
      <c r="D1125" s="453" t="s">
        <v>797</v>
      </c>
      <c r="E1125" s="627" t="s">
        <v>346</v>
      </c>
      <c r="F1125" s="627"/>
      <c r="G1125" s="454" t="s">
        <v>13</v>
      </c>
      <c r="H1125" s="455">
        <v>1</v>
      </c>
      <c r="I1125" s="456">
        <v>47.04</v>
      </c>
      <c r="J1125" s="457">
        <v>47.04</v>
      </c>
    </row>
    <row r="1126" spans="1:10" ht="34.799999999999997" x14ac:dyDescent="0.25">
      <c r="A1126" s="451" t="s">
        <v>264</v>
      </c>
      <c r="B1126" s="452" t="s">
        <v>788</v>
      </c>
      <c r="C1126" s="453" t="s">
        <v>17</v>
      </c>
      <c r="D1126" s="453" t="s">
        <v>789</v>
      </c>
      <c r="E1126" s="627" t="s">
        <v>269</v>
      </c>
      <c r="F1126" s="627"/>
      <c r="G1126" s="454" t="s">
        <v>13</v>
      </c>
      <c r="H1126" s="455">
        <v>1</v>
      </c>
      <c r="I1126" s="456">
        <v>29.55</v>
      </c>
      <c r="J1126" s="457">
        <v>29.55</v>
      </c>
    </row>
    <row r="1127" spans="1:10" ht="75" customHeight="1" x14ac:dyDescent="0.25">
      <c r="A1127" s="451" t="s">
        <v>264</v>
      </c>
      <c r="B1127" s="452" t="s">
        <v>800</v>
      </c>
      <c r="C1127" s="453" t="s">
        <v>17</v>
      </c>
      <c r="D1127" s="453" t="s">
        <v>801</v>
      </c>
      <c r="E1127" s="627" t="s">
        <v>346</v>
      </c>
      <c r="F1127" s="627"/>
      <c r="G1127" s="454" t="s">
        <v>13</v>
      </c>
      <c r="H1127" s="455">
        <v>1</v>
      </c>
      <c r="I1127" s="456">
        <v>48.36</v>
      </c>
      <c r="J1127" s="457">
        <v>48.36</v>
      </c>
    </row>
    <row r="1128" spans="1:10" ht="78.75" customHeight="1" x14ac:dyDescent="0.25">
      <c r="A1128" s="451" t="s">
        <v>264</v>
      </c>
      <c r="B1128" s="452" t="s">
        <v>802</v>
      </c>
      <c r="C1128" s="453" t="s">
        <v>17</v>
      </c>
      <c r="D1128" s="453" t="s">
        <v>803</v>
      </c>
      <c r="E1128" s="627" t="s">
        <v>346</v>
      </c>
      <c r="F1128" s="627"/>
      <c r="G1128" s="454" t="s">
        <v>13</v>
      </c>
      <c r="H1128" s="455">
        <v>1</v>
      </c>
      <c r="I1128" s="456">
        <v>58.8</v>
      </c>
      <c r="J1128" s="457">
        <v>58.8</v>
      </c>
    </row>
    <row r="1129" spans="1:10" ht="34.799999999999997" x14ac:dyDescent="0.25">
      <c r="A1129" s="458"/>
      <c r="B1129" s="459"/>
      <c r="C1129" s="459"/>
      <c r="D1129" s="459"/>
      <c r="E1129" s="459" t="s">
        <v>270</v>
      </c>
      <c r="F1129" s="460">
        <v>9.57</v>
      </c>
      <c r="G1129" s="459" t="s">
        <v>271</v>
      </c>
      <c r="H1129" s="460">
        <v>11.33</v>
      </c>
      <c r="I1129" s="459" t="s">
        <v>272</v>
      </c>
      <c r="J1129" s="461">
        <v>20.9</v>
      </c>
    </row>
    <row r="1130" spans="1:10" ht="35.4" thickBot="1" x14ac:dyDescent="0.3">
      <c r="A1130" s="458"/>
      <c r="B1130" s="459"/>
      <c r="C1130" s="459"/>
      <c r="D1130" s="459"/>
      <c r="E1130" s="459" t="s">
        <v>273</v>
      </c>
      <c r="F1130" s="460">
        <v>43.15</v>
      </c>
      <c r="G1130" s="459"/>
      <c r="H1130" s="620" t="s">
        <v>274</v>
      </c>
      <c r="I1130" s="620"/>
      <c r="J1130" s="461">
        <v>239.33</v>
      </c>
    </row>
    <row r="1131" spans="1:10" ht="18" thickTop="1" x14ac:dyDescent="0.25">
      <c r="A1131" s="462"/>
      <c r="B1131" s="463"/>
      <c r="C1131" s="463"/>
      <c r="D1131" s="463"/>
      <c r="E1131" s="463"/>
      <c r="F1131" s="463"/>
      <c r="G1131" s="463"/>
      <c r="H1131" s="463"/>
      <c r="I1131" s="463"/>
      <c r="J1131" s="464"/>
    </row>
    <row r="1132" spans="1:10" ht="17.399999999999999" x14ac:dyDescent="0.25">
      <c r="A1132" s="439"/>
      <c r="B1132" s="440" t="s">
        <v>24</v>
      </c>
      <c r="C1132" s="441" t="s">
        <v>256</v>
      </c>
      <c r="D1132" s="441" t="s">
        <v>257</v>
      </c>
      <c r="E1132" s="625" t="s">
        <v>258</v>
      </c>
      <c r="F1132" s="625"/>
      <c r="G1132" s="442" t="s">
        <v>259</v>
      </c>
      <c r="H1132" s="440" t="s">
        <v>34</v>
      </c>
      <c r="I1132" s="440" t="s">
        <v>260</v>
      </c>
      <c r="J1132" s="443" t="s">
        <v>39</v>
      </c>
    </row>
    <row r="1133" spans="1:10" ht="77.25" customHeight="1" x14ac:dyDescent="0.25">
      <c r="A1133" s="444" t="s">
        <v>261</v>
      </c>
      <c r="B1133" s="445" t="s">
        <v>796</v>
      </c>
      <c r="C1133" s="446" t="s">
        <v>17</v>
      </c>
      <c r="D1133" s="446" t="s">
        <v>797</v>
      </c>
      <c r="E1133" s="626" t="s">
        <v>346</v>
      </c>
      <c r="F1133" s="626"/>
      <c r="G1133" s="447" t="s">
        <v>13</v>
      </c>
      <c r="H1133" s="448">
        <v>1</v>
      </c>
      <c r="I1133" s="449">
        <v>47.04</v>
      </c>
      <c r="J1133" s="450">
        <v>47.04</v>
      </c>
    </row>
    <row r="1134" spans="1:10" ht="69.599999999999994" x14ac:dyDescent="0.25">
      <c r="A1134" s="465" t="s">
        <v>282</v>
      </c>
      <c r="B1134" s="466" t="s">
        <v>804</v>
      </c>
      <c r="C1134" s="467" t="s">
        <v>17</v>
      </c>
      <c r="D1134" s="467" t="s">
        <v>805</v>
      </c>
      <c r="E1134" s="624" t="s">
        <v>298</v>
      </c>
      <c r="F1134" s="624"/>
      <c r="G1134" s="468" t="s">
        <v>563</v>
      </c>
      <c r="H1134" s="469">
        <v>5.5999999999999999E-5</v>
      </c>
      <c r="I1134" s="470">
        <v>840000</v>
      </c>
      <c r="J1134" s="471">
        <v>47.04</v>
      </c>
    </row>
    <row r="1135" spans="1:10" ht="34.799999999999997" x14ac:dyDescent="0.25">
      <c r="A1135" s="458"/>
      <c r="B1135" s="459"/>
      <c r="C1135" s="459"/>
      <c r="D1135" s="459"/>
      <c r="E1135" s="459" t="s">
        <v>270</v>
      </c>
      <c r="F1135" s="460">
        <v>0</v>
      </c>
      <c r="G1135" s="459" t="s">
        <v>271</v>
      </c>
      <c r="H1135" s="460">
        <v>0</v>
      </c>
      <c r="I1135" s="459" t="s">
        <v>272</v>
      </c>
      <c r="J1135" s="461">
        <v>0</v>
      </c>
    </row>
    <row r="1136" spans="1:10" ht="35.4" thickBot="1" x14ac:dyDescent="0.3">
      <c r="A1136" s="458"/>
      <c r="B1136" s="459"/>
      <c r="C1136" s="459"/>
      <c r="D1136" s="459"/>
      <c r="E1136" s="459" t="s">
        <v>273</v>
      </c>
      <c r="F1136" s="460">
        <v>10.34</v>
      </c>
      <c r="G1136" s="459"/>
      <c r="H1136" s="620" t="s">
        <v>274</v>
      </c>
      <c r="I1136" s="620"/>
      <c r="J1136" s="461">
        <v>57.38</v>
      </c>
    </row>
    <row r="1137" spans="1:10" ht="18" thickTop="1" x14ac:dyDescent="0.25">
      <c r="A1137" s="462"/>
      <c r="B1137" s="463"/>
      <c r="C1137" s="463"/>
      <c r="D1137" s="463"/>
      <c r="E1137" s="463"/>
      <c r="F1137" s="463"/>
      <c r="G1137" s="463"/>
      <c r="H1137" s="463"/>
      <c r="I1137" s="463"/>
      <c r="J1137" s="464"/>
    </row>
    <row r="1138" spans="1:10" ht="17.399999999999999" x14ac:dyDescent="0.25">
      <c r="A1138" s="439"/>
      <c r="B1138" s="440" t="s">
        <v>24</v>
      </c>
      <c r="C1138" s="441" t="s">
        <v>256</v>
      </c>
      <c r="D1138" s="441" t="s">
        <v>257</v>
      </c>
      <c r="E1138" s="625" t="s">
        <v>258</v>
      </c>
      <c r="F1138" s="625"/>
      <c r="G1138" s="442" t="s">
        <v>259</v>
      </c>
      <c r="H1138" s="440" t="s">
        <v>34</v>
      </c>
      <c r="I1138" s="440" t="s">
        <v>260</v>
      </c>
      <c r="J1138" s="443" t="s">
        <v>39</v>
      </c>
    </row>
    <row r="1139" spans="1:10" ht="82.5" customHeight="1" x14ac:dyDescent="0.25">
      <c r="A1139" s="444" t="s">
        <v>261</v>
      </c>
      <c r="B1139" s="445" t="s">
        <v>798</v>
      </c>
      <c r="C1139" s="446" t="s">
        <v>17</v>
      </c>
      <c r="D1139" s="446" t="s">
        <v>799</v>
      </c>
      <c r="E1139" s="626" t="s">
        <v>346</v>
      </c>
      <c r="F1139" s="626"/>
      <c r="G1139" s="447" t="s">
        <v>13</v>
      </c>
      <c r="H1139" s="448">
        <v>1</v>
      </c>
      <c r="I1139" s="449">
        <v>12.43</v>
      </c>
      <c r="J1139" s="450">
        <v>12.43</v>
      </c>
    </row>
    <row r="1140" spans="1:10" ht="69.599999999999994" x14ac:dyDescent="0.25">
      <c r="A1140" s="465" t="s">
        <v>282</v>
      </c>
      <c r="B1140" s="466" t="s">
        <v>804</v>
      </c>
      <c r="C1140" s="467" t="s">
        <v>17</v>
      </c>
      <c r="D1140" s="467" t="s">
        <v>805</v>
      </c>
      <c r="E1140" s="624" t="s">
        <v>298</v>
      </c>
      <c r="F1140" s="624"/>
      <c r="G1140" s="468" t="s">
        <v>563</v>
      </c>
      <c r="H1140" s="469">
        <v>1.4800000000000001E-5</v>
      </c>
      <c r="I1140" s="470">
        <v>840000</v>
      </c>
      <c r="J1140" s="471">
        <v>12.43</v>
      </c>
    </row>
    <row r="1141" spans="1:10" ht="34.799999999999997" x14ac:dyDescent="0.25">
      <c r="A1141" s="458"/>
      <c r="B1141" s="459"/>
      <c r="C1141" s="459"/>
      <c r="D1141" s="459"/>
      <c r="E1141" s="459" t="s">
        <v>270</v>
      </c>
      <c r="F1141" s="460">
        <v>0</v>
      </c>
      <c r="G1141" s="459" t="s">
        <v>271</v>
      </c>
      <c r="H1141" s="460">
        <v>0</v>
      </c>
      <c r="I1141" s="459" t="s">
        <v>272</v>
      </c>
      <c r="J1141" s="461">
        <v>0</v>
      </c>
    </row>
    <row r="1142" spans="1:10" ht="35.4" thickBot="1" x14ac:dyDescent="0.3">
      <c r="A1142" s="458"/>
      <c r="B1142" s="459"/>
      <c r="C1142" s="459"/>
      <c r="D1142" s="459"/>
      <c r="E1142" s="459" t="s">
        <v>273</v>
      </c>
      <c r="F1142" s="460">
        <v>2.73</v>
      </c>
      <c r="G1142" s="459"/>
      <c r="H1142" s="620" t="s">
        <v>274</v>
      </c>
      <c r="I1142" s="620"/>
      <c r="J1142" s="461">
        <v>15.16</v>
      </c>
    </row>
    <row r="1143" spans="1:10" ht="18" thickTop="1" x14ac:dyDescent="0.25">
      <c r="A1143" s="462"/>
      <c r="B1143" s="463"/>
      <c r="C1143" s="463"/>
      <c r="D1143" s="463"/>
      <c r="E1143" s="463"/>
      <c r="F1143" s="463"/>
      <c r="G1143" s="463"/>
      <c r="H1143" s="463"/>
      <c r="I1143" s="463"/>
      <c r="J1143" s="464"/>
    </row>
    <row r="1144" spans="1:10" ht="17.399999999999999" x14ac:dyDescent="0.25">
      <c r="A1144" s="439"/>
      <c r="B1144" s="440" t="s">
        <v>24</v>
      </c>
      <c r="C1144" s="441" t="s">
        <v>256</v>
      </c>
      <c r="D1144" s="441" t="s">
        <v>257</v>
      </c>
      <c r="E1144" s="625" t="s">
        <v>258</v>
      </c>
      <c r="F1144" s="625"/>
      <c r="G1144" s="442" t="s">
        <v>259</v>
      </c>
      <c r="H1144" s="440" t="s">
        <v>34</v>
      </c>
      <c r="I1144" s="440" t="s">
        <v>260</v>
      </c>
      <c r="J1144" s="443" t="s">
        <v>39</v>
      </c>
    </row>
    <row r="1145" spans="1:10" ht="81" customHeight="1" x14ac:dyDescent="0.25">
      <c r="A1145" s="444" t="s">
        <v>261</v>
      </c>
      <c r="B1145" s="445" t="s">
        <v>802</v>
      </c>
      <c r="C1145" s="446" t="s">
        <v>17</v>
      </c>
      <c r="D1145" s="446" t="s">
        <v>803</v>
      </c>
      <c r="E1145" s="626" t="s">
        <v>346</v>
      </c>
      <c r="F1145" s="626"/>
      <c r="G1145" s="447" t="s">
        <v>13</v>
      </c>
      <c r="H1145" s="448">
        <v>1</v>
      </c>
      <c r="I1145" s="449">
        <v>58.8</v>
      </c>
      <c r="J1145" s="450">
        <v>58.8</v>
      </c>
    </row>
    <row r="1146" spans="1:10" ht="69.599999999999994" x14ac:dyDescent="0.25">
      <c r="A1146" s="465" t="s">
        <v>282</v>
      </c>
      <c r="B1146" s="466" t="s">
        <v>804</v>
      </c>
      <c r="C1146" s="467" t="s">
        <v>17</v>
      </c>
      <c r="D1146" s="467" t="s">
        <v>805</v>
      </c>
      <c r="E1146" s="624" t="s">
        <v>298</v>
      </c>
      <c r="F1146" s="624"/>
      <c r="G1146" s="468" t="s">
        <v>563</v>
      </c>
      <c r="H1146" s="469">
        <v>6.9999999999999994E-5</v>
      </c>
      <c r="I1146" s="470">
        <v>840000</v>
      </c>
      <c r="J1146" s="471">
        <v>58.8</v>
      </c>
    </row>
    <row r="1147" spans="1:10" ht="34.799999999999997" x14ac:dyDescent="0.25">
      <c r="A1147" s="458"/>
      <c r="B1147" s="459"/>
      <c r="C1147" s="459"/>
      <c r="D1147" s="459"/>
      <c r="E1147" s="459" t="s">
        <v>270</v>
      </c>
      <c r="F1147" s="460">
        <v>0</v>
      </c>
      <c r="G1147" s="459" t="s">
        <v>271</v>
      </c>
      <c r="H1147" s="460">
        <v>0</v>
      </c>
      <c r="I1147" s="459" t="s">
        <v>272</v>
      </c>
      <c r="J1147" s="461">
        <v>0</v>
      </c>
    </row>
    <row r="1148" spans="1:10" ht="35.4" thickBot="1" x14ac:dyDescent="0.3">
      <c r="A1148" s="458"/>
      <c r="B1148" s="459"/>
      <c r="C1148" s="459"/>
      <c r="D1148" s="459"/>
      <c r="E1148" s="459" t="s">
        <v>273</v>
      </c>
      <c r="F1148" s="460">
        <v>12.93</v>
      </c>
      <c r="G1148" s="459"/>
      <c r="H1148" s="620" t="s">
        <v>274</v>
      </c>
      <c r="I1148" s="620"/>
      <c r="J1148" s="461">
        <v>71.73</v>
      </c>
    </row>
    <row r="1149" spans="1:10" ht="18" thickTop="1" x14ac:dyDescent="0.25">
      <c r="A1149" s="462"/>
      <c r="B1149" s="463"/>
      <c r="C1149" s="463"/>
      <c r="D1149" s="463"/>
      <c r="E1149" s="463"/>
      <c r="F1149" s="463"/>
      <c r="G1149" s="463"/>
      <c r="H1149" s="463"/>
      <c r="I1149" s="463"/>
      <c r="J1149" s="464"/>
    </row>
    <row r="1150" spans="1:10" ht="17.399999999999999" x14ac:dyDescent="0.25">
      <c r="A1150" s="439"/>
      <c r="B1150" s="440" t="s">
        <v>24</v>
      </c>
      <c r="C1150" s="441" t="s">
        <v>256</v>
      </c>
      <c r="D1150" s="441" t="s">
        <v>257</v>
      </c>
      <c r="E1150" s="625" t="s">
        <v>258</v>
      </c>
      <c r="F1150" s="625"/>
      <c r="G1150" s="442" t="s">
        <v>259</v>
      </c>
      <c r="H1150" s="440" t="s">
        <v>34</v>
      </c>
      <c r="I1150" s="440" t="s">
        <v>260</v>
      </c>
      <c r="J1150" s="443" t="s">
        <v>39</v>
      </c>
    </row>
    <row r="1151" spans="1:10" ht="73.5" customHeight="1" x14ac:dyDescent="0.25">
      <c r="A1151" s="444" t="s">
        <v>261</v>
      </c>
      <c r="B1151" s="445" t="s">
        <v>800</v>
      </c>
      <c r="C1151" s="446" t="s">
        <v>17</v>
      </c>
      <c r="D1151" s="446" t="s">
        <v>801</v>
      </c>
      <c r="E1151" s="626" t="s">
        <v>346</v>
      </c>
      <c r="F1151" s="626"/>
      <c r="G1151" s="447" t="s">
        <v>13</v>
      </c>
      <c r="H1151" s="448">
        <v>1</v>
      </c>
      <c r="I1151" s="449">
        <v>48.36</v>
      </c>
      <c r="J1151" s="450">
        <v>48.36</v>
      </c>
    </row>
    <row r="1152" spans="1:10" ht="34.799999999999997" x14ac:dyDescent="0.25">
      <c r="A1152" s="465" t="s">
        <v>282</v>
      </c>
      <c r="B1152" s="466" t="s">
        <v>584</v>
      </c>
      <c r="C1152" s="467" t="s">
        <v>17</v>
      </c>
      <c r="D1152" s="467" t="s">
        <v>585</v>
      </c>
      <c r="E1152" s="624" t="s">
        <v>285</v>
      </c>
      <c r="F1152" s="624"/>
      <c r="G1152" s="468" t="s">
        <v>501</v>
      </c>
      <c r="H1152" s="469">
        <v>7.64</v>
      </c>
      <c r="I1152" s="470">
        <v>6.33</v>
      </c>
      <c r="J1152" s="471">
        <v>48.36</v>
      </c>
    </row>
    <row r="1153" spans="1:10" ht="34.799999999999997" x14ac:dyDescent="0.25">
      <c r="A1153" s="458"/>
      <c r="B1153" s="459"/>
      <c r="C1153" s="459"/>
      <c r="D1153" s="459"/>
      <c r="E1153" s="459" t="s">
        <v>270</v>
      </c>
      <c r="F1153" s="460">
        <v>0</v>
      </c>
      <c r="G1153" s="459" t="s">
        <v>271</v>
      </c>
      <c r="H1153" s="460">
        <v>0</v>
      </c>
      <c r="I1153" s="459" t="s">
        <v>272</v>
      </c>
      <c r="J1153" s="461">
        <v>0</v>
      </c>
    </row>
    <row r="1154" spans="1:10" ht="35.4" thickBot="1" x14ac:dyDescent="0.3">
      <c r="A1154" s="458"/>
      <c r="B1154" s="459"/>
      <c r="C1154" s="459"/>
      <c r="D1154" s="459"/>
      <c r="E1154" s="459" t="s">
        <v>273</v>
      </c>
      <c r="F1154" s="460">
        <v>10.63</v>
      </c>
      <c r="G1154" s="459"/>
      <c r="H1154" s="620" t="s">
        <v>274</v>
      </c>
      <c r="I1154" s="620"/>
      <c r="J1154" s="461">
        <v>58.99</v>
      </c>
    </row>
    <row r="1155" spans="1:10" ht="18" thickTop="1" x14ac:dyDescent="0.25">
      <c r="A1155" s="462"/>
      <c r="B1155" s="463"/>
      <c r="C1155" s="463"/>
      <c r="D1155" s="463"/>
      <c r="E1155" s="463"/>
      <c r="F1155" s="463"/>
      <c r="G1155" s="463"/>
      <c r="H1155" s="463"/>
      <c r="I1155" s="463"/>
      <c r="J1155" s="464"/>
    </row>
    <row r="1156" spans="1:10" ht="17.399999999999999" x14ac:dyDescent="0.25">
      <c r="A1156" s="439"/>
      <c r="B1156" s="440" t="s">
        <v>24</v>
      </c>
      <c r="C1156" s="441" t="s">
        <v>256</v>
      </c>
      <c r="D1156" s="441" t="s">
        <v>257</v>
      </c>
      <c r="E1156" s="625" t="s">
        <v>258</v>
      </c>
      <c r="F1156" s="625"/>
      <c r="G1156" s="442" t="s">
        <v>259</v>
      </c>
      <c r="H1156" s="440" t="s">
        <v>34</v>
      </c>
      <c r="I1156" s="440" t="s">
        <v>260</v>
      </c>
      <c r="J1156" s="443" t="s">
        <v>39</v>
      </c>
    </row>
    <row r="1157" spans="1:10" ht="34.799999999999997" x14ac:dyDescent="0.25">
      <c r="A1157" s="444" t="s">
        <v>261</v>
      </c>
      <c r="B1157" s="445" t="s">
        <v>401</v>
      </c>
      <c r="C1157" s="446" t="s">
        <v>17</v>
      </c>
      <c r="D1157" s="446" t="s">
        <v>402</v>
      </c>
      <c r="E1157" s="626" t="s">
        <v>266</v>
      </c>
      <c r="F1157" s="626"/>
      <c r="G1157" s="447" t="s">
        <v>13</v>
      </c>
      <c r="H1157" s="448">
        <v>1</v>
      </c>
      <c r="I1157" s="449">
        <v>27.26</v>
      </c>
      <c r="J1157" s="450">
        <v>27.26</v>
      </c>
    </row>
    <row r="1158" spans="1:10" ht="52.2" x14ac:dyDescent="0.25">
      <c r="A1158" s="451" t="s">
        <v>264</v>
      </c>
      <c r="B1158" s="452" t="s">
        <v>701</v>
      </c>
      <c r="C1158" s="453" t="s">
        <v>17</v>
      </c>
      <c r="D1158" s="453" t="s">
        <v>702</v>
      </c>
      <c r="E1158" s="627" t="s">
        <v>266</v>
      </c>
      <c r="F1158" s="627"/>
      <c r="G1158" s="454" t="s">
        <v>13</v>
      </c>
      <c r="H1158" s="455">
        <v>1</v>
      </c>
      <c r="I1158" s="456">
        <v>0.09</v>
      </c>
      <c r="J1158" s="457">
        <v>0.09</v>
      </c>
    </row>
    <row r="1159" spans="1:10" ht="34.799999999999997" x14ac:dyDescent="0.25">
      <c r="A1159" s="465" t="s">
        <v>282</v>
      </c>
      <c r="B1159" s="466" t="s">
        <v>526</v>
      </c>
      <c r="C1159" s="467" t="s">
        <v>17</v>
      </c>
      <c r="D1159" s="467" t="s">
        <v>527</v>
      </c>
      <c r="E1159" s="624" t="s">
        <v>528</v>
      </c>
      <c r="F1159" s="624"/>
      <c r="G1159" s="468" t="s">
        <v>13</v>
      </c>
      <c r="H1159" s="469">
        <v>1</v>
      </c>
      <c r="I1159" s="470">
        <v>1</v>
      </c>
      <c r="J1159" s="471">
        <v>1</v>
      </c>
    </row>
    <row r="1160" spans="1:10" ht="34.799999999999997" x14ac:dyDescent="0.25">
      <c r="A1160" s="465" t="s">
        <v>282</v>
      </c>
      <c r="B1160" s="466" t="s">
        <v>513</v>
      </c>
      <c r="C1160" s="467" t="s">
        <v>17</v>
      </c>
      <c r="D1160" s="467" t="s">
        <v>514</v>
      </c>
      <c r="E1160" s="624" t="s">
        <v>285</v>
      </c>
      <c r="F1160" s="624"/>
      <c r="G1160" s="468" t="s">
        <v>13</v>
      </c>
      <c r="H1160" s="469">
        <v>1</v>
      </c>
      <c r="I1160" s="470">
        <v>1.43</v>
      </c>
      <c r="J1160" s="471">
        <v>1.43</v>
      </c>
    </row>
    <row r="1161" spans="1:10" ht="52.2" x14ac:dyDescent="0.25">
      <c r="A1161" s="465" t="s">
        <v>282</v>
      </c>
      <c r="B1161" s="466" t="s">
        <v>772</v>
      </c>
      <c r="C1161" s="467" t="s">
        <v>17</v>
      </c>
      <c r="D1161" s="467" t="s">
        <v>773</v>
      </c>
      <c r="E1161" s="624" t="s">
        <v>298</v>
      </c>
      <c r="F1161" s="624"/>
      <c r="G1161" s="468" t="s">
        <v>13</v>
      </c>
      <c r="H1161" s="469">
        <v>1</v>
      </c>
      <c r="I1161" s="470">
        <v>0.89</v>
      </c>
      <c r="J1161" s="471">
        <v>0.89</v>
      </c>
    </row>
    <row r="1162" spans="1:10" ht="34.799999999999997" x14ac:dyDescent="0.25">
      <c r="A1162" s="465" t="s">
        <v>282</v>
      </c>
      <c r="B1162" s="466" t="s">
        <v>515</v>
      </c>
      <c r="C1162" s="467" t="s">
        <v>17</v>
      </c>
      <c r="D1162" s="467" t="s">
        <v>516</v>
      </c>
      <c r="E1162" s="624" t="s">
        <v>517</v>
      </c>
      <c r="F1162" s="624"/>
      <c r="G1162" s="468" t="s">
        <v>13</v>
      </c>
      <c r="H1162" s="469">
        <v>1</v>
      </c>
      <c r="I1162" s="470">
        <v>0.08</v>
      </c>
      <c r="J1162" s="471">
        <v>0.08</v>
      </c>
    </row>
    <row r="1163" spans="1:10" ht="17.399999999999999" x14ac:dyDescent="0.25">
      <c r="A1163" s="465" t="s">
        <v>282</v>
      </c>
      <c r="B1163" s="466" t="s">
        <v>703</v>
      </c>
      <c r="C1163" s="467" t="s">
        <v>17</v>
      </c>
      <c r="D1163" s="467" t="s">
        <v>704</v>
      </c>
      <c r="E1163" s="624" t="s">
        <v>417</v>
      </c>
      <c r="F1163" s="624"/>
      <c r="G1163" s="468" t="s">
        <v>13</v>
      </c>
      <c r="H1163" s="469">
        <v>1</v>
      </c>
      <c r="I1163" s="470">
        <v>18.52</v>
      </c>
      <c r="J1163" s="471">
        <v>18.52</v>
      </c>
    </row>
    <row r="1164" spans="1:10" ht="52.2" x14ac:dyDescent="0.25">
      <c r="A1164" s="465" t="s">
        <v>282</v>
      </c>
      <c r="B1164" s="466" t="s">
        <v>774</v>
      </c>
      <c r="C1164" s="467" t="s">
        <v>17</v>
      </c>
      <c r="D1164" s="467" t="s">
        <v>775</v>
      </c>
      <c r="E1164" s="624" t="s">
        <v>298</v>
      </c>
      <c r="F1164" s="624"/>
      <c r="G1164" s="468" t="s">
        <v>13</v>
      </c>
      <c r="H1164" s="469">
        <v>1</v>
      </c>
      <c r="I1164" s="470">
        <v>0.01</v>
      </c>
      <c r="J1164" s="471">
        <v>0.01</v>
      </c>
    </row>
    <row r="1165" spans="1:10" ht="34.799999999999997" x14ac:dyDescent="0.25">
      <c r="A1165" s="465" t="s">
        <v>282</v>
      </c>
      <c r="B1165" s="466" t="s">
        <v>518</v>
      </c>
      <c r="C1165" s="467" t="s">
        <v>17</v>
      </c>
      <c r="D1165" s="467" t="s">
        <v>519</v>
      </c>
      <c r="E1165" s="624" t="s">
        <v>285</v>
      </c>
      <c r="F1165" s="624"/>
      <c r="G1165" s="468" t="s">
        <v>13</v>
      </c>
      <c r="H1165" s="469">
        <v>1</v>
      </c>
      <c r="I1165" s="470">
        <v>5.24</v>
      </c>
      <c r="J1165" s="471">
        <v>5.24</v>
      </c>
    </row>
    <row r="1166" spans="1:10" ht="34.799999999999997" x14ac:dyDescent="0.25">
      <c r="A1166" s="458"/>
      <c r="B1166" s="459"/>
      <c r="C1166" s="459"/>
      <c r="D1166" s="459"/>
      <c r="E1166" s="459" t="s">
        <v>270</v>
      </c>
      <c r="F1166" s="460">
        <v>8.52</v>
      </c>
      <c r="G1166" s="459" t="s">
        <v>271</v>
      </c>
      <c r="H1166" s="460">
        <v>10.09</v>
      </c>
      <c r="I1166" s="459" t="s">
        <v>272</v>
      </c>
      <c r="J1166" s="461">
        <v>18.61</v>
      </c>
    </row>
    <row r="1167" spans="1:10" ht="35.4" thickBot="1" x14ac:dyDescent="0.3">
      <c r="A1167" s="458"/>
      <c r="B1167" s="459"/>
      <c r="C1167" s="459"/>
      <c r="D1167" s="459"/>
      <c r="E1167" s="459" t="s">
        <v>273</v>
      </c>
      <c r="F1167" s="460">
        <v>5.99</v>
      </c>
      <c r="G1167" s="459"/>
      <c r="H1167" s="620" t="s">
        <v>274</v>
      </c>
      <c r="I1167" s="620"/>
      <c r="J1167" s="461">
        <v>33.25</v>
      </c>
    </row>
    <row r="1168" spans="1:10" ht="18" thickTop="1" x14ac:dyDescent="0.25">
      <c r="A1168" s="462"/>
      <c r="B1168" s="463"/>
      <c r="C1168" s="463"/>
      <c r="D1168" s="463"/>
      <c r="E1168" s="463"/>
      <c r="F1168" s="463"/>
      <c r="G1168" s="463"/>
      <c r="H1168" s="463"/>
      <c r="I1168" s="463"/>
      <c r="J1168" s="464"/>
    </row>
    <row r="1169" spans="1:10" ht="17.399999999999999" x14ac:dyDescent="0.25">
      <c r="A1169" s="439"/>
      <c r="B1169" s="440" t="s">
        <v>24</v>
      </c>
      <c r="C1169" s="441" t="s">
        <v>256</v>
      </c>
      <c r="D1169" s="441" t="s">
        <v>257</v>
      </c>
      <c r="E1169" s="625" t="s">
        <v>258</v>
      </c>
      <c r="F1169" s="625"/>
      <c r="G1169" s="442" t="s">
        <v>259</v>
      </c>
      <c r="H1169" s="440" t="s">
        <v>34</v>
      </c>
      <c r="I1169" s="440" t="s">
        <v>260</v>
      </c>
      <c r="J1169" s="443" t="s">
        <v>39</v>
      </c>
    </row>
    <row r="1170" spans="1:10" ht="87" x14ac:dyDescent="0.25">
      <c r="A1170" s="444" t="s">
        <v>261</v>
      </c>
      <c r="B1170" s="445" t="s">
        <v>384</v>
      </c>
      <c r="C1170" s="446" t="s">
        <v>17</v>
      </c>
      <c r="D1170" s="446" t="s">
        <v>385</v>
      </c>
      <c r="E1170" s="626" t="s">
        <v>381</v>
      </c>
      <c r="F1170" s="626"/>
      <c r="G1170" s="447" t="s">
        <v>179</v>
      </c>
      <c r="H1170" s="448">
        <v>1</v>
      </c>
      <c r="I1170" s="449">
        <v>96.13</v>
      </c>
      <c r="J1170" s="450">
        <v>96.13</v>
      </c>
    </row>
    <row r="1171" spans="1:10" ht="87" x14ac:dyDescent="0.25">
      <c r="A1171" s="451" t="s">
        <v>264</v>
      </c>
      <c r="B1171" s="452" t="s">
        <v>806</v>
      </c>
      <c r="C1171" s="453" t="s">
        <v>17</v>
      </c>
      <c r="D1171" s="453" t="s">
        <v>807</v>
      </c>
      <c r="E1171" s="627" t="s">
        <v>551</v>
      </c>
      <c r="F1171" s="627"/>
      <c r="G1171" s="454" t="s">
        <v>13</v>
      </c>
      <c r="H1171" s="455">
        <v>1</v>
      </c>
      <c r="I1171" s="456">
        <v>14.26</v>
      </c>
      <c r="J1171" s="457">
        <v>14.26</v>
      </c>
    </row>
    <row r="1172" spans="1:10" ht="87" x14ac:dyDescent="0.25">
      <c r="A1172" s="451" t="s">
        <v>264</v>
      </c>
      <c r="B1172" s="452" t="s">
        <v>808</v>
      </c>
      <c r="C1172" s="453" t="s">
        <v>17</v>
      </c>
      <c r="D1172" s="453" t="s">
        <v>809</v>
      </c>
      <c r="E1172" s="627" t="s">
        <v>551</v>
      </c>
      <c r="F1172" s="627"/>
      <c r="G1172" s="454" t="s">
        <v>13</v>
      </c>
      <c r="H1172" s="455">
        <v>1</v>
      </c>
      <c r="I1172" s="456">
        <v>53.18</v>
      </c>
      <c r="J1172" s="457">
        <v>53.18</v>
      </c>
    </row>
    <row r="1173" spans="1:10" ht="34.799999999999997" x14ac:dyDescent="0.25">
      <c r="A1173" s="451" t="s">
        <v>264</v>
      </c>
      <c r="B1173" s="452" t="s">
        <v>790</v>
      </c>
      <c r="C1173" s="453" t="s">
        <v>17</v>
      </c>
      <c r="D1173" s="453" t="s">
        <v>791</v>
      </c>
      <c r="E1173" s="627" t="s">
        <v>269</v>
      </c>
      <c r="F1173" s="627"/>
      <c r="G1173" s="454" t="s">
        <v>13</v>
      </c>
      <c r="H1173" s="455">
        <v>1</v>
      </c>
      <c r="I1173" s="456">
        <v>28.69</v>
      </c>
      <c r="J1173" s="457">
        <v>28.69</v>
      </c>
    </row>
    <row r="1174" spans="1:10" ht="34.799999999999997" x14ac:dyDescent="0.25">
      <c r="A1174" s="458"/>
      <c r="B1174" s="459"/>
      <c r="C1174" s="459"/>
      <c r="D1174" s="459"/>
      <c r="E1174" s="459" t="s">
        <v>270</v>
      </c>
      <c r="F1174" s="460">
        <v>9.18</v>
      </c>
      <c r="G1174" s="459" t="s">
        <v>271</v>
      </c>
      <c r="H1174" s="460">
        <v>10.86</v>
      </c>
      <c r="I1174" s="459" t="s">
        <v>272</v>
      </c>
      <c r="J1174" s="461">
        <v>20.04</v>
      </c>
    </row>
    <row r="1175" spans="1:10" ht="35.4" thickBot="1" x14ac:dyDescent="0.3">
      <c r="A1175" s="458"/>
      <c r="B1175" s="459"/>
      <c r="C1175" s="459"/>
      <c r="D1175" s="459"/>
      <c r="E1175" s="459" t="s">
        <v>273</v>
      </c>
      <c r="F1175" s="460">
        <v>21.14</v>
      </c>
      <c r="G1175" s="459"/>
      <c r="H1175" s="620" t="s">
        <v>274</v>
      </c>
      <c r="I1175" s="620"/>
      <c r="J1175" s="461">
        <v>117.27</v>
      </c>
    </row>
    <row r="1176" spans="1:10" ht="18" thickTop="1" x14ac:dyDescent="0.25">
      <c r="A1176" s="462"/>
      <c r="B1176" s="463"/>
      <c r="C1176" s="463"/>
      <c r="D1176" s="463"/>
      <c r="E1176" s="463"/>
      <c r="F1176" s="463"/>
      <c r="G1176" s="463"/>
      <c r="H1176" s="463"/>
      <c r="I1176" s="463"/>
      <c r="J1176" s="464"/>
    </row>
    <row r="1177" spans="1:10" ht="17.399999999999999" x14ac:dyDescent="0.25">
      <c r="A1177" s="439"/>
      <c r="B1177" s="440" t="s">
        <v>24</v>
      </c>
      <c r="C1177" s="441" t="s">
        <v>256</v>
      </c>
      <c r="D1177" s="441" t="s">
        <v>257</v>
      </c>
      <c r="E1177" s="625" t="s">
        <v>258</v>
      </c>
      <c r="F1177" s="625"/>
      <c r="G1177" s="442" t="s">
        <v>259</v>
      </c>
      <c r="H1177" s="440" t="s">
        <v>34</v>
      </c>
      <c r="I1177" s="440" t="s">
        <v>260</v>
      </c>
      <c r="J1177" s="443" t="s">
        <v>39</v>
      </c>
    </row>
    <row r="1178" spans="1:10" ht="87" x14ac:dyDescent="0.25">
      <c r="A1178" s="444" t="s">
        <v>261</v>
      </c>
      <c r="B1178" s="445" t="s">
        <v>386</v>
      </c>
      <c r="C1178" s="446" t="s">
        <v>17</v>
      </c>
      <c r="D1178" s="446" t="s">
        <v>387</v>
      </c>
      <c r="E1178" s="626" t="s">
        <v>381</v>
      </c>
      <c r="F1178" s="626"/>
      <c r="G1178" s="447" t="s">
        <v>175</v>
      </c>
      <c r="H1178" s="448">
        <v>1</v>
      </c>
      <c r="I1178" s="449">
        <v>230.22</v>
      </c>
      <c r="J1178" s="450">
        <v>230.22</v>
      </c>
    </row>
    <row r="1179" spans="1:10" ht="87" x14ac:dyDescent="0.25">
      <c r="A1179" s="451" t="s">
        <v>264</v>
      </c>
      <c r="B1179" s="452" t="s">
        <v>808</v>
      </c>
      <c r="C1179" s="453" t="s">
        <v>17</v>
      </c>
      <c r="D1179" s="453" t="s">
        <v>809</v>
      </c>
      <c r="E1179" s="627" t="s">
        <v>551</v>
      </c>
      <c r="F1179" s="627"/>
      <c r="G1179" s="454" t="s">
        <v>13</v>
      </c>
      <c r="H1179" s="455">
        <v>1</v>
      </c>
      <c r="I1179" s="456">
        <v>53.18</v>
      </c>
      <c r="J1179" s="457">
        <v>53.18</v>
      </c>
    </row>
    <row r="1180" spans="1:10" ht="87" x14ac:dyDescent="0.25">
      <c r="A1180" s="451" t="s">
        <v>264</v>
      </c>
      <c r="B1180" s="452" t="s">
        <v>810</v>
      </c>
      <c r="C1180" s="453" t="s">
        <v>17</v>
      </c>
      <c r="D1180" s="453" t="s">
        <v>811</v>
      </c>
      <c r="E1180" s="627" t="s">
        <v>551</v>
      </c>
      <c r="F1180" s="627"/>
      <c r="G1180" s="454" t="s">
        <v>13</v>
      </c>
      <c r="H1180" s="455">
        <v>1</v>
      </c>
      <c r="I1180" s="456">
        <v>67.540000000000006</v>
      </c>
      <c r="J1180" s="457">
        <v>67.540000000000006</v>
      </c>
    </row>
    <row r="1181" spans="1:10" ht="87" x14ac:dyDescent="0.25">
      <c r="A1181" s="451" t="s">
        <v>264</v>
      </c>
      <c r="B1181" s="452" t="s">
        <v>812</v>
      </c>
      <c r="C1181" s="453" t="s">
        <v>17</v>
      </c>
      <c r="D1181" s="453" t="s">
        <v>813</v>
      </c>
      <c r="E1181" s="627" t="s">
        <v>551</v>
      </c>
      <c r="F1181" s="627"/>
      <c r="G1181" s="454" t="s">
        <v>13</v>
      </c>
      <c r="H1181" s="455">
        <v>1</v>
      </c>
      <c r="I1181" s="456">
        <v>66.55</v>
      </c>
      <c r="J1181" s="457">
        <v>66.55</v>
      </c>
    </row>
    <row r="1182" spans="1:10" ht="87" x14ac:dyDescent="0.25">
      <c r="A1182" s="451" t="s">
        <v>264</v>
      </c>
      <c r="B1182" s="452" t="s">
        <v>806</v>
      </c>
      <c r="C1182" s="453" t="s">
        <v>17</v>
      </c>
      <c r="D1182" s="453" t="s">
        <v>807</v>
      </c>
      <c r="E1182" s="627" t="s">
        <v>551</v>
      </c>
      <c r="F1182" s="627"/>
      <c r="G1182" s="454" t="s">
        <v>13</v>
      </c>
      <c r="H1182" s="455">
        <v>1</v>
      </c>
      <c r="I1182" s="456">
        <v>14.26</v>
      </c>
      <c r="J1182" s="457">
        <v>14.26</v>
      </c>
    </row>
    <row r="1183" spans="1:10" ht="34.799999999999997" x14ac:dyDescent="0.25">
      <c r="A1183" s="451" t="s">
        <v>264</v>
      </c>
      <c r="B1183" s="452" t="s">
        <v>790</v>
      </c>
      <c r="C1183" s="453" t="s">
        <v>17</v>
      </c>
      <c r="D1183" s="453" t="s">
        <v>791</v>
      </c>
      <c r="E1183" s="627" t="s">
        <v>269</v>
      </c>
      <c r="F1183" s="627"/>
      <c r="G1183" s="454" t="s">
        <v>13</v>
      </c>
      <c r="H1183" s="455">
        <v>1</v>
      </c>
      <c r="I1183" s="456">
        <v>28.69</v>
      </c>
      <c r="J1183" s="457">
        <v>28.69</v>
      </c>
    </row>
    <row r="1184" spans="1:10" ht="34.799999999999997" x14ac:dyDescent="0.25">
      <c r="A1184" s="458"/>
      <c r="B1184" s="459"/>
      <c r="C1184" s="459"/>
      <c r="D1184" s="459"/>
      <c r="E1184" s="459" t="s">
        <v>270</v>
      </c>
      <c r="F1184" s="460">
        <v>9.18</v>
      </c>
      <c r="G1184" s="459" t="s">
        <v>271</v>
      </c>
      <c r="H1184" s="460">
        <v>10.86</v>
      </c>
      <c r="I1184" s="459" t="s">
        <v>272</v>
      </c>
      <c r="J1184" s="461">
        <v>20.04</v>
      </c>
    </row>
    <row r="1185" spans="1:10" ht="35.4" thickBot="1" x14ac:dyDescent="0.3">
      <c r="A1185" s="458"/>
      <c r="B1185" s="459"/>
      <c r="C1185" s="459"/>
      <c r="D1185" s="459"/>
      <c r="E1185" s="459" t="s">
        <v>273</v>
      </c>
      <c r="F1185" s="460">
        <v>50.64</v>
      </c>
      <c r="G1185" s="459"/>
      <c r="H1185" s="620" t="s">
        <v>274</v>
      </c>
      <c r="I1185" s="620"/>
      <c r="J1185" s="461">
        <v>280.86</v>
      </c>
    </row>
    <row r="1186" spans="1:10" ht="18" thickTop="1" x14ac:dyDescent="0.25">
      <c r="A1186" s="462"/>
      <c r="B1186" s="463"/>
      <c r="C1186" s="463"/>
      <c r="D1186" s="463"/>
      <c r="E1186" s="463"/>
      <c r="F1186" s="463"/>
      <c r="G1186" s="463"/>
      <c r="H1186" s="463"/>
      <c r="I1186" s="463"/>
      <c r="J1186" s="464"/>
    </row>
    <row r="1187" spans="1:10" ht="17.399999999999999" x14ac:dyDescent="0.25">
      <c r="A1187" s="439"/>
      <c r="B1187" s="440" t="s">
        <v>24</v>
      </c>
      <c r="C1187" s="441" t="s">
        <v>256</v>
      </c>
      <c r="D1187" s="441" t="s">
        <v>257</v>
      </c>
      <c r="E1187" s="625" t="s">
        <v>258</v>
      </c>
      <c r="F1187" s="625"/>
      <c r="G1187" s="442" t="s">
        <v>259</v>
      </c>
      <c r="H1187" s="440" t="s">
        <v>34</v>
      </c>
      <c r="I1187" s="440" t="s">
        <v>260</v>
      </c>
      <c r="J1187" s="443" t="s">
        <v>39</v>
      </c>
    </row>
    <row r="1188" spans="1:10" ht="87" x14ac:dyDescent="0.25">
      <c r="A1188" s="444" t="s">
        <v>261</v>
      </c>
      <c r="B1188" s="445" t="s">
        <v>808</v>
      </c>
      <c r="C1188" s="446" t="s">
        <v>17</v>
      </c>
      <c r="D1188" s="446" t="s">
        <v>809</v>
      </c>
      <c r="E1188" s="626" t="s">
        <v>551</v>
      </c>
      <c r="F1188" s="626"/>
      <c r="G1188" s="447" t="s">
        <v>13</v>
      </c>
      <c r="H1188" s="448">
        <v>1</v>
      </c>
      <c r="I1188" s="449">
        <v>53.18</v>
      </c>
      <c r="J1188" s="450">
        <v>53.18</v>
      </c>
    </row>
    <row r="1189" spans="1:10" ht="69.599999999999994" x14ac:dyDescent="0.25">
      <c r="A1189" s="465" t="s">
        <v>282</v>
      </c>
      <c r="B1189" s="466" t="s">
        <v>814</v>
      </c>
      <c r="C1189" s="467" t="s">
        <v>17</v>
      </c>
      <c r="D1189" s="467" t="s">
        <v>815</v>
      </c>
      <c r="E1189" s="624" t="s">
        <v>562</v>
      </c>
      <c r="F1189" s="624"/>
      <c r="G1189" s="468" t="s">
        <v>563</v>
      </c>
      <c r="H1189" s="469">
        <v>5.3300000000000001E-5</v>
      </c>
      <c r="I1189" s="470">
        <v>997825.41</v>
      </c>
      <c r="J1189" s="471">
        <v>53.18</v>
      </c>
    </row>
    <row r="1190" spans="1:10" ht="34.799999999999997" x14ac:dyDescent="0.25">
      <c r="A1190" s="458"/>
      <c r="B1190" s="459"/>
      <c r="C1190" s="459"/>
      <c r="D1190" s="459"/>
      <c r="E1190" s="459" t="s">
        <v>270</v>
      </c>
      <c r="F1190" s="460">
        <v>0</v>
      </c>
      <c r="G1190" s="459" t="s">
        <v>271</v>
      </c>
      <c r="H1190" s="460">
        <v>0</v>
      </c>
      <c r="I1190" s="459" t="s">
        <v>272</v>
      </c>
      <c r="J1190" s="461">
        <v>0</v>
      </c>
    </row>
    <row r="1191" spans="1:10" ht="35.4" thickBot="1" x14ac:dyDescent="0.3">
      <c r="A1191" s="458"/>
      <c r="B1191" s="459"/>
      <c r="C1191" s="459"/>
      <c r="D1191" s="459"/>
      <c r="E1191" s="459" t="s">
        <v>273</v>
      </c>
      <c r="F1191" s="460">
        <v>11.69</v>
      </c>
      <c r="G1191" s="459"/>
      <c r="H1191" s="620" t="s">
        <v>274</v>
      </c>
      <c r="I1191" s="620"/>
      <c r="J1191" s="461">
        <v>64.87</v>
      </c>
    </row>
    <row r="1192" spans="1:10" ht="18" thickTop="1" x14ac:dyDescent="0.25">
      <c r="A1192" s="462"/>
      <c r="B1192" s="463"/>
      <c r="C1192" s="463"/>
      <c r="D1192" s="463"/>
      <c r="E1192" s="463"/>
      <c r="F1192" s="463"/>
      <c r="G1192" s="463"/>
      <c r="H1192" s="463"/>
      <c r="I1192" s="463"/>
      <c r="J1192" s="464"/>
    </row>
    <row r="1193" spans="1:10" ht="17.399999999999999" x14ac:dyDescent="0.25">
      <c r="A1193" s="439"/>
      <c r="B1193" s="440" t="s">
        <v>24</v>
      </c>
      <c r="C1193" s="441" t="s">
        <v>256</v>
      </c>
      <c r="D1193" s="441" t="s">
        <v>257</v>
      </c>
      <c r="E1193" s="625" t="s">
        <v>258</v>
      </c>
      <c r="F1193" s="625"/>
      <c r="G1193" s="442" t="s">
        <v>259</v>
      </c>
      <c r="H1193" s="440" t="s">
        <v>34</v>
      </c>
      <c r="I1193" s="440" t="s">
        <v>260</v>
      </c>
      <c r="J1193" s="443" t="s">
        <v>39</v>
      </c>
    </row>
    <row r="1194" spans="1:10" ht="87" x14ac:dyDescent="0.25">
      <c r="A1194" s="444" t="s">
        <v>261</v>
      </c>
      <c r="B1194" s="445" t="s">
        <v>806</v>
      </c>
      <c r="C1194" s="446" t="s">
        <v>17</v>
      </c>
      <c r="D1194" s="446" t="s">
        <v>807</v>
      </c>
      <c r="E1194" s="626" t="s">
        <v>551</v>
      </c>
      <c r="F1194" s="626"/>
      <c r="G1194" s="447" t="s">
        <v>13</v>
      </c>
      <c r="H1194" s="448">
        <v>1</v>
      </c>
      <c r="I1194" s="449">
        <v>14.26</v>
      </c>
      <c r="J1194" s="450">
        <v>14.26</v>
      </c>
    </row>
    <row r="1195" spans="1:10" ht="69.599999999999994" x14ac:dyDescent="0.25">
      <c r="A1195" s="465" t="s">
        <v>282</v>
      </c>
      <c r="B1195" s="466" t="s">
        <v>814</v>
      </c>
      <c r="C1195" s="467" t="s">
        <v>17</v>
      </c>
      <c r="D1195" s="467" t="s">
        <v>815</v>
      </c>
      <c r="E1195" s="624" t="s">
        <v>562</v>
      </c>
      <c r="F1195" s="624"/>
      <c r="G1195" s="468" t="s">
        <v>563</v>
      </c>
      <c r="H1195" s="469">
        <v>1.43E-5</v>
      </c>
      <c r="I1195" s="470">
        <v>997825.41</v>
      </c>
      <c r="J1195" s="471">
        <v>14.26</v>
      </c>
    </row>
    <row r="1196" spans="1:10" ht="34.799999999999997" x14ac:dyDescent="0.25">
      <c r="A1196" s="458"/>
      <c r="B1196" s="459"/>
      <c r="C1196" s="459"/>
      <c r="D1196" s="459"/>
      <c r="E1196" s="459" t="s">
        <v>270</v>
      </c>
      <c r="F1196" s="460">
        <v>0</v>
      </c>
      <c r="G1196" s="459" t="s">
        <v>271</v>
      </c>
      <c r="H1196" s="460">
        <v>0</v>
      </c>
      <c r="I1196" s="459" t="s">
        <v>272</v>
      </c>
      <c r="J1196" s="461">
        <v>0</v>
      </c>
    </row>
    <row r="1197" spans="1:10" ht="35.4" thickBot="1" x14ac:dyDescent="0.3">
      <c r="A1197" s="458"/>
      <c r="B1197" s="459"/>
      <c r="C1197" s="459"/>
      <c r="D1197" s="459"/>
      <c r="E1197" s="459" t="s">
        <v>273</v>
      </c>
      <c r="F1197" s="460">
        <v>3.13</v>
      </c>
      <c r="G1197" s="459"/>
      <c r="H1197" s="620" t="s">
        <v>274</v>
      </c>
      <c r="I1197" s="620"/>
      <c r="J1197" s="461">
        <v>17.39</v>
      </c>
    </row>
    <row r="1198" spans="1:10" ht="18" thickTop="1" x14ac:dyDescent="0.25">
      <c r="A1198" s="462"/>
      <c r="B1198" s="463"/>
      <c r="C1198" s="463"/>
      <c r="D1198" s="463"/>
      <c r="E1198" s="463"/>
      <c r="F1198" s="463"/>
      <c r="G1198" s="463"/>
      <c r="H1198" s="463"/>
      <c r="I1198" s="463"/>
      <c r="J1198" s="464"/>
    </row>
    <row r="1199" spans="1:10" ht="17.399999999999999" x14ac:dyDescent="0.25">
      <c r="A1199" s="439"/>
      <c r="B1199" s="440" t="s">
        <v>24</v>
      </c>
      <c r="C1199" s="441" t="s">
        <v>256</v>
      </c>
      <c r="D1199" s="441" t="s">
        <v>257</v>
      </c>
      <c r="E1199" s="625" t="s">
        <v>258</v>
      </c>
      <c r="F1199" s="625"/>
      <c r="G1199" s="442" t="s">
        <v>259</v>
      </c>
      <c r="H1199" s="440" t="s">
        <v>34</v>
      </c>
      <c r="I1199" s="440" t="s">
        <v>260</v>
      </c>
      <c r="J1199" s="443" t="s">
        <v>39</v>
      </c>
    </row>
    <row r="1200" spans="1:10" ht="87" x14ac:dyDescent="0.25">
      <c r="A1200" s="444" t="s">
        <v>261</v>
      </c>
      <c r="B1200" s="445" t="s">
        <v>812</v>
      </c>
      <c r="C1200" s="446" t="s">
        <v>17</v>
      </c>
      <c r="D1200" s="446" t="s">
        <v>813</v>
      </c>
      <c r="E1200" s="626" t="s">
        <v>551</v>
      </c>
      <c r="F1200" s="626"/>
      <c r="G1200" s="447" t="s">
        <v>13</v>
      </c>
      <c r="H1200" s="448">
        <v>1</v>
      </c>
      <c r="I1200" s="449">
        <v>66.55</v>
      </c>
      <c r="J1200" s="450">
        <v>66.55</v>
      </c>
    </row>
    <row r="1201" spans="1:10" ht="69.599999999999994" x14ac:dyDescent="0.25">
      <c r="A1201" s="465" t="s">
        <v>282</v>
      </c>
      <c r="B1201" s="466" t="s">
        <v>814</v>
      </c>
      <c r="C1201" s="467" t="s">
        <v>17</v>
      </c>
      <c r="D1201" s="467" t="s">
        <v>815</v>
      </c>
      <c r="E1201" s="624" t="s">
        <v>562</v>
      </c>
      <c r="F1201" s="624"/>
      <c r="G1201" s="468" t="s">
        <v>563</v>
      </c>
      <c r="H1201" s="469">
        <v>6.6699999999999995E-5</v>
      </c>
      <c r="I1201" s="470">
        <v>997825.41</v>
      </c>
      <c r="J1201" s="471">
        <v>66.55</v>
      </c>
    </row>
    <row r="1202" spans="1:10" ht="34.799999999999997" x14ac:dyDescent="0.25">
      <c r="A1202" s="458"/>
      <c r="B1202" s="459"/>
      <c r="C1202" s="459"/>
      <c r="D1202" s="459"/>
      <c r="E1202" s="459" t="s">
        <v>270</v>
      </c>
      <c r="F1202" s="460">
        <v>0</v>
      </c>
      <c r="G1202" s="459" t="s">
        <v>271</v>
      </c>
      <c r="H1202" s="460">
        <v>0</v>
      </c>
      <c r="I1202" s="459" t="s">
        <v>272</v>
      </c>
      <c r="J1202" s="461">
        <v>0</v>
      </c>
    </row>
    <row r="1203" spans="1:10" ht="35.4" thickBot="1" x14ac:dyDescent="0.3">
      <c r="A1203" s="458"/>
      <c r="B1203" s="459"/>
      <c r="C1203" s="459"/>
      <c r="D1203" s="459"/>
      <c r="E1203" s="459" t="s">
        <v>273</v>
      </c>
      <c r="F1203" s="460">
        <v>14.64</v>
      </c>
      <c r="G1203" s="459"/>
      <c r="H1203" s="620" t="s">
        <v>274</v>
      </c>
      <c r="I1203" s="620"/>
      <c r="J1203" s="461">
        <v>81.19</v>
      </c>
    </row>
    <row r="1204" spans="1:10" ht="18" thickTop="1" x14ac:dyDescent="0.25">
      <c r="A1204" s="462"/>
      <c r="B1204" s="463"/>
      <c r="C1204" s="463"/>
      <c r="D1204" s="463"/>
      <c r="E1204" s="463"/>
      <c r="F1204" s="463"/>
      <c r="G1204" s="463"/>
      <c r="H1204" s="463"/>
      <c r="I1204" s="463"/>
      <c r="J1204" s="464"/>
    </row>
    <row r="1205" spans="1:10" ht="17.399999999999999" x14ac:dyDescent="0.25">
      <c r="A1205" s="439"/>
      <c r="B1205" s="440" t="s">
        <v>24</v>
      </c>
      <c r="C1205" s="441" t="s">
        <v>256</v>
      </c>
      <c r="D1205" s="441" t="s">
        <v>257</v>
      </c>
      <c r="E1205" s="625" t="s">
        <v>258</v>
      </c>
      <c r="F1205" s="625"/>
      <c r="G1205" s="442" t="s">
        <v>259</v>
      </c>
      <c r="H1205" s="440" t="s">
        <v>34</v>
      </c>
      <c r="I1205" s="440" t="s">
        <v>260</v>
      </c>
      <c r="J1205" s="443" t="s">
        <v>39</v>
      </c>
    </row>
    <row r="1206" spans="1:10" ht="87" x14ac:dyDescent="0.25">
      <c r="A1206" s="444" t="s">
        <v>261</v>
      </c>
      <c r="B1206" s="445" t="s">
        <v>810</v>
      </c>
      <c r="C1206" s="446" t="s">
        <v>17</v>
      </c>
      <c r="D1206" s="446" t="s">
        <v>811</v>
      </c>
      <c r="E1206" s="626" t="s">
        <v>551</v>
      </c>
      <c r="F1206" s="626"/>
      <c r="G1206" s="447" t="s">
        <v>13</v>
      </c>
      <c r="H1206" s="448">
        <v>1</v>
      </c>
      <c r="I1206" s="449">
        <v>67.540000000000006</v>
      </c>
      <c r="J1206" s="450">
        <v>67.540000000000006</v>
      </c>
    </row>
    <row r="1207" spans="1:10" ht="34.799999999999997" x14ac:dyDescent="0.25">
      <c r="A1207" s="465" t="s">
        <v>282</v>
      </c>
      <c r="B1207" s="466" t="s">
        <v>584</v>
      </c>
      <c r="C1207" s="467" t="s">
        <v>17</v>
      </c>
      <c r="D1207" s="467" t="s">
        <v>585</v>
      </c>
      <c r="E1207" s="624" t="s">
        <v>285</v>
      </c>
      <c r="F1207" s="624"/>
      <c r="G1207" s="468" t="s">
        <v>501</v>
      </c>
      <c r="H1207" s="469">
        <v>10.67</v>
      </c>
      <c r="I1207" s="470">
        <v>6.33</v>
      </c>
      <c r="J1207" s="471">
        <v>67.540000000000006</v>
      </c>
    </row>
    <row r="1208" spans="1:10" ht="34.799999999999997" x14ac:dyDescent="0.25">
      <c r="A1208" s="458"/>
      <c r="B1208" s="459"/>
      <c r="C1208" s="459"/>
      <c r="D1208" s="459"/>
      <c r="E1208" s="459" t="s">
        <v>270</v>
      </c>
      <c r="F1208" s="460">
        <v>0</v>
      </c>
      <c r="G1208" s="459" t="s">
        <v>271</v>
      </c>
      <c r="H1208" s="460">
        <v>0</v>
      </c>
      <c r="I1208" s="459" t="s">
        <v>272</v>
      </c>
      <c r="J1208" s="461">
        <v>0</v>
      </c>
    </row>
    <row r="1209" spans="1:10" ht="35.4" thickBot="1" x14ac:dyDescent="0.3">
      <c r="A1209" s="458"/>
      <c r="B1209" s="459"/>
      <c r="C1209" s="459"/>
      <c r="D1209" s="459"/>
      <c r="E1209" s="459" t="s">
        <v>273</v>
      </c>
      <c r="F1209" s="460">
        <v>14.85</v>
      </c>
      <c r="G1209" s="459"/>
      <c r="H1209" s="620" t="s">
        <v>274</v>
      </c>
      <c r="I1209" s="620"/>
      <c r="J1209" s="461">
        <v>82.39</v>
      </c>
    </row>
    <row r="1210" spans="1:10" ht="18" thickTop="1" x14ac:dyDescent="0.25">
      <c r="A1210" s="462"/>
      <c r="B1210" s="463"/>
      <c r="C1210" s="463"/>
      <c r="D1210" s="463"/>
      <c r="E1210" s="463"/>
      <c r="F1210" s="463"/>
      <c r="G1210" s="463"/>
      <c r="H1210" s="463"/>
      <c r="I1210" s="463"/>
      <c r="J1210" s="464"/>
    </row>
    <row r="1211" spans="1:10" ht="17.399999999999999" x14ac:dyDescent="0.25">
      <c r="A1211" s="439"/>
      <c r="B1211" s="440" t="s">
        <v>24</v>
      </c>
      <c r="C1211" s="441" t="s">
        <v>256</v>
      </c>
      <c r="D1211" s="441" t="s">
        <v>257</v>
      </c>
      <c r="E1211" s="625" t="s">
        <v>258</v>
      </c>
      <c r="F1211" s="625"/>
      <c r="G1211" s="442" t="s">
        <v>259</v>
      </c>
      <c r="H1211" s="440" t="s">
        <v>34</v>
      </c>
      <c r="I1211" s="440" t="s">
        <v>260</v>
      </c>
      <c r="J1211" s="443" t="s">
        <v>39</v>
      </c>
    </row>
    <row r="1212" spans="1:10" ht="87" x14ac:dyDescent="0.25">
      <c r="A1212" s="444" t="s">
        <v>261</v>
      </c>
      <c r="B1212" s="445" t="s">
        <v>406</v>
      </c>
      <c r="C1212" s="446" t="s">
        <v>17</v>
      </c>
      <c r="D1212" s="446" t="s">
        <v>177</v>
      </c>
      <c r="E1212" s="626" t="s">
        <v>381</v>
      </c>
      <c r="F1212" s="626"/>
      <c r="G1212" s="447" t="s">
        <v>179</v>
      </c>
      <c r="H1212" s="448">
        <v>1</v>
      </c>
      <c r="I1212" s="449">
        <v>89.5</v>
      </c>
      <c r="J1212" s="450">
        <v>89.5</v>
      </c>
    </row>
    <row r="1213" spans="1:10" ht="69.599999999999994" x14ac:dyDescent="0.25">
      <c r="A1213" s="451" t="s">
        <v>264</v>
      </c>
      <c r="B1213" s="452" t="s">
        <v>816</v>
      </c>
      <c r="C1213" s="453" t="s">
        <v>17</v>
      </c>
      <c r="D1213" s="453" t="s">
        <v>817</v>
      </c>
      <c r="E1213" s="627" t="s">
        <v>551</v>
      </c>
      <c r="F1213" s="627"/>
      <c r="G1213" s="454" t="s">
        <v>13</v>
      </c>
      <c r="H1213" s="455">
        <v>1</v>
      </c>
      <c r="I1213" s="456">
        <v>12.86</v>
      </c>
      <c r="J1213" s="457">
        <v>12.86</v>
      </c>
    </row>
    <row r="1214" spans="1:10" ht="34.799999999999997" x14ac:dyDescent="0.25">
      <c r="A1214" s="451" t="s">
        <v>264</v>
      </c>
      <c r="B1214" s="452" t="s">
        <v>790</v>
      </c>
      <c r="C1214" s="453" t="s">
        <v>17</v>
      </c>
      <c r="D1214" s="453" t="s">
        <v>791</v>
      </c>
      <c r="E1214" s="627" t="s">
        <v>269</v>
      </c>
      <c r="F1214" s="627"/>
      <c r="G1214" s="454" t="s">
        <v>13</v>
      </c>
      <c r="H1214" s="455">
        <v>1</v>
      </c>
      <c r="I1214" s="456">
        <v>28.69</v>
      </c>
      <c r="J1214" s="457">
        <v>28.69</v>
      </c>
    </row>
    <row r="1215" spans="1:10" ht="87" x14ac:dyDescent="0.25">
      <c r="A1215" s="451" t="s">
        <v>264</v>
      </c>
      <c r="B1215" s="452" t="s">
        <v>818</v>
      </c>
      <c r="C1215" s="453" t="s">
        <v>17</v>
      </c>
      <c r="D1215" s="453" t="s">
        <v>819</v>
      </c>
      <c r="E1215" s="627" t="s">
        <v>551</v>
      </c>
      <c r="F1215" s="627"/>
      <c r="G1215" s="454" t="s">
        <v>13</v>
      </c>
      <c r="H1215" s="455">
        <v>1</v>
      </c>
      <c r="I1215" s="456">
        <v>47.95</v>
      </c>
      <c r="J1215" s="457">
        <v>47.95</v>
      </c>
    </row>
    <row r="1216" spans="1:10" ht="34.799999999999997" x14ac:dyDescent="0.25">
      <c r="A1216" s="458"/>
      <c r="B1216" s="459"/>
      <c r="C1216" s="459"/>
      <c r="D1216" s="459"/>
      <c r="E1216" s="459" t="s">
        <v>270</v>
      </c>
      <c r="F1216" s="460">
        <v>9.18</v>
      </c>
      <c r="G1216" s="459" t="s">
        <v>271</v>
      </c>
      <c r="H1216" s="460">
        <v>10.86</v>
      </c>
      <c r="I1216" s="459" t="s">
        <v>272</v>
      </c>
      <c r="J1216" s="461">
        <v>20.04</v>
      </c>
    </row>
    <row r="1217" spans="1:10" ht="35.4" thickBot="1" x14ac:dyDescent="0.3">
      <c r="A1217" s="458"/>
      <c r="B1217" s="459"/>
      <c r="C1217" s="459"/>
      <c r="D1217" s="459"/>
      <c r="E1217" s="459" t="s">
        <v>273</v>
      </c>
      <c r="F1217" s="460">
        <v>19.690000000000001</v>
      </c>
      <c r="G1217" s="459"/>
      <c r="H1217" s="620" t="s">
        <v>274</v>
      </c>
      <c r="I1217" s="620"/>
      <c r="J1217" s="461">
        <v>109.19</v>
      </c>
    </row>
    <row r="1218" spans="1:10" ht="18" thickTop="1" x14ac:dyDescent="0.25">
      <c r="A1218" s="462"/>
      <c r="B1218" s="463"/>
      <c r="C1218" s="463"/>
      <c r="D1218" s="463"/>
      <c r="E1218" s="463"/>
      <c r="F1218" s="463"/>
      <c r="G1218" s="463"/>
      <c r="H1218" s="463"/>
      <c r="I1218" s="463"/>
      <c r="J1218" s="464"/>
    </row>
    <row r="1219" spans="1:10" ht="17.399999999999999" x14ac:dyDescent="0.25">
      <c r="A1219" s="439"/>
      <c r="B1219" s="440" t="s">
        <v>24</v>
      </c>
      <c r="C1219" s="441" t="s">
        <v>256</v>
      </c>
      <c r="D1219" s="441" t="s">
        <v>257</v>
      </c>
      <c r="E1219" s="625" t="s">
        <v>258</v>
      </c>
      <c r="F1219" s="625"/>
      <c r="G1219" s="442" t="s">
        <v>259</v>
      </c>
      <c r="H1219" s="440" t="s">
        <v>34</v>
      </c>
      <c r="I1219" s="440" t="s">
        <v>260</v>
      </c>
      <c r="J1219" s="443" t="s">
        <v>39</v>
      </c>
    </row>
    <row r="1220" spans="1:10" ht="87" x14ac:dyDescent="0.25">
      <c r="A1220" s="444" t="s">
        <v>261</v>
      </c>
      <c r="B1220" s="445" t="s">
        <v>404</v>
      </c>
      <c r="C1220" s="446" t="s">
        <v>17</v>
      </c>
      <c r="D1220" s="446" t="s">
        <v>405</v>
      </c>
      <c r="E1220" s="626" t="s">
        <v>381</v>
      </c>
      <c r="F1220" s="626"/>
      <c r="G1220" s="447" t="s">
        <v>175</v>
      </c>
      <c r="H1220" s="448">
        <v>1</v>
      </c>
      <c r="I1220" s="449">
        <v>243.95</v>
      </c>
      <c r="J1220" s="450">
        <v>243.95</v>
      </c>
    </row>
    <row r="1221" spans="1:10" ht="69.599999999999994" x14ac:dyDescent="0.25">
      <c r="A1221" s="451" t="s">
        <v>264</v>
      </c>
      <c r="B1221" s="452" t="s">
        <v>816</v>
      </c>
      <c r="C1221" s="453" t="s">
        <v>17</v>
      </c>
      <c r="D1221" s="453" t="s">
        <v>817</v>
      </c>
      <c r="E1221" s="627" t="s">
        <v>551</v>
      </c>
      <c r="F1221" s="627"/>
      <c r="G1221" s="454" t="s">
        <v>13</v>
      </c>
      <c r="H1221" s="455">
        <v>1</v>
      </c>
      <c r="I1221" s="456">
        <v>12.86</v>
      </c>
      <c r="J1221" s="457">
        <v>12.86</v>
      </c>
    </row>
    <row r="1222" spans="1:10" ht="34.799999999999997" x14ac:dyDescent="0.25">
      <c r="A1222" s="451" t="s">
        <v>264</v>
      </c>
      <c r="B1222" s="452" t="s">
        <v>790</v>
      </c>
      <c r="C1222" s="453" t="s">
        <v>17</v>
      </c>
      <c r="D1222" s="453" t="s">
        <v>791</v>
      </c>
      <c r="E1222" s="627" t="s">
        <v>269</v>
      </c>
      <c r="F1222" s="627"/>
      <c r="G1222" s="454" t="s">
        <v>13</v>
      </c>
      <c r="H1222" s="455">
        <v>1</v>
      </c>
      <c r="I1222" s="456">
        <v>28.69</v>
      </c>
      <c r="J1222" s="457">
        <v>28.69</v>
      </c>
    </row>
    <row r="1223" spans="1:10" ht="87" x14ac:dyDescent="0.25">
      <c r="A1223" s="451" t="s">
        <v>264</v>
      </c>
      <c r="B1223" s="452" t="s">
        <v>818</v>
      </c>
      <c r="C1223" s="453" t="s">
        <v>17</v>
      </c>
      <c r="D1223" s="453" t="s">
        <v>819</v>
      </c>
      <c r="E1223" s="627" t="s">
        <v>551</v>
      </c>
      <c r="F1223" s="627"/>
      <c r="G1223" s="454" t="s">
        <v>13</v>
      </c>
      <c r="H1223" s="455">
        <v>1</v>
      </c>
      <c r="I1223" s="456">
        <v>47.95</v>
      </c>
      <c r="J1223" s="457">
        <v>47.95</v>
      </c>
    </row>
    <row r="1224" spans="1:10" ht="87" x14ac:dyDescent="0.25">
      <c r="A1224" s="451" t="s">
        <v>264</v>
      </c>
      <c r="B1224" s="452" t="s">
        <v>820</v>
      </c>
      <c r="C1224" s="453" t="s">
        <v>17</v>
      </c>
      <c r="D1224" s="453" t="s">
        <v>821</v>
      </c>
      <c r="E1224" s="627" t="s">
        <v>551</v>
      </c>
      <c r="F1224" s="627"/>
      <c r="G1224" s="454" t="s">
        <v>13</v>
      </c>
      <c r="H1224" s="455">
        <v>1</v>
      </c>
      <c r="I1224" s="456">
        <v>60.01</v>
      </c>
      <c r="J1224" s="457">
        <v>60.01</v>
      </c>
    </row>
    <row r="1225" spans="1:10" ht="87" x14ac:dyDescent="0.25">
      <c r="A1225" s="451" t="s">
        <v>264</v>
      </c>
      <c r="B1225" s="452" t="s">
        <v>822</v>
      </c>
      <c r="C1225" s="453" t="s">
        <v>17</v>
      </c>
      <c r="D1225" s="453" t="s">
        <v>823</v>
      </c>
      <c r="E1225" s="627" t="s">
        <v>551</v>
      </c>
      <c r="F1225" s="627"/>
      <c r="G1225" s="454" t="s">
        <v>13</v>
      </c>
      <c r="H1225" s="455">
        <v>1</v>
      </c>
      <c r="I1225" s="456">
        <v>94.44</v>
      </c>
      <c r="J1225" s="457">
        <v>94.44</v>
      </c>
    </row>
    <row r="1226" spans="1:10" ht="34.799999999999997" x14ac:dyDescent="0.25">
      <c r="A1226" s="458"/>
      <c r="B1226" s="459"/>
      <c r="C1226" s="459"/>
      <c r="D1226" s="459"/>
      <c r="E1226" s="459" t="s">
        <v>270</v>
      </c>
      <c r="F1226" s="460">
        <v>9.18</v>
      </c>
      <c r="G1226" s="459" t="s">
        <v>271</v>
      </c>
      <c r="H1226" s="460">
        <v>10.86</v>
      </c>
      <c r="I1226" s="459" t="s">
        <v>272</v>
      </c>
      <c r="J1226" s="461">
        <v>20.04</v>
      </c>
    </row>
    <row r="1227" spans="1:10" ht="35.4" thickBot="1" x14ac:dyDescent="0.3">
      <c r="A1227" s="458"/>
      <c r="B1227" s="459"/>
      <c r="C1227" s="459"/>
      <c r="D1227" s="459"/>
      <c r="E1227" s="459" t="s">
        <v>273</v>
      </c>
      <c r="F1227" s="460">
        <v>53.66</v>
      </c>
      <c r="G1227" s="459"/>
      <c r="H1227" s="620" t="s">
        <v>274</v>
      </c>
      <c r="I1227" s="620"/>
      <c r="J1227" s="461">
        <v>297.61</v>
      </c>
    </row>
    <row r="1228" spans="1:10" ht="18" thickTop="1" x14ac:dyDescent="0.25">
      <c r="A1228" s="462"/>
      <c r="B1228" s="463"/>
      <c r="C1228" s="463"/>
      <c r="D1228" s="463"/>
      <c r="E1228" s="463"/>
      <c r="F1228" s="463"/>
      <c r="G1228" s="463"/>
      <c r="H1228" s="463"/>
      <c r="I1228" s="463"/>
      <c r="J1228" s="464"/>
    </row>
    <row r="1229" spans="1:10" ht="17.399999999999999" x14ac:dyDescent="0.25">
      <c r="A1229" s="439"/>
      <c r="B1229" s="440" t="s">
        <v>24</v>
      </c>
      <c r="C1229" s="441" t="s">
        <v>256</v>
      </c>
      <c r="D1229" s="441" t="s">
        <v>257</v>
      </c>
      <c r="E1229" s="625" t="s">
        <v>258</v>
      </c>
      <c r="F1229" s="625"/>
      <c r="G1229" s="442" t="s">
        <v>259</v>
      </c>
      <c r="H1229" s="440" t="s">
        <v>34</v>
      </c>
      <c r="I1229" s="440" t="s">
        <v>260</v>
      </c>
      <c r="J1229" s="443" t="s">
        <v>39</v>
      </c>
    </row>
    <row r="1230" spans="1:10" ht="87" x14ac:dyDescent="0.25">
      <c r="A1230" s="444" t="s">
        <v>261</v>
      </c>
      <c r="B1230" s="445" t="s">
        <v>818</v>
      </c>
      <c r="C1230" s="446" t="s">
        <v>17</v>
      </c>
      <c r="D1230" s="446" t="s">
        <v>819</v>
      </c>
      <c r="E1230" s="626" t="s">
        <v>551</v>
      </c>
      <c r="F1230" s="626"/>
      <c r="G1230" s="447" t="s">
        <v>13</v>
      </c>
      <c r="H1230" s="448">
        <v>1</v>
      </c>
      <c r="I1230" s="449">
        <v>47.95</v>
      </c>
      <c r="J1230" s="450">
        <v>47.95</v>
      </c>
    </row>
    <row r="1231" spans="1:10" ht="69.599999999999994" x14ac:dyDescent="0.25">
      <c r="A1231" s="465" t="s">
        <v>282</v>
      </c>
      <c r="B1231" s="466" t="s">
        <v>824</v>
      </c>
      <c r="C1231" s="467" t="s">
        <v>17</v>
      </c>
      <c r="D1231" s="467" t="s">
        <v>825</v>
      </c>
      <c r="E1231" s="624" t="s">
        <v>562</v>
      </c>
      <c r="F1231" s="624"/>
      <c r="G1231" s="468" t="s">
        <v>563</v>
      </c>
      <c r="H1231" s="469">
        <v>5.3300000000000001E-5</v>
      </c>
      <c r="I1231" s="470">
        <v>899714.32</v>
      </c>
      <c r="J1231" s="471">
        <v>47.95</v>
      </c>
    </row>
    <row r="1232" spans="1:10" ht="34.799999999999997" x14ac:dyDescent="0.25">
      <c r="A1232" s="458"/>
      <c r="B1232" s="459"/>
      <c r="C1232" s="459"/>
      <c r="D1232" s="459"/>
      <c r="E1232" s="459" t="s">
        <v>270</v>
      </c>
      <c r="F1232" s="460">
        <v>0</v>
      </c>
      <c r="G1232" s="459" t="s">
        <v>271</v>
      </c>
      <c r="H1232" s="460">
        <v>0</v>
      </c>
      <c r="I1232" s="459" t="s">
        <v>272</v>
      </c>
      <c r="J1232" s="461">
        <v>0</v>
      </c>
    </row>
    <row r="1233" spans="1:10" ht="35.4" thickBot="1" x14ac:dyDescent="0.3">
      <c r="A1233" s="458"/>
      <c r="B1233" s="459"/>
      <c r="C1233" s="459"/>
      <c r="D1233" s="459"/>
      <c r="E1233" s="459" t="s">
        <v>273</v>
      </c>
      <c r="F1233" s="460">
        <v>10.54</v>
      </c>
      <c r="G1233" s="459"/>
      <c r="H1233" s="620" t="s">
        <v>274</v>
      </c>
      <c r="I1233" s="620"/>
      <c r="J1233" s="461">
        <v>58.49</v>
      </c>
    </row>
    <row r="1234" spans="1:10" ht="18" thickTop="1" x14ac:dyDescent="0.25">
      <c r="A1234" s="462"/>
      <c r="B1234" s="463"/>
      <c r="C1234" s="463"/>
      <c r="D1234" s="463"/>
      <c r="E1234" s="463"/>
      <c r="F1234" s="463"/>
      <c r="G1234" s="463"/>
      <c r="H1234" s="463"/>
      <c r="I1234" s="463"/>
      <c r="J1234" s="464"/>
    </row>
    <row r="1235" spans="1:10" ht="17.399999999999999" x14ac:dyDescent="0.25">
      <c r="A1235" s="439"/>
      <c r="B1235" s="440" t="s">
        <v>24</v>
      </c>
      <c r="C1235" s="441" t="s">
        <v>256</v>
      </c>
      <c r="D1235" s="441" t="s">
        <v>257</v>
      </c>
      <c r="E1235" s="625" t="s">
        <v>258</v>
      </c>
      <c r="F1235" s="625"/>
      <c r="G1235" s="442" t="s">
        <v>259</v>
      </c>
      <c r="H1235" s="440" t="s">
        <v>34</v>
      </c>
      <c r="I1235" s="440" t="s">
        <v>260</v>
      </c>
      <c r="J1235" s="443" t="s">
        <v>39</v>
      </c>
    </row>
    <row r="1236" spans="1:10" ht="69.599999999999994" x14ac:dyDescent="0.25">
      <c r="A1236" s="444" t="s">
        <v>261</v>
      </c>
      <c r="B1236" s="445" t="s">
        <v>816</v>
      </c>
      <c r="C1236" s="446" t="s">
        <v>17</v>
      </c>
      <c r="D1236" s="446" t="s">
        <v>817</v>
      </c>
      <c r="E1236" s="626" t="s">
        <v>551</v>
      </c>
      <c r="F1236" s="626"/>
      <c r="G1236" s="447" t="s">
        <v>13</v>
      </c>
      <c r="H1236" s="448">
        <v>1</v>
      </c>
      <c r="I1236" s="449">
        <v>12.86</v>
      </c>
      <c r="J1236" s="450">
        <v>12.86</v>
      </c>
    </row>
    <row r="1237" spans="1:10" ht="69.599999999999994" x14ac:dyDescent="0.25">
      <c r="A1237" s="465" t="s">
        <v>282</v>
      </c>
      <c r="B1237" s="466" t="s">
        <v>824</v>
      </c>
      <c r="C1237" s="467" t="s">
        <v>17</v>
      </c>
      <c r="D1237" s="467" t="s">
        <v>825</v>
      </c>
      <c r="E1237" s="624" t="s">
        <v>562</v>
      </c>
      <c r="F1237" s="624"/>
      <c r="G1237" s="468" t="s">
        <v>563</v>
      </c>
      <c r="H1237" s="469">
        <v>1.43E-5</v>
      </c>
      <c r="I1237" s="470">
        <v>899714.32</v>
      </c>
      <c r="J1237" s="471">
        <v>12.86</v>
      </c>
    </row>
    <row r="1238" spans="1:10" ht="34.799999999999997" x14ac:dyDescent="0.25">
      <c r="A1238" s="458"/>
      <c r="B1238" s="459"/>
      <c r="C1238" s="459"/>
      <c r="D1238" s="459"/>
      <c r="E1238" s="459" t="s">
        <v>270</v>
      </c>
      <c r="F1238" s="460">
        <v>0</v>
      </c>
      <c r="G1238" s="459" t="s">
        <v>271</v>
      </c>
      <c r="H1238" s="460">
        <v>0</v>
      </c>
      <c r="I1238" s="459" t="s">
        <v>272</v>
      </c>
      <c r="J1238" s="461">
        <v>0</v>
      </c>
    </row>
    <row r="1239" spans="1:10" ht="35.4" thickBot="1" x14ac:dyDescent="0.3">
      <c r="A1239" s="458"/>
      <c r="B1239" s="459"/>
      <c r="C1239" s="459"/>
      <c r="D1239" s="459"/>
      <c r="E1239" s="459" t="s">
        <v>273</v>
      </c>
      <c r="F1239" s="460">
        <v>2.82</v>
      </c>
      <c r="G1239" s="459"/>
      <c r="H1239" s="620" t="s">
        <v>274</v>
      </c>
      <c r="I1239" s="620"/>
      <c r="J1239" s="461">
        <v>15.68</v>
      </c>
    </row>
    <row r="1240" spans="1:10" ht="18" thickTop="1" x14ac:dyDescent="0.25">
      <c r="A1240" s="462"/>
      <c r="B1240" s="463"/>
      <c r="C1240" s="463"/>
      <c r="D1240" s="463"/>
      <c r="E1240" s="463"/>
      <c r="F1240" s="463"/>
      <c r="G1240" s="463"/>
      <c r="H1240" s="463"/>
      <c r="I1240" s="463"/>
      <c r="J1240" s="464"/>
    </row>
    <row r="1241" spans="1:10" ht="17.399999999999999" x14ac:dyDescent="0.25">
      <c r="A1241" s="439"/>
      <c r="B1241" s="440" t="s">
        <v>24</v>
      </c>
      <c r="C1241" s="441" t="s">
        <v>256</v>
      </c>
      <c r="D1241" s="441" t="s">
        <v>257</v>
      </c>
      <c r="E1241" s="625" t="s">
        <v>258</v>
      </c>
      <c r="F1241" s="625"/>
      <c r="G1241" s="442" t="s">
        <v>259</v>
      </c>
      <c r="H1241" s="440" t="s">
        <v>34</v>
      </c>
      <c r="I1241" s="440" t="s">
        <v>260</v>
      </c>
      <c r="J1241" s="443" t="s">
        <v>39</v>
      </c>
    </row>
    <row r="1242" spans="1:10" ht="87" x14ac:dyDescent="0.25">
      <c r="A1242" s="444" t="s">
        <v>261</v>
      </c>
      <c r="B1242" s="445" t="s">
        <v>820</v>
      </c>
      <c r="C1242" s="446" t="s">
        <v>17</v>
      </c>
      <c r="D1242" s="446" t="s">
        <v>821</v>
      </c>
      <c r="E1242" s="626" t="s">
        <v>551</v>
      </c>
      <c r="F1242" s="626"/>
      <c r="G1242" s="447" t="s">
        <v>13</v>
      </c>
      <c r="H1242" s="448">
        <v>1</v>
      </c>
      <c r="I1242" s="449">
        <v>60.01</v>
      </c>
      <c r="J1242" s="450">
        <v>60.01</v>
      </c>
    </row>
    <row r="1243" spans="1:10" ht="69.599999999999994" x14ac:dyDescent="0.25">
      <c r="A1243" s="465" t="s">
        <v>282</v>
      </c>
      <c r="B1243" s="466" t="s">
        <v>824</v>
      </c>
      <c r="C1243" s="467" t="s">
        <v>17</v>
      </c>
      <c r="D1243" s="467" t="s">
        <v>825</v>
      </c>
      <c r="E1243" s="624" t="s">
        <v>562</v>
      </c>
      <c r="F1243" s="624"/>
      <c r="G1243" s="468" t="s">
        <v>563</v>
      </c>
      <c r="H1243" s="469">
        <v>6.6699999999999995E-5</v>
      </c>
      <c r="I1243" s="470">
        <v>899714.32</v>
      </c>
      <c r="J1243" s="471">
        <v>60.01</v>
      </c>
    </row>
    <row r="1244" spans="1:10" ht="34.799999999999997" x14ac:dyDescent="0.25">
      <c r="A1244" s="458"/>
      <c r="B1244" s="459"/>
      <c r="C1244" s="459"/>
      <c r="D1244" s="459"/>
      <c r="E1244" s="459" t="s">
        <v>270</v>
      </c>
      <c r="F1244" s="460">
        <v>0</v>
      </c>
      <c r="G1244" s="459" t="s">
        <v>271</v>
      </c>
      <c r="H1244" s="460">
        <v>0</v>
      </c>
      <c r="I1244" s="459" t="s">
        <v>272</v>
      </c>
      <c r="J1244" s="461">
        <v>0</v>
      </c>
    </row>
    <row r="1245" spans="1:10" ht="35.4" thickBot="1" x14ac:dyDescent="0.3">
      <c r="A1245" s="458"/>
      <c r="B1245" s="459"/>
      <c r="C1245" s="459"/>
      <c r="D1245" s="459"/>
      <c r="E1245" s="459" t="s">
        <v>273</v>
      </c>
      <c r="F1245" s="460">
        <v>13.2</v>
      </c>
      <c r="G1245" s="459"/>
      <c r="H1245" s="620" t="s">
        <v>274</v>
      </c>
      <c r="I1245" s="620"/>
      <c r="J1245" s="461">
        <v>73.209999999999994</v>
      </c>
    </row>
    <row r="1246" spans="1:10" ht="18" thickTop="1" x14ac:dyDescent="0.25">
      <c r="A1246" s="462"/>
      <c r="B1246" s="463"/>
      <c r="C1246" s="463"/>
      <c r="D1246" s="463"/>
      <c r="E1246" s="463"/>
      <c r="F1246" s="463"/>
      <c r="G1246" s="463"/>
      <c r="H1246" s="463"/>
      <c r="I1246" s="463"/>
      <c r="J1246" s="464"/>
    </row>
    <row r="1247" spans="1:10" ht="17.399999999999999" x14ac:dyDescent="0.25">
      <c r="A1247" s="439"/>
      <c r="B1247" s="440" t="s">
        <v>24</v>
      </c>
      <c r="C1247" s="441" t="s">
        <v>256</v>
      </c>
      <c r="D1247" s="441" t="s">
        <v>257</v>
      </c>
      <c r="E1247" s="625" t="s">
        <v>258</v>
      </c>
      <c r="F1247" s="625"/>
      <c r="G1247" s="442" t="s">
        <v>259</v>
      </c>
      <c r="H1247" s="440" t="s">
        <v>34</v>
      </c>
      <c r="I1247" s="440" t="s">
        <v>260</v>
      </c>
      <c r="J1247" s="443" t="s">
        <v>39</v>
      </c>
    </row>
    <row r="1248" spans="1:10" ht="87" x14ac:dyDescent="0.25">
      <c r="A1248" s="444" t="s">
        <v>261</v>
      </c>
      <c r="B1248" s="445" t="s">
        <v>822</v>
      </c>
      <c r="C1248" s="446" t="s">
        <v>17</v>
      </c>
      <c r="D1248" s="446" t="s">
        <v>823</v>
      </c>
      <c r="E1248" s="626" t="s">
        <v>551</v>
      </c>
      <c r="F1248" s="626"/>
      <c r="G1248" s="447" t="s">
        <v>13</v>
      </c>
      <c r="H1248" s="448">
        <v>1</v>
      </c>
      <c r="I1248" s="449">
        <v>94.44</v>
      </c>
      <c r="J1248" s="450">
        <v>94.44</v>
      </c>
    </row>
    <row r="1249" spans="1:10" ht="34.799999999999997" x14ac:dyDescent="0.25">
      <c r="A1249" s="465" t="s">
        <v>282</v>
      </c>
      <c r="B1249" s="466" t="s">
        <v>584</v>
      </c>
      <c r="C1249" s="467" t="s">
        <v>17</v>
      </c>
      <c r="D1249" s="467" t="s">
        <v>585</v>
      </c>
      <c r="E1249" s="624" t="s">
        <v>285</v>
      </c>
      <c r="F1249" s="624"/>
      <c r="G1249" s="468" t="s">
        <v>501</v>
      </c>
      <c r="H1249" s="469">
        <v>14.92</v>
      </c>
      <c r="I1249" s="470">
        <v>6.33</v>
      </c>
      <c r="J1249" s="471">
        <v>94.44</v>
      </c>
    </row>
    <row r="1250" spans="1:10" ht="34.799999999999997" x14ac:dyDescent="0.25">
      <c r="A1250" s="458"/>
      <c r="B1250" s="459"/>
      <c r="C1250" s="459"/>
      <c r="D1250" s="459"/>
      <c r="E1250" s="459" t="s">
        <v>270</v>
      </c>
      <c r="F1250" s="460">
        <v>0</v>
      </c>
      <c r="G1250" s="459" t="s">
        <v>271</v>
      </c>
      <c r="H1250" s="460">
        <v>0</v>
      </c>
      <c r="I1250" s="459" t="s">
        <v>272</v>
      </c>
      <c r="J1250" s="461">
        <v>0</v>
      </c>
    </row>
    <row r="1251" spans="1:10" ht="35.4" thickBot="1" x14ac:dyDescent="0.3">
      <c r="A1251" s="458"/>
      <c r="B1251" s="459"/>
      <c r="C1251" s="459"/>
      <c r="D1251" s="459"/>
      <c r="E1251" s="459" t="s">
        <v>273</v>
      </c>
      <c r="F1251" s="460">
        <v>20.77</v>
      </c>
      <c r="G1251" s="459"/>
      <c r="H1251" s="620" t="s">
        <v>274</v>
      </c>
      <c r="I1251" s="620"/>
      <c r="J1251" s="461">
        <v>115.21</v>
      </c>
    </row>
    <row r="1252" spans="1:10" ht="18" thickTop="1" x14ac:dyDescent="0.25">
      <c r="A1252" s="462"/>
      <c r="B1252" s="463"/>
      <c r="C1252" s="463"/>
      <c r="D1252" s="463"/>
      <c r="E1252" s="463"/>
      <c r="F1252" s="463"/>
      <c r="G1252" s="463"/>
      <c r="H1252" s="463"/>
      <c r="I1252" s="463"/>
      <c r="J1252" s="464"/>
    </row>
    <row r="1253" spans="1:10" ht="17.399999999999999" x14ac:dyDescent="0.25">
      <c r="A1253" s="439"/>
      <c r="B1253" s="440" t="s">
        <v>24</v>
      </c>
      <c r="C1253" s="441" t="s">
        <v>256</v>
      </c>
      <c r="D1253" s="441" t="s">
        <v>257</v>
      </c>
      <c r="E1253" s="625" t="s">
        <v>258</v>
      </c>
      <c r="F1253" s="625"/>
      <c r="G1253" s="442" t="s">
        <v>259</v>
      </c>
      <c r="H1253" s="440" t="s">
        <v>34</v>
      </c>
      <c r="I1253" s="440" t="s">
        <v>260</v>
      </c>
      <c r="J1253" s="443" t="s">
        <v>39</v>
      </c>
    </row>
    <row r="1254" spans="1:10" ht="87" x14ac:dyDescent="0.25">
      <c r="A1254" s="444" t="s">
        <v>261</v>
      </c>
      <c r="B1254" s="445" t="s">
        <v>370</v>
      </c>
      <c r="C1254" s="446" t="s">
        <v>17</v>
      </c>
      <c r="D1254" s="446" t="s">
        <v>371</v>
      </c>
      <c r="E1254" s="626" t="s">
        <v>346</v>
      </c>
      <c r="F1254" s="626"/>
      <c r="G1254" s="447" t="s">
        <v>179</v>
      </c>
      <c r="H1254" s="448">
        <v>1</v>
      </c>
      <c r="I1254" s="449">
        <v>71.02</v>
      </c>
      <c r="J1254" s="450">
        <v>71.02</v>
      </c>
    </row>
    <row r="1255" spans="1:10" ht="87" x14ac:dyDescent="0.25">
      <c r="A1255" s="451" t="s">
        <v>264</v>
      </c>
      <c r="B1255" s="452" t="s">
        <v>826</v>
      </c>
      <c r="C1255" s="453" t="s">
        <v>17</v>
      </c>
      <c r="D1255" s="453" t="s">
        <v>827</v>
      </c>
      <c r="E1255" s="627" t="s">
        <v>346</v>
      </c>
      <c r="F1255" s="627"/>
      <c r="G1255" s="454" t="s">
        <v>13</v>
      </c>
      <c r="H1255" s="455">
        <v>1</v>
      </c>
      <c r="I1255" s="456">
        <v>33.33</v>
      </c>
      <c r="J1255" s="457">
        <v>33.33</v>
      </c>
    </row>
    <row r="1256" spans="1:10" ht="34.799999999999997" x14ac:dyDescent="0.25">
      <c r="A1256" s="451" t="s">
        <v>264</v>
      </c>
      <c r="B1256" s="452" t="s">
        <v>790</v>
      </c>
      <c r="C1256" s="453" t="s">
        <v>17</v>
      </c>
      <c r="D1256" s="453" t="s">
        <v>791</v>
      </c>
      <c r="E1256" s="627" t="s">
        <v>269</v>
      </c>
      <c r="F1256" s="627"/>
      <c r="G1256" s="454" t="s">
        <v>13</v>
      </c>
      <c r="H1256" s="455">
        <v>1</v>
      </c>
      <c r="I1256" s="456">
        <v>28.69</v>
      </c>
      <c r="J1256" s="457">
        <v>28.69</v>
      </c>
    </row>
    <row r="1257" spans="1:10" ht="87" x14ac:dyDescent="0.25">
      <c r="A1257" s="451" t="s">
        <v>264</v>
      </c>
      <c r="B1257" s="452" t="s">
        <v>828</v>
      </c>
      <c r="C1257" s="453" t="s">
        <v>17</v>
      </c>
      <c r="D1257" s="453" t="s">
        <v>829</v>
      </c>
      <c r="E1257" s="627" t="s">
        <v>346</v>
      </c>
      <c r="F1257" s="627"/>
      <c r="G1257" s="454" t="s">
        <v>13</v>
      </c>
      <c r="H1257" s="455">
        <v>1</v>
      </c>
      <c r="I1257" s="456">
        <v>9</v>
      </c>
      <c r="J1257" s="457">
        <v>9</v>
      </c>
    </row>
    <row r="1258" spans="1:10" ht="34.799999999999997" x14ac:dyDescent="0.25">
      <c r="A1258" s="458"/>
      <c r="B1258" s="459"/>
      <c r="C1258" s="459"/>
      <c r="D1258" s="459"/>
      <c r="E1258" s="459" t="s">
        <v>270</v>
      </c>
      <c r="F1258" s="460">
        <v>9.18</v>
      </c>
      <c r="G1258" s="459" t="s">
        <v>271</v>
      </c>
      <c r="H1258" s="460">
        <v>10.86</v>
      </c>
      <c r="I1258" s="459" t="s">
        <v>272</v>
      </c>
      <c r="J1258" s="461">
        <v>20.04</v>
      </c>
    </row>
    <row r="1259" spans="1:10" ht="35.4" thickBot="1" x14ac:dyDescent="0.3">
      <c r="A1259" s="458"/>
      <c r="B1259" s="459"/>
      <c r="C1259" s="459"/>
      <c r="D1259" s="459"/>
      <c r="E1259" s="459" t="s">
        <v>273</v>
      </c>
      <c r="F1259" s="460">
        <v>15.62</v>
      </c>
      <c r="G1259" s="459"/>
      <c r="H1259" s="620" t="s">
        <v>274</v>
      </c>
      <c r="I1259" s="620"/>
      <c r="J1259" s="461">
        <v>86.64</v>
      </c>
    </row>
    <row r="1260" spans="1:10" ht="18" thickTop="1" x14ac:dyDescent="0.25">
      <c r="A1260" s="462"/>
      <c r="B1260" s="463"/>
      <c r="C1260" s="463"/>
      <c r="D1260" s="463"/>
      <c r="E1260" s="463"/>
      <c r="F1260" s="463"/>
      <c r="G1260" s="463"/>
      <c r="H1260" s="463"/>
      <c r="I1260" s="463"/>
      <c r="J1260" s="464"/>
    </row>
    <row r="1261" spans="1:10" ht="17.399999999999999" x14ac:dyDescent="0.25">
      <c r="A1261" s="439"/>
      <c r="B1261" s="440" t="s">
        <v>24</v>
      </c>
      <c r="C1261" s="441" t="s">
        <v>256</v>
      </c>
      <c r="D1261" s="441" t="s">
        <v>257</v>
      </c>
      <c r="E1261" s="625" t="s">
        <v>258</v>
      </c>
      <c r="F1261" s="625"/>
      <c r="G1261" s="442" t="s">
        <v>259</v>
      </c>
      <c r="H1261" s="440" t="s">
        <v>34</v>
      </c>
      <c r="I1261" s="440" t="s">
        <v>260</v>
      </c>
      <c r="J1261" s="443" t="s">
        <v>39</v>
      </c>
    </row>
    <row r="1262" spans="1:10" ht="87" x14ac:dyDescent="0.25">
      <c r="A1262" s="444" t="s">
        <v>261</v>
      </c>
      <c r="B1262" s="445" t="s">
        <v>368</v>
      </c>
      <c r="C1262" s="446" t="s">
        <v>17</v>
      </c>
      <c r="D1262" s="446" t="s">
        <v>369</v>
      </c>
      <c r="E1262" s="626" t="s">
        <v>346</v>
      </c>
      <c r="F1262" s="626"/>
      <c r="G1262" s="447" t="s">
        <v>175</v>
      </c>
      <c r="H1262" s="448">
        <v>1</v>
      </c>
      <c r="I1262" s="449">
        <v>173.18</v>
      </c>
      <c r="J1262" s="450">
        <v>173.18</v>
      </c>
    </row>
    <row r="1263" spans="1:10" ht="87" x14ac:dyDescent="0.25">
      <c r="A1263" s="451" t="s">
        <v>264</v>
      </c>
      <c r="B1263" s="452" t="s">
        <v>828</v>
      </c>
      <c r="C1263" s="453" t="s">
        <v>17</v>
      </c>
      <c r="D1263" s="453" t="s">
        <v>829</v>
      </c>
      <c r="E1263" s="627" t="s">
        <v>346</v>
      </c>
      <c r="F1263" s="627"/>
      <c r="G1263" s="454" t="s">
        <v>13</v>
      </c>
      <c r="H1263" s="455">
        <v>1</v>
      </c>
      <c r="I1263" s="456">
        <v>9</v>
      </c>
      <c r="J1263" s="457">
        <v>9</v>
      </c>
    </row>
    <row r="1264" spans="1:10" ht="87" x14ac:dyDescent="0.25">
      <c r="A1264" s="451" t="s">
        <v>264</v>
      </c>
      <c r="B1264" s="452" t="s">
        <v>830</v>
      </c>
      <c r="C1264" s="453" t="s">
        <v>17</v>
      </c>
      <c r="D1264" s="453" t="s">
        <v>831</v>
      </c>
      <c r="E1264" s="627" t="s">
        <v>346</v>
      </c>
      <c r="F1264" s="627"/>
      <c r="G1264" s="454" t="s">
        <v>13</v>
      </c>
      <c r="H1264" s="455">
        <v>1</v>
      </c>
      <c r="I1264" s="456">
        <v>60.45</v>
      </c>
      <c r="J1264" s="457">
        <v>60.45</v>
      </c>
    </row>
    <row r="1265" spans="1:10" ht="34.799999999999997" x14ac:dyDescent="0.25">
      <c r="A1265" s="451" t="s">
        <v>264</v>
      </c>
      <c r="B1265" s="452" t="s">
        <v>790</v>
      </c>
      <c r="C1265" s="453" t="s">
        <v>17</v>
      </c>
      <c r="D1265" s="453" t="s">
        <v>791</v>
      </c>
      <c r="E1265" s="627" t="s">
        <v>269</v>
      </c>
      <c r="F1265" s="627"/>
      <c r="G1265" s="454" t="s">
        <v>13</v>
      </c>
      <c r="H1265" s="455">
        <v>1</v>
      </c>
      <c r="I1265" s="456">
        <v>28.69</v>
      </c>
      <c r="J1265" s="457">
        <v>28.69</v>
      </c>
    </row>
    <row r="1266" spans="1:10" ht="87" x14ac:dyDescent="0.25">
      <c r="A1266" s="451" t="s">
        <v>264</v>
      </c>
      <c r="B1266" s="452" t="s">
        <v>832</v>
      </c>
      <c r="C1266" s="453" t="s">
        <v>17</v>
      </c>
      <c r="D1266" s="453" t="s">
        <v>833</v>
      </c>
      <c r="E1266" s="627" t="s">
        <v>346</v>
      </c>
      <c r="F1266" s="627"/>
      <c r="G1266" s="454" t="s">
        <v>13</v>
      </c>
      <c r="H1266" s="455">
        <v>1</v>
      </c>
      <c r="I1266" s="456">
        <v>41.71</v>
      </c>
      <c r="J1266" s="457">
        <v>41.71</v>
      </c>
    </row>
    <row r="1267" spans="1:10" ht="87" x14ac:dyDescent="0.25">
      <c r="A1267" s="451" t="s">
        <v>264</v>
      </c>
      <c r="B1267" s="452" t="s">
        <v>826</v>
      </c>
      <c r="C1267" s="453" t="s">
        <v>17</v>
      </c>
      <c r="D1267" s="453" t="s">
        <v>827</v>
      </c>
      <c r="E1267" s="627" t="s">
        <v>346</v>
      </c>
      <c r="F1267" s="627"/>
      <c r="G1267" s="454" t="s">
        <v>13</v>
      </c>
      <c r="H1267" s="455">
        <v>1</v>
      </c>
      <c r="I1267" s="456">
        <v>33.33</v>
      </c>
      <c r="J1267" s="457">
        <v>33.33</v>
      </c>
    </row>
    <row r="1268" spans="1:10" ht="34.799999999999997" x14ac:dyDescent="0.25">
      <c r="A1268" s="458"/>
      <c r="B1268" s="459"/>
      <c r="C1268" s="459"/>
      <c r="D1268" s="459"/>
      <c r="E1268" s="459" t="s">
        <v>270</v>
      </c>
      <c r="F1268" s="460">
        <v>9.18</v>
      </c>
      <c r="G1268" s="459" t="s">
        <v>271</v>
      </c>
      <c r="H1268" s="460">
        <v>10.86</v>
      </c>
      <c r="I1268" s="459" t="s">
        <v>272</v>
      </c>
      <c r="J1268" s="461">
        <v>20.04</v>
      </c>
    </row>
    <row r="1269" spans="1:10" ht="35.4" thickBot="1" x14ac:dyDescent="0.3">
      <c r="A1269" s="458"/>
      <c r="B1269" s="459"/>
      <c r="C1269" s="459"/>
      <c r="D1269" s="459"/>
      <c r="E1269" s="459" t="s">
        <v>273</v>
      </c>
      <c r="F1269" s="460">
        <v>38.090000000000003</v>
      </c>
      <c r="G1269" s="459"/>
      <c r="H1269" s="620" t="s">
        <v>274</v>
      </c>
      <c r="I1269" s="620"/>
      <c r="J1269" s="461">
        <v>211.27</v>
      </c>
    </row>
    <row r="1270" spans="1:10" ht="18" thickTop="1" x14ac:dyDescent="0.25">
      <c r="A1270" s="462"/>
      <c r="B1270" s="463"/>
      <c r="C1270" s="463"/>
      <c r="D1270" s="463"/>
      <c r="E1270" s="463"/>
      <c r="F1270" s="463"/>
      <c r="G1270" s="463"/>
      <c r="H1270" s="463"/>
      <c r="I1270" s="463"/>
      <c r="J1270" s="464"/>
    </row>
    <row r="1271" spans="1:10" ht="17.399999999999999" x14ac:dyDescent="0.25">
      <c r="A1271" s="439"/>
      <c r="B1271" s="440" t="s">
        <v>24</v>
      </c>
      <c r="C1271" s="441" t="s">
        <v>256</v>
      </c>
      <c r="D1271" s="441" t="s">
        <v>257</v>
      </c>
      <c r="E1271" s="625" t="s">
        <v>258</v>
      </c>
      <c r="F1271" s="625"/>
      <c r="G1271" s="442" t="s">
        <v>259</v>
      </c>
      <c r="H1271" s="440" t="s">
        <v>34</v>
      </c>
      <c r="I1271" s="440" t="s">
        <v>260</v>
      </c>
      <c r="J1271" s="443" t="s">
        <v>39</v>
      </c>
    </row>
    <row r="1272" spans="1:10" ht="87" x14ac:dyDescent="0.25">
      <c r="A1272" s="444" t="s">
        <v>261</v>
      </c>
      <c r="B1272" s="445" t="s">
        <v>826</v>
      </c>
      <c r="C1272" s="446" t="s">
        <v>17</v>
      </c>
      <c r="D1272" s="446" t="s">
        <v>827</v>
      </c>
      <c r="E1272" s="626" t="s">
        <v>346</v>
      </c>
      <c r="F1272" s="626"/>
      <c r="G1272" s="447" t="s">
        <v>13</v>
      </c>
      <c r="H1272" s="448">
        <v>1</v>
      </c>
      <c r="I1272" s="449">
        <v>33.33</v>
      </c>
      <c r="J1272" s="450">
        <v>33.33</v>
      </c>
    </row>
    <row r="1273" spans="1:10" ht="69.599999999999994" x14ac:dyDescent="0.25">
      <c r="A1273" s="465" t="s">
        <v>282</v>
      </c>
      <c r="B1273" s="466" t="s">
        <v>834</v>
      </c>
      <c r="C1273" s="467" t="s">
        <v>17</v>
      </c>
      <c r="D1273" s="467" t="s">
        <v>835</v>
      </c>
      <c r="E1273" s="624" t="s">
        <v>298</v>
      </c>
      <c r="F1273" s="624"/>
      <c r="G1273" s="468" t="s">
        <v>563</v>
      </c>
      <c r="H1273" s="469">
        <v>5.3300000000000001E-5</v>
      </c>
      <c r="I1273" s="470">
        <v>625341.67000000004</v>
      </c>
      <c r="J1273" s="471">
        <v>33.33</v>
      </c>
    </row>
    <row r="1274" spans="1:10" ht="34.799999999999997" x14ac:dyDescent="0.25">
      <c r="A1274" s="458"/>
      <c r="B1274" s="459"/>
      <c r="C1274" s="459"/>
      <c r="D1274" s="459"/>
      <c r="E1274" s="459" t="s">
        <v>270</v>
      </c>
      <c r="F1274" s="460">
        <v>0</v>
      </c>
      <c r="G1274" s="459" t="s">
        <v>271</v>
      </c>
      <c r="H1274" s="460">
        <v>0</v>
      </c>
      <c r="I1274" s="459" t="s">
        <v>272</v>
      </c>
      <c r="J1274" s="461">
        <v>0</v>
      </c>
    </row>
    <row r="1275" spans="1:10" ht="35.4" thickBot="1" x14ac:dyDescent="0.3">
      <c r="A1275" s="458"/>
      <c r="B1275" s="459"/>
      <c r="C1275" s="459"/>
      <c r="D1275" s="459"/>
      <c r="E1275" s="459" t="s">
        <v>273</v>
      </c>
      <c r="F1275" s="460">
        <v>7.33</v>
      </c>
      <c r="G1275" s="459"/>
      <c r="H1275" s="620" t="s">
        <v>274</v>
      </c>
      <c r="I1275" s="620"/>
      <c r="J1275" s="461">
        <v>40.659999999999997</v>
      </c>
    </row>
    <row r="1276" spans="1:10" ht="18" thickTop="1" x14ac:dyDescent="0.25">
      <c r="A1276" s="462"/>
      <c r="B1276" s="463"/>
      <c r="C1276" s="463"/>
      <c r="D1276" s="463"/>
      <c r="E1276" s="463"/>
      <c r="F1276" s="463"/>
      <c r="G1276" s="463"/>
      <c r="H1276" s="463"/>
      <c r="I1276" s="463"/>
      <c r="J1276" s="464"/>
    </row>
    <row r="1277" spans="1:10" ht="17.399999999999999" x14ac:dyDescent="0.25">
      <c r="A1277" s="439"/>
      <c r="B1277" s="440" t="s">
        <v>24</v>
      </c>
      <c r="C1277" s="441" t="s">
        <v>256</v>
      </c>
      <c r="D1277" s="441" t="s">
        <v>257</v>
      </c>
      <c r="E1277" s="625" t="s">
        <v>258</v>
      </c>
      <c r="F1277" s="625"/>
      <c r="G1277" s="442" t="s">
        <v>259</v>
      </c>
      <c r="H1277" s="440" t="s">
        <v>34</v>
      </c>
      <c r="I1277" s="440" t="s">
        <v>260</v>
      </c>
      <c r="J1277" s="443" t="s">
        <v>39</v>
      </c>
    </row>
    <row r="1278" spans="1:10" ht="87" x14ac:dyDescent="0.25">
      <c r="A1278" s="444" t="s">
        <v>261</v>
      </c>
      <c r="B1278" s="445" t="s">
        <v>828</v>
      </c>
      <c r="C1278" s="446" t="s">
        <v>17</v>
      </c>
      <c r="D1278" s="446" t="s">
        <v>829</v>
      </c>
      <c r="E1278" s="626" t="s">
        <v>346</v>
      </c>
      <c r="F1278" s="626"/>
      <c r="G1278" s="447" t="s">
        <v>13</v>
      </c>
      <c r="H1278" s="448">
        <v>1</v>
      </c>
      <c r="I1278" s="449">
        <v>9</v>
      </c>
      <c r="J1278" s="450">
        <v>9</v>
      </c>
    </row>
    <row r="1279" spans="1:10" ht="69.599999999999994" x14ac:dyDescent="0.25">
      <c r="A1279" s="465" t="s">
        <v>282</v>
      </c>
      <c r="B1279" s="466" t="s">
        <v>834</v>
      </c>
      <c r="C1279" s="467" t="s">
        <v>17</v>
      </c>
      <c r="D1279" s="467" t="s">
        <v>835</v>
      </c>
      <c r="E1279" s="624" t="s">
        <v>298</v>
      </c>
      <c r="F1279" s="624"/>
      <c r="G1279" s="468" t="s">
        <v>563</v>
      </c>
      <c r="H1279" s="469">
        <v>1.4399999999999999E-5</v>
      </c>
      <c r="I1279" s="470">
        <v>625341.67000000004</v>
      </c>
      <c r="J1279" s="471">
        <v>9</v>
      </c>
    </row>
    <row r="1280" spans="1:10" ht="34.799999999999997" x14ac:dyDescent="0.25">
      <c r="A1280" s="458"/>
      <c r="B1280" s="459"/>
      <c r="C1280" s="459"/>
      <c r="D1280" s="459"/>
      <c r="E1280" s="459" t="s">
        <v>270</v>
      </c>
      <c r="F1280" s="460">
        <v>0</v>
      </c>
      <c r="G1280" s="459" t="s">
        <v>271</v>
      </c>
      <c r="H1280" s="460">
        <v>0</v>
      </c>
      <c r="I1280" s="459" t="s">
        <v>272</v>
      </c>
      <c r="J1280" s="461">
        <v>0</v>
      </c>
    </row>
    <row r="1281" spans="1:10" ht="35.4" thickBot="1" x14ac:dyDescent="0.3">
      <c r="A1281" s="458"/>
      <c r="B1281" s="459"/>
      <c r="C1281" s="459"/>
      <c r="D1281" s="459"/>
      <c r="E1281" s="459" t="s">
        <v>273</v>
      </c>
      <c r="F1281" s="460">
        <v>1.98</v>
      </c>
      <c r="G1281" s="459"/>
      <c r="H1281" s="620" t="s">
        <v>274</v>
      </c>
      <c r="I1281" s="620"/>
      <c r="J1281" s="461">
        <v>10.98</v>
      </c>
    </row>
    <row r="1282" spans="1:10" ht="18" thickTop="1" x14ac:dyDescent="0.25">
      <c r="A1282" s="462"/>
      <c r="B1282" s="463"/>
      <c r="C1282" s="463"/>
      <c r="D1282" s="463"/>
      <c r="E1282" s="463"/>
      <c r="F1282" s="463"/>
      <c r="G1282" s="463"/>
      <c r="H1282" s="463"/>
      <c r="I1282" s="463"/>
      <c r="J1282" s="464"/>
    </row>
    <row r="1283" spans="1:10" ht="17.399999999999999" x14ac:dyDescent="0.25">
      <c r="A1283" s="439"/>
      <c r="B1283" s="440" t="s">
        <v>24</v>
      </c>
      <c r="C1283" s="441" t="s">
        <v>256</v>
      </c>
      <c r="D1283" s="441" t="s">
        <v>257</v>
      </c>
      <c r="E1283" s="625" t="s">
        <v>258</v>
      </c>
      <c r="F1283" s="625"/>
      <c r="G1283" s="442" t="s">
        <v>259</v>
      </c>
      <c r="H1283" s="440" t="s">
        <v>34</v>
      </c>
      <c r="I1283" s="440" t="s">
        <v>260</v>
      </c>
      <c r="J1283" s="443" t="s">
        <v>39</v>
      </c>
    </row>
    <row r="1284" spans="1:10" ht="87" x14ac:dyDescent="0.25">
      <c r="A1284" s="444" t="s">
        <v>261</v>
      </c>
      <c r="B1284" s="445" t="s">
        <v>832</v>
      </c>
      <c r="C1284" s="446" t="s">
        <v>17</v>
      </c>
      <c r="D1284" s="446" t="s">
        <v>833</v>
      </c>
      <c r="E1284" s="626" t="s">
        <v>346</v>
      </c>
      <c r="F1284" s="626"/>
      <c r="G1284" s="447" t="s">
        <v>13</v>
      </c>
      <c r="H1284" s="448">
        <v>1</v>
      </c>
      <c r="I1284" s="449">
        <v>41.71</v>
      </c>
      <c r="J1284" s="450">
        <v>41.71</v>
      </c>
    </row>
    <row r="1285" spans="1:10" ht="69.599999999999994" x14ac:dyDescent="0.25">
      <c r="A1285" s="465" t="s">
        <v>282</v>
      </c>
      <c r="B1285" s="466" t="s">
        <v>834</v>
      </c>
      <c r="C1285" s="467" t="s">
        <v>17</v>
      </c>
      <c r="D1285" s="467" t="s">
        <v>835</v>
      </c>
      <c r="E1285" s="624" t="s">
        <v>298</v>
      </c>
      <c r="F1285" s="624"/>
      <c r="G1285" s="468" t="s">
        <v>563</v>
      </c>
      <c r="H1285" s="469">
        <v>6.6699999999999995E-5</v>
      </c>
      <c r="I1285" s="470">
        <v>625341.67000000004</v>
      </c>
      <c r="J1285" s="471">
        <v>41.71</v>
      </c>
    </row>
    <row r="1286" spans="1:10" ht="34.799999999999997" x14ac:dyDescent="0.25">
      <c r="A1286" s="458"/>
      <c r="B1286" s="459"/>
      <c r="C1286" s="459"/>
      <c r="D1286" s="459"/>
      <c r="E1286" s="459" t="s">
        <v>270</v>
      </c>
      <c r="F1286" s="460">
        <v>0</v>
      </c>
      <c r="G1286" s="459" t="s">
        <v>271</v>
      </c>
      <c r="H1286" s="460">
        <v>0</v>
      </c>
      <c r="I1286" s="459" t="s">
        <v>272</v>
      </c>
      <c r="J1286" s="461">
        <v>0</v>
      </c>
    </row>
    <row r="1287" spans="1:10" ht="35.4" thickBot="1" x14ac:dyDescent="0.3">
      <c r="A1287" s="458"/>
      <c r="B1287" s="459"/>
      <c r="C1287" s="459"/>
      <c r="D1287" s="459"/>
      <c r="E1287" s="459" t="s">
        <v>273</v>
      </c>
      <c r="F1287" s="460">
        <v>9.17</v>
      </c>
      <c r="G1287" s="459"/>
      <c r="H1287" s="620" t="s">
        <v>274</v>
      </c>
      <c r="I1287" s="620"/>
      <c r="J1287" s="461">
        <v>50.88</v>
      </c>
    </row>
    <row r="1288" spans="1:10" ht="18" thickTop="1" x14ac:dyDescent="0.25">
      <c r="A1288" s="462"/>
      <c r="B1288" s="463"/>
      <c r="C1288" s="463"/>
      <c r="D1288" s="463"/>
      <c r="E1288" s="463"/>
      <c r="F1288" s="463"/>
      <c r="G1288" s="463"/>
      <c r="H1288" s="463"/>
      <c r="I1288" s="463"/>
      <c r="J1288" s="464"/>
    </row>
    <row r="1289" spans="1:10" ht="17.399999999999999" x14ac:dyDescent="0.25">
      <c r="A1289" s="439"/>
      <c r="B1289" s="440" t="s">
        <v>24</v>
      </c>
      <c r="C1289" s="441" t="s">
        <v>256</v>
      </c>
      <c r="D1289" s="441" t="s">
        <v>257</v>
      </c>
      <c r="E1289" s="625" t="s">
        <v>258</v>
      </c>
      <c r="F1289" s="625"/>
      <c r="G1289" s="442" t="s">
        <v>259</v>
      </c>
      <c r="H1289" s="440" t="s">
        <v>34</v>
      </c>
      <c r="I1289" s="440" t="s">
        <v>260</v>
      </c>
      <c r="J1289" s="443" t="s">
        <v>39</v>
      </c>
    </row>
    <row r="1290" spans="1:10" ht="87" x14ac:dyDescent="0.25">
      <c r="A1290" s="444" t="s">
        <v>261</v>
      </c>
      <c r="B1290" s="445" t="s">
        <v>830</v>
      </c>
      <c r="C1290" s="446" t="s">
        <v>17</v>
      </c>
      <c r="D1290" s="446" t="s">
        <v>831</v>
      </c>
      <c r="E1290" s="626" t="s">
        <v>346</v>
      </c>
      <c r="F1290" s="626"/>
      <c r="G1290" s="447" t="s">
        <v>13</v>
      </c>
      <c r="H1290" s="448">
        <v>1</v>
      </c>
      <c r="I1290" s="449">
        <v>60.45</v>
      </c>
      <c r="J1290" s="450">
        <v>60.45</v>
      </c>
    </row>
    <row r="1291" spans="1:10" ht="34.799999999999997" x14ac:dyDescent="0.25">
      <c r="A1291" s="465" t="s">
        <v>282</v>
      </c>
      <c r="B1291" s="466" t="s">
        <v>584</v>
      </c>
      <c r="C1291" s="467" t="s">
        <v>17</v>
      </c>
      <c r="D1291" s="467" t="s">
        <v>585</v>
      </c>
      <c r="E1291" s="624" t="s">
        <v>285</v>
      </c>
      <c r="F1291" s="624"/>
      <c r="G1291" s="468" t="s">
        <v>501</v>
      </c>
      <c r="H1291" s="469">
        <v>9.5500000000000007</v>
      </c>
      <c r="I1291" s="470">
        <v>6.33</v>
      </c>
      <c r="J1291" s="471">
        <v>60.45</v>
      </c>
    </row>
    <row r="1292" spans="1:10" ht="34.799999999999997" x14ac:dyDescent="0.25">
      <c r="A1292" s="458"/>
      <c r="B1292" s="459"/>
      <c r="C1292" s="459"/>
      <c r="D1292" s="459"/>
      <c r="E1292" s="459" t="s">
        <v>270</v>
      </c>
      <c r="F1292" s="460">
        <v>0</v>
      </c>
      <c r="G1292" s="459" t="s">
        <v>271</v>
      </c>
      <c r="H1292" s="460">
        <v>0</v>
      </c>
      <c r="I1292" s="459" t="s">
        <v>272</v>
      </c>
      <c r="J1292" s="461">
        <v>0</v>
      </c>
    </row>
    <row r="1293" spans="1:10" ht="35.4" thickBot="1" x14ac:dyDescent="0.3">
      <c r="A1293" s="458"/>
      <c r="B1293" s="459"/>
      <c r="C1293" s="459"/>
      <c r="D1293" s="459"/>
      <c r="E1293" s="459" t="s">
        <v>273</v>
      </c>
      <c r="F1293" s="460">
        <v>13.29</v>
      </c>
      <c r="G1293" s="459"/>
      <c r="H1293" s="620" t="s">
        <v>274</v>
      </c>
      <c r="I1293" s="620"/>
      <c r="J1293" s="461">
        <v>73.739999999999995</v>
      </c>
    </row>
    <row r="1294" spans="1:10" ht="18" thickTop="1" x14ac:dyDescent="0.25">
      <c r="A1294" s="462"/>
      <c r="B1294" s="463"/>
      <c r="C1294" s="463"/>
      <c r="D1294" s="463"/>
      <c r="E1294" s="463"/>
      <c r="F1294" s="463"/>
      <c r="G1294" s="463"/>
      <c r="H1294" s="463"/>
      <c r="I1294" s="463"/>
      <c r="J1294" s="464"/>
    </row>
    <row r="1295" spans="1:10" ht="17.399999999999999" x14ac:dyDescent="0.25">
      <c r="A1295" s="439"/>
      <c r="B1295" s="440" t="s">
        <v>24</v>
      </c>
      <c r="C1295" s="441" t="s">
        <v>256</v>
      </c>
      <c r="D1295" s="441" t="s">
        <v>257</v>
      </c>
      <c r="E1295" s="625" t="s">
        <v>258</v>
      </c>
      <c r="F1295" s="625"/>
      <c r="G1295" s="442" t="s">
        <v>259</v>
      </c>
      <c r="H1295" s="440" t="s">
        <v>34</v>
      </c>
      <c r="I1295" s="440" t="s">
        <v>260</v>
      </c>
      <c r="J1295" s="443" t="s">
        <v>39</v>
      </c>
    </row>
    <row r="1296" spans="1:10" ht="34.799999999999997" x14ac:dyDescent="0.25">
      <c r="A1296" s="444" t="s">
        <v>261</v>
      </c>
      <c r="B1296" s="445" t="s">
        <v>197</v>
      </c>
      <c r="C1296" s="446" t="s">
        <v>17</v>
      </c>
      <c r="D1296" s="446" t="s">
        <v>198</v>
      </c>
      <c r="E1296" s="626" t="s">
        <v>269</v>
      </c>
      <c r="F1296" s="626"/>
      <c r="G1296" s="447" t="s">
        <v>13</v>
      </c>
      <c r="H1296" s="448">
        <v>1</v>
      </c>
      <c r="I1296" s="449">
        <v>25.11</v>
      </c>
      <c r="J1296" s="450">
        <v>25.11</v>
      </c>
    </row>
    <row r="1297" spans="1:10" ht="34.799999999999997" x14ac:dyDescent="0.25">
      <c r="A1297" s="451" t="s">
        <v>264</v>
      </c>
      <c r="B1297" s="452" t="s">
        <v>705</v>
      </c>
      <c r="C1297" s="453" t="s">
        <v>17</v>
      </c>
      <c r="D1297" s="453" t="s">
        <v>706</v>
      </c>
      <c r="E1297" s="627" t="s">
        <v>269</v>
      </c>
      <c r="F1297" s="627"/>
      <c r="G1297" s="454" t="s">
        <v>13</v>
      </c>
      <c r="H1297" s="455">
        <v>1</v>
      </c>
      <c r="I1297" s="456">
        <v>0.31</v>
      </c>
      <c r="J1297" s="457">
        <v>0.31</v>
      </c>
    </row>
    <row r="1298" spans="1:10" ht="17.399999999999999" x14ac:dyDescent="0.25">
      <c r="A1298" s="465" t="s">
        <v>282</v>
      </c>
      <c r="B1298" s="466" t="s">
        <v>707</v>
      </c>
      <c r="C1298" s="467" t="s">
        <v>17</v>
      </c>
      <c r="D1298" s="467" t="s">
        <v>708</v>
      </c>
      <c r="E1298" s="624" t="s">
        <v>417</v>
      </c>
      <c r="F1298" s="624"/>
      <c r="G1298" s="468" t="s">
        <v>13</v>
      </c>
      <c r="H1298" s="469">
        <v>1</v>
      </c>
      <c r="I1298" s="470">
        <v>15.05</v>
      </c>
      <c r="J1298" s="471">
        <v>15.05</v>
      </c>
    </row>
    <row r="1299" spans="1:10" ht="34.799999999999997" x14ac:dyDescent="0.25">
      <c r="A1299" s="465" t="s">
        <v>282</v>
      </c>
      <c r="B1299" s="466" t="s">
        <v>513</v>
      </c>
      <c r="C1299" s="467" t="s">
        <v>17</v>
      </c>
      <c r="D1299" s="467" t="s">
        <v>514</v>
      </c>
      <c r="E1299" s="624" t="s">
        <v>285</v>
      </c>
      <c r="F1299" s="624"/>
      <c r="G1299" s="468" t="s">
        <v>13</v>
      </c>
      <c r="H1299" s="469">
        <v>1</v>
      </c>
      <c r="I1299" s="470">
        <v>1.43</v>
      </c>
      <c r="J1299" s="471">
        <v>1.43</v>
      </c>
    </row>
    <row r="1300" spans="1:10" ht="52.2" x14ac:dyDescent="0.25">
      <c r="A1300" s="465" t="s">
        <v>282</v>
      </c>
      <c r="B1300" s="466" t="s">
        <v>524</v>
      </c>
      <c r="C1300" s="467" t="s">
        <v>17</v>
      </c>
      <c r="D1300" s="467" t="s">
        <v>525</v>
      </c>
      <c r="E1300" s="624" t="s">
        <v>298</v>
      </c>
      <c r="F1300" s="624"/>
      <c r="G1300" s="468" t="s">
        <v>13</v>
      </c>
      <c r="H1300" s="469">
        <v>1</v>
      </c>
      <c r="I1300" s="470">
        <v>0.61</v>
      </c>
      <c r="J1300" s="471">
        <v>0.61</v>
      </c>
    </row>
    <row r="1301" spans="1:10" ht="52.2" x14ac:dyDescent="0.25">
      <c r="A1301" s="465" t="s">
        <v>282</v>
      </c>
      <c r="B1301" s="466" t="s">
        <v>522</v>
      </c>
      <c r="C1301" s="467" t="s">
        <v>17</v>
      </c>
      <c r="D1301" s="467" t="s">
        <v>523</v>
      </c>
      <c r="E1301" s="624" t="s">
        <v>298</v>
      </c>
      <c r="F1301" s="624"/>
      <c r="G1301" s="468" t="s">
        <v>13</v>
      </c>
      <c r="H1301" s="469">
        <v>1</v>
      </c>
      <c r="I1301" s="470">
        <v>1.39</v>
      </c>
      <c r="J1301" s="471">
        <v>1.39</v>
      </c>
    </row>
    <row r="1302" spans="1:10" ht="34.799999999999997" x14ac:dyDescent="0.25">
      <c r="A1302" s="465" t="s">
        <v>282</v>
      </c>
      <c r="B1302" s="466" t="s">
        <v>515</v>
      </c>
      <c r="C1302" s="467" t="s">
        <v>17</v>
      </c>
      <c r="D1302" s="467" t="s">
        <v>516</v>
      </c>
      <c r="E1302" s="624" t="s">
        <v>517</v>
      </c>
      <c r="F1302" s="624"/>
      <c r="G1302" s="468" t="s">
        <v>13</v>
      </c>
      <c r="H1302" s="469">
        <v>1</v>
      </c>
      <c r="I1302" s="470">
        <v>0.08</v>
      </c>
      <c r="J1302" s="471">
        <v>0.08</v>
      </c>
    </row>
    <row r="1303" spans="1:10" ht="34.799999999999997" x14ac:dyDescent="0.25">
      <c r="A1303" s="465" t="s">
        <v>282</v>
      </c>
      <c r="B1303" s="466" t="s">
        <v>518</v>
      </c>
      <c r="C1303" s="467" t="s">
        <v>17</v>
      </c>
      <c r="D1303" s="467" t="s">
        <v>519</v>
      </c>
      <c r="E1303" s="624" t="s">
        <v>285</v>
      </c>
      <c r="F1303" s="624"/>
      <c r="G1303" s="468" t="s">
        <v>13</v>
      </c>
      <c r="H1303" s="469">
        <v>1</v>
      </c>
      <c r="I1303" s="470">
        <v>5.24</v>
      </c>
      <c r="J1303" s="471">
        <v>5.24</v>
      </c>
    </row>
    <row r="1304" spans="1:10" ht="34.799999999999997" x14ac:dyDescent="0.25">
      <c r="A1304" s="465" t="s">
        <v>282</v>
      </c>
      <c r="B1304" s="466" t="s">
        <v>526</v>
      </c>
      <c r="C1304" s="467" t="s">
        <v>17</v>
      </c>
      <c r="D1304" s="467" t="s">
        <v>527</v>
      </c>
      <c r="E1304" s="624" t="s">
        <v>528</v>
      </c>
      <c r="F1304" s="624"/>
      <c r="G1304" s="468" t="s">
        <v>13</v>
      </c>
      <c r="H1304" s="469">
        <v>1</v>
      </c>
      <c r="I1304" s="470">
        <v>1</v>
      </c>
      <c r="J1304" s="471">
        <v>1</v>
      </c>
    </row>
    <row r="1305" spans="1:10" ht="34.799999999999997" x14ac:dyDescent="0.25">
      <c r="A1305" s="458"/>
      <c r="B1305" s="459"/>
      <c r="C1305" s="459"/>
      <c r="D1305" s="459"/>
      <c r="E1305" s="459" t="s">
        <v>270</v>
      </c>
      <c r="F1305" s="460">
        <v>7.03</v>
      </c>
      <c r="G1305" s="459" t="s">
        <v>271</v>
      </c>
      <c r="H1305" s="460">
        <v>8.33</v>
      </c>
      <c r="I1305" s="459" t="s">
        <v>272</v>
      </c>
      <c r="J1305" s="461">
        <v>15.36</v>
      </c>
    </row>
    <row r="1306" spans="1:10" ht="35.4" thickBot="1" x14ac:dyDescent="0.3">
      <c r="A1306" s="458"/>
      <c r="B1306" s="459"/>
      <c r="C1306" s="459"/>
      <c r="D1306" s="459"/>
      <c r="E1306" s="459" t="s">
        <v>273</v>
      </c>
      <c r="F1306" s="460">
        <v>5.52</v>
      </c>
      <c r="G1306" s="459"/>
      <c r="H1306" s="620" t="s">
        <v>274</v>
      </c>
      <c r="I1306" s="620"/>
      <c r="J1306" s="461">
        <v>30.63</v>
      </c>
    </row>
    <row r="1307" spans="1:10" ht="18" thickTop="1" x14ac:dyDescent="0.25">
      <c r="A1307" s="462"/>
      <c r="B1307" s="463"/>
      <c r="C1307" s="463"/>
      <c r="D1307" s="463"/>
      <c r="E1307" s="463"/>
      <c r="F1307" s="463"/>
      <c r="G1307" s="463"/>
      <c r="H1307" s="463"/>
      <c r="I1307" s="463"/>
      <c r="J1307" s="464"/>
    </row>
    <row r="1308" spans="1:10" ht="17.399999999999999" x14ac:dyDescent="0.25">
      <c r="A1308" s="439"/>
      <c r="B1308" s="440" t="s">
        <v>24</v>
      </c>
      <c r="C1308" s="441" t="s">
        <v>256</v>
      </c>
      <c r="D1308" s="441" t="s">
        <v>257</v>
      </c>
      <c r="E1308" s="625" t="s">
        <v>258</v>
      </c>
      <c r="F1308" s="625"/>
      <c r="G1308" s="442" t="s">
        <v>259</v>
      </c>
      <c r="H1308" s="440" t="s">
        <v>34</v>
      </c>
      <c r="I1308" s="440" t="s">
        <v>260</v>
      </c>
      <c r="J1308" s="443" t="s">
        <v>39</v>
      </c>
    </row>
    <row r="1309" spans="1:10" ht="34.799999999999997" x14ac:dyDescent="0.25">
      <c r="A1309" s="444" t="s">
        <v>261</v>
      </c>
      <c r="B1309" s="445" t="s">
        <v>278</v>
      </c>
      <c r="C1309" s="446" t="s">
        <v>152</v>
      </c>
      <c r="D1309" s="446" t="s">
        <v>198</v>
      </c>
      <c r="E1309" s="626">
        <v>0</v>
      </c>
      <c r="F1309" s="626"/>
      <c r="G1309" s="447" t="s">
        <v>279</v>
      </c>
      <c r="H1309" s="448">
        <v>1</v>
      </c>
      <c r="I1309" s="449">
        <v>26.13</v>
      </c>
      <c r="J1309" s="450">
        <v>26.13</v>
      </c>
    </row>
    <row r="1310" spans="1:10" ht="34.799999999999997" x14ac:dyDescent="0.25">
      <c r="A1310" s="451" t="s">
        <v>264</v>
      </c>
      <c r="B1310" s="452" t="s">
        <v>709</v>
      </c>
      <c r="C1310" s="453" t="s">
        <v>152</v>
      </c>
      <c r="D1310" s="453" t="s">
        <v>710</v>
      </c>
      <c r="E1310" s="627">
        <v>0</v>
      </c>
      <c r="F1310" s="627"/>
      <c r="G1310" s="454" t="s">
        <v>279</v>
      </c>
      <c r="H1310" s="455">
        <v>1</v>
      </c>
      <c r="I1310" s="456">
        <v>0.35</v>
      </c>
      <c r="J1310" s="457">
        <v>0.35</v>
      </c>
    </row>
    <row r="1311" spans="1:10" ht="34.799999999999997" x14ac:dyDescent="0.25">
      <c r="A1311" s="465" t="s">
        <v>282</v>
      </c>
      <c r="B1311" s="466" t="s">
        <v>617</v>
      </c>
      <c r="C1311" s="467" t="s">
        <v>152</v>
      </c>
      <c r="D1311" s="467" t="s">
        <v>618</v>
      </c>
      <c r="E1311" s="624" t="s">
        <v>285</v>
      </c>
      <c r="F1311" s="624"/>
      <c r="G1311" s="468" t="s">
        <v>279</v>
      </c>
      <c r="H1311" s="469">
        <v>1</v>
      </c>
      <c r="I1311" s="470">
        <v>5.24</v>
      </c>
      <c r="J1311" s="471">
        <v>5.24</v>
      </c>
    </row>
    <row r="1312" spans="1:10" ht="52.2" x14ac:dyDescent="0.25">
      <c r="A1312" s="465" t="s">
        <v>282</v>
      </c>
      <c r="B1312" s="466" t="s">
        <v>836</v>
      </c>
      <c r="C1312" s="467" t="s">
        <v>152</v>
      </c>
      <c r="D1312" s="467" t="s">
        <v>837</v>
      </c>
      <c r="E1312" s="624" t="s">
        <v>285</v>
      </c>
      <c r="F1312" s="624"/>
      <c r="G1312" s="468" t="s">
        <v>279</v>
      </c>
      <c r="H1312" s="469">
        <v>1</v>
      </c>
      <c r="I1312" s="470">
        <v>1.39</v>
      </c>
      <c r="J1312" s="471">
        <v>1.39</v>
      </c>
    </row>
    <row r="1313" spans="1:10" ht="34.799999999999997" x14ac:dyDescent="0.25">
      <c r="A1313" s="465" t="s">
        <v>282</v>
      </c>
      <c r="B1313" s="466" t="s">
        <v>609</v>
      </c>
      <c r="C1313" s="467" t="s">
        <v>152</v>
      </c>
      <c r="D1313" s="467" t="s">
        <v>610</v>
      </c>
      <c r="E1313" s="624" t="s">
        <v>285</v>
      </c>
      <c r="F1313" s="624"/>
      <c r="G1313" s="468" t="s">
        <v>279</v>
      </c>
      <c r="H1313" s="469">
        <v>1</v>
      </c>
      <c r="I1313" s="470">
        <v>0.08</v>
      </c>
      <c r="J1313" s="471">
        <v>0.08</v>
      </c>
    </row>
    <row r="1314" spans="1:10" ht="34.799999999999997" x14ac:dyDescent="0.25">
      <c r="A1314" s="465" t="s">
        <v>282</v>
      </c>
      <c r="B1314" s="466" t="s">
        <v>613</v>
      </c>
      <c r="C1314" s="467" t="s">
        <v>152</v>
      </c>
      <c r="D1314" s="467" t="s">
        <v>614</v>
      </c>
      <c r="E1314" s="624" t="s">
        <v>285</v>
      </c>
      <c r="F1314" s="624"/>
      <c r="G1314" s="468" t="s">
        <v>279</v>
      </c>
      <c r="H1314" s="469">
        <v>1</v>
      </c>
      <c r="I1314" s="470">
        <v>1</v>
      </c>
      <c r="J1314" s="471">
        <v>1</v>
      </c>
    </row>
    <row r="1315" spans="1:10" ht="52.2" x14ac:dyDescent="0.25">
      <c r="A1315" s="465" t="s">
        <v>282</v>
      </c>
      <c r="B1315" s="466" t="s">
        <v>838</v>
      </c>
      <c r="C1315" s="467" t="s">
        <v>152</v>
      </c>
      <c r="D1315" s="467" t="s">
        <v>839</v>
      </c>
      <c r="E1315" s="624" t="s">
        <v>285</v>
      </c>
      <c r="F1315" s="624"/>
      <c r="G1315" s="468" t="s">
        <v>279</v>
      </c>
      <c r="H1315" s="469">
        <v>1</v>
      </c>
      <c r="I1315" s="470">
        <v>0.61</v>
      </c>
      <c r="J1315" s="471">
        <v>0.61</v>
      </c>
    </row>
    <row r="1316" spans="1:10" ht="34.799999999999997" x14ac:dyDescent="0.25">
      <c r="A1316" s="465" t="s">
        <v>282</v>
      </c>
      <c r="B1316" s="466" t="s">
        <v>711</v>
      </c>
      <c r="C1316" s="467" t="s">
        <v>152</v>
      </c>
      <c r="D1316" s="467" t="s">
        <v>712</v>
      </c>
      <c r="E1316" s="624" t="s">
        <v>417</v>
      </c>
      <c r="F1316" s="624"/>
      <c r="G1316" s="468" t="s">
        <v>279</v>
      </c>
      <c r="H1316" s="469">
        <v>1</v>
      </c>
      <c r="I1316" s="470">
        <v>16.03</v>
      </c>
      <c r="J1316" s="471">
        <v>16.03</v>
      </c>
    </row>
    <row r="1317" spans="1:10" ht="34.799999999999997" x14ac:dyDescent="0.25">
      <c r="A1317" s="465" t="s">
        <v>282</v>
      </c>
      <c r="B1317" s="466" t="s">
        <v>611</v>
      </c>
      <c r="C1317" s="467" t="s">
        <v>152</v>
      </c>
      <c r="D1317" s="467" t="s">
        <v>612</v>
      </c>
      <c r="E1317" s="624" t="s">
        <v>285</v>
      </c>
      <c r="F1317" s="624"/>
      <c r="G1317" s="468" t="s">
        <v>279</v>
      </c>
      <c r="H1317" s="469">
        <v>1</v>
      </c>
      <c r="I1317" s="470">
        <v>1.43</v>
      </c>
      <c r="J1317" s="471">
        <v>1.43</v>
      </c>
    </row>
    <row r="1318" spans="1:10" ht="34.799999999999997" x14ac:dyDescent="0.25">
      <c r="A1318" s="458"/>
      <c r="B1318" s="459"/>
      <c r="C1318" s="459"/>
      <c r="D1318" s="459"/>
      <c r="E1318" s="459" t="s">
        <v>270</v>
      </c>
      <c r="F1318" s="460">
        <v>7.5</v>
      </c>
      <c r="G1318" s="459" t="s">
        <v>271</v>
      </c>
      <c r="H1318" s="460">
        <v>8.8800000000000008</v>
      </c>
      <c r="I1318" s="459" t="s">
        <v>272</v>
      </c>
      <c r="J1318" s="461">
        <v>16.38</v>
      </c>
    </row>
    <row r="1319" spans="1:10" ht="35.4" thickBot="1" x14ac:dyDescent="0.3">
      <c r="A1319" s="458"/>
      <c r="B1319" s="459"/>
      <c r="C1319" s="459"/>
      <c r="D1319" s="459"/>
      <c r="E1319" s="459" t="s">
        <v>273</v>
      </c>
      <c r="F1319" s="460">
        <v>5.74</v>
      </c>
      <c r="G1319" s="459"/>
      <c r="H1319" s="620" t="s">
        <v>274</v>
      </c>
      <c r="I1319" s="620"/>
      <c r="J1319" s="461">
        <v>31.87</v>
      </c>
    </row>
    <row r="1320" spans="1:10" ht="18" thickTop="1" x14ac:dyDescent="0.25">
      <c r="A1320" s="462"/>
      <c r="B1320" s="463"/>
      <c r="C1320" s="463"/>
      <c r="D1320" s="463"/>
      <c r="E1320" s="463"/>
      <c r="F1320" s="463"/>
      <c r="G1320" s="463"/>
      <c r="H1320" s="463"/>
      <c r="I1320" s="463"/>
      <c r="J1320" s="464"/>
    </row>
    <row r="1321" spans="1:10" ht="17.399999999999999" x14ac:dyDescent="0.25">
      <c r="A1321" s="439"/>
      <c r="B1321" s="440" t="s">
        <v>24</v>
      </c>
      <c r="C1321" s="441" t="s">
        <v>256</v>
      </c>
      <c r="D1321" s="441" t="s">
        <v>257</v>
      </c>
      <c r="E1321" s="625" t="s">
        <v>258</v>
      </c>
      <c r="F1321" s="625"/>
      <c r="G1321" s="442" t="s">
        <v>259</v>
      </c>
      <c r="H1321" s="440" t="s">
        <v>34</v>
      </c>
      <c r="I1321" s="440" t="s">
        <v>260</v>
      </c>
      <c r="J1321" s="443" t="s">
        <v>39</v>
      </c>
    </row>
    <row r="1322" spans="1:10" ht="34.799999999999997" x14ac:dyDescent="0.25">
      <c r="A1322" s="444" t="s">
        <v>261</v>
      </c>
      <c r="B1322" s="445" t="s">
        <v>309</v>
      </c>
      <c r="C1322" s="446" t="s">
        <v>17</v>
      </c>
      <c r="D1322" s="446" t="s">
        <v>188</v>
      </c>
      <c r="E1322" s="626" t="s">
        <v>269</v>
      </c>
      <c r="F1322" s="626"/>
      <c r="G1322" s="447" t="s">
        <v>13</v>
      </c>
      <c r="H1322" s="448">
        <v>1</v>
      </c>
      <c r="I1322" s="449">
        <v>29.4</v>
      </c>
      <c r="J1322" s="450">
        <v>29.4</v>
      </c>
    </row>
    <row r="1323" spans="1:10" ht="52.2" x14ac:dyDescent="0.25">
      <c r="A1323" s="451" t="s">
        <v>264</v>
      </c>
      <c r="B1323" s="452" t="s">
        <v>713</v>
      </c>
      <c r="C1323" s="453" t="s">
        <v>17</v>
      </c>
      <c r="D1323" s="453" t="s">
        <v>714</v>
      </c>
      <c r="E1323" s="627" t="s">
        <v>269</v>
      </c>
      <c r="F1323" s="627"/>
      <c r="G1323" s="454" t="s">
        <v>13</v>
      </c>
      <c r="H1323" s="455">
        <v>1</v>
      </c>
      <c r="I1323" s="456">
        <v>0.22</v>
      </c>
      <c r="J1323" s="457">
        <v>0.22</v>
      </c>
    </row>
    <row r="1324" spans="1:10" ht="52.2" x14ac:dyDescent="0.25">
      <c r="A1324" s="465" t="s">
        <v>282</v>
      </c>
      <c r="B1324" s="466" t="s">
        <v>543</v>
      </c>
      <c r="C1324" s="467" t="s">
        <v>17</v>
      </c>
      <c r="D1324" s="467" t="s">
        <v>544</v>
      </c>
      <c r="E1324" s="624" t="s">
        <v>298</v>
      </c>
      <c r="F1324" s="624"/>
      <c r="G1324" s="468" t="s">
        <v>13</v>
      </c>
      <c r="H1324" s="469">
        <v>1</v>
      </c>
      <c r="I1324" s="470">
        <v>0.74</v>
      </c>
      <c r="J1324" s="471">
        <v>0.74</v>
      </c>
    </row>
    <row r="1325" spans="1:10" ht="34.799999999999997" x14ac:dyDescent="0.25">
      <c r="A1325" s="465" t="s">
        <v>282</v>
      </c>
      <c r="B1325" s="466" t="s">
        <v>513</v>
      </c>
      <c r="C1325" s="467" t="s">
        <v>17</v>
      </c>
      <c r="D1325" s="467" t="s">
        <v>514</v>
      </c>
      <c r="E1325" s="624" t="s">
        <v>285</v>
      </c>
      <c r="F1325" s="624"/>
      <c r="G1325" s="468" t="s">
        <v>13</v>
      </c>
      <c r="H1325" s="469">
        <v>1</v>
      </c>
      <c r="I1325" s="470">
        <v>1.43</v>
      </c>
      <c r="J1325" s="471">
        <v>1.43</v>
      </c>
    </row>
    <row r="1326" spans="1:10" ht="34.799999999999997" x14ac:dyDescent="0.25">
      <c r="A1326" s="465" t="s">
        <v>282</v>
      </c>
      <c r="B1326" s="466" t="s">
        <v>515</v>
      </c>
      <c r="C1326" s="467" t="s">
        <v>17</v>
      </c>
      <c r="D1326" s="467" t="s">
        <v>516</v>
      </c>
      <c r="E1326" s="624" t="s">
        <v>517</v>
      </c>
      <c r="F1326" s="624"/>
      <c r="G1326" s="468" t="s">
        <v>13</v>
      </c>
      <c r="H1326" s="469">
        <v>1</v>
      </c>
      <c r="I1326" s="470">
        <v>0.08</v>
      </c>
      <c r="J1326" s="471">
        <v>0.08</v>
      </c>
    </row>
    <row r="1327" spans="1:10" ht="52.2" x14ac:dyDescent="0.25">
      <c r="A1327" s="465" t="s">
        <v>282</v>
      </c>
      <c r="B1327" s="466" t="s">
        <v>545</v>
      </c>
      <c r="C1327" s="467" t="s">
        <v>17</v>
      </c>
      <c r="D1327" s="467" t="s">
        <v>546</v>
      </c>
      <c r="E1327" s="624" t="s">
        <v>298</v>
      </c>
      <c r="F1327" s="624"/>
      <c r="G1327" s="468" t="s">
        <v>13</v>
      </c>
      <c r="H1327" s="469">
        <v>1</v>
      </c>
      <c r="I1327" s="470">
        <v>0.05</v>
      </c>
      <c r="J1327" s="471">
        <v>0.05</v>
      </c>
    </row>
    <row r="1328" spans="1:10" ht="17.399999999999999" x14ac:dyDescent="0.25">
      <c r="A1328" s="465" t="s">
        <v>282</v>
      </c>
      <c r="B1328" s="466" t="s">
        <v>715</v>
      </c>
      <c r="C1328" s="467" t="s">
        <v>17</v>
      </c>
      <c r="D1328" s="467" t="s">
        <v>716</v>
      </c>
      <c r="E1328" s="624" t="s">
        <v>417</v>
      </c>
      <c r="F1328" s="624"/>
      <c r="G1328" s="468" t="s">
        <v>13</v>
      </c>
      <c r="H1328" s="469">
        <v>1</v>
      </c>
      <c r="I1328" s="470">
        <v>26.88</v>
      </c>
      <c r="J1328" s="471">
        <v>26.88</v>
      </c>
    </row>
    <row r="1329" spans="1:10" ht="34.799999999999997" x14ac:dyDescent="0.25">
      <c r="A1329" s="458"/>
      <c r="B1329" s="459"/>
      <c r="C1329" s="459"/>
      <c r="D1329" s="459"/>
      <c r="E1329" s="459" t="s">
        <v>270</v>
      </c>
      <c r="F1329" s="460">
        <v>12.41</v>
      </c>
      <c r="G1329" s="459" t="s">
        <v>271</v>
      </c>
      <c r="H1329" s="460">
        <v>14.69</v>
      </c>
      <c r="I1329" s="459" t="s">
        <v>272</v>
      </c>
      <c r="J1329" s="461">
        <v>27.1</v>
      </c>
    </row>
    <row r="1330" spans="1:10" ht="35.4" thickBot="1" x14ac:dyDescent="0.3">
      <c r="A1330" s="458"/>
      <c r="B1330" s="459"/>
      <c r="C1330" s="459"/>
      <c r="D1330" s="459"/>
      <c r="E1330" s="459" t="s">
        <v>273</v>
      </c>
      <c r="F1330" s="460">
        <v>6.46</v>
      </c>
      <c r="G1330" s="459"/>
      <c r="H1330" s="620" t="s">
        <v>274</v>
      </c>
      <c r="I1330" s="620"/>
      <c r="J1330" s="461">
        <v>35.86</v>
      </c>
    </row>
    <row r="1331" spans="1:10" ht="18" thickTop="1" x14ac:dyDescent="0.25">
      <c r="A1331" s="462"/>
      <c r="B1331" s="463"/>
      <c r="C1331" s="463"/>
      <c r="D1331" s="463"/>
      <c r="E1331" s="463"/>
      <c r="F1331" s="463"/>
      <c r="G1331" s="463"/>
      <c r="H1331" s="463"/>
      <c r="I1331" s="463"/>
      <c r="J1331" s="464"/>
    </row>
    <row r="1332" spans="1:10" ht="17.399999999999999" x14ac:dyDescent="0.25">
      <c r="A1332" s="439"/>
      <c r="B1332" s="440" t="s">
        <v>24</v>
      </c>
      <c r="C1332" s="441" t="s">
        <v>256</v>
      </c>
      <c r="D1332" s="441" t="s">
        <v>257</v>
      </c>
      <c r="E1332" s="625" t="s">
        <v>258</v>
      </c>
      <c r="F1332" s="625"/>
      <c r="G1332" s="442" t="s">
        <v>259</v>
      </c>
      <c r="H1332" s="440" t="s">
        <v>34</v>
      </c>
      <c r="I1332" s="440" t="s">
        <v>260</v>
      </c>
      <c r="J1332" s="443" t="s">
        <v>39</v>
      </c>
    </row>
    <row r="1333" spans="1:10" ht="52.2" x14ac:dyDescent="0.25">
      <c r="A1333" s="444" t="s">
        <v>261</v>
      </c>
      <c r="B1333" s="445" t="s">
        <v>364</v>
      </c>
      <c r="C1333" s="446" t="s">
        <v>17</v>
      </c>
      <c r="D1333" s="446" t="s">
        <v>365</v>
      </c>
      <c r="E1333" s="626" t="s">
        <v>346</v>
      </c>
      <c r="F1333" s="626"/>
      <c r="G1333" s="447" t="s">
        <v>179</v>
      </c>
      <c r="H1333" s="448">
        <v>1</v>
      </c>
      <c r="I1333" s="449">
        <v>78.14</v>
      </c>
      <c r="J1333" s="450">
        <v>78.14</v>
      </c>
    </row>
    <row r="1334" spans="1:10" ht="60.75" customHeight="1" x14ac:dyDescent="0.25">
      <c r="A1334" s="451" t="s">
        <v>264</v>
      </c>
      <c r="B1334" s="452" t="s">
        <v>840</v>
      </c>
      <c r="C1334" s="453" t="s">
        <v>17</v>
      </c>
      <c r="D1334" s="453" t="s">
        <v>841</v>
      </c>
      <c r="E1334" s="627" t="s">
        <v>346</v>
      </c>
      <c r="F1334" s="627"/>
      <c r="G1334" s="454" t="s">
        <v>13</v>
      </c>
      <c r="H1334" s="455">
        <v>1</v>
      </c>
      <c r="I1334" s="456">
        <v>33.58</v>
      </c>
      <c r="J1334" s="457">
        <v>33.58</v>
      </c>
    </row>
    <row r="1335" spans="1:10" ht="34.799999999999997" x14ac:dyDescent="0.25">
      <c r="A1335" s="451" t="s">
        <v>264</v>
      </c>
      <c r="B1335" s="452" t="s">
        <v>842</v>
      </c>
      <c r="C1335" s="453" t="s">
        <v>17</v>
      </c>
      <c r="D1335" s="453" t="s">
        <v>843</v>
      </c>
      <c r="E1335" s="627" t="s">
        <v>269</v>
      </c>
      <c r="F1335" s="627"/>
      <c r="G1335" s="454" t="s">
        <v>13</v>
      </c>
      <c r="H1335" s="455">
        <v>1</v>
      </c>
      <c r="I1335" s="456">
        <v>29.77</v>
      </c>
      <c r="J1335" s="457">
        <v>29.77</v>
      </c>
    </row>
    <row r="1336" spans="1:10" ht="52.2" x14ac:dyDescent="0.25">
      <c r="A1336" s="451" t="s">
        <v>264</v>
      </c>
      <c r="B1336" s="452" t="s">
        <v>844</v>
      </c>
      <c r="C1336" s="453" t="s">
        <v>17</v>
      </c>
      <c r="D1336" s="453" t="s">
        <v>845</v>
      </c>
      <c r="E1336" s="627" t="s">
        <v>346</v>
      </c>
      <c r="F1336" s="627"/>
      <c r="G1336" s="454" t="s">
        <v>13</v>
      </c>
      <c r="H1336" s="455">
        <v>1</v>
      </c>
      <c r="I1336" s="456">
        <v>14.79</v>
      </c>
      <c r="J1336" s="457">
        <v>14.79</v>
      </c>
    </row>
    <row r="1337" spans="1:10" ht="34.799999999999997" x14ac:dyDescent="0.25">
      <c r="A1337" s="458"/>
      <c r="B1337" s="459"/>
      <c r="C1337" s="459"/>
      <c r="D1337" s="459"/>
      <c r="E1337" s="459" t="s">
        <v>270</v>
      </c>
      <c r="F1337" s="460">
        <v>9.67</v>
      </c>
      <c r="G1337" s="459" t="s">
        <v>271</v>
      </c>
      <c r="H1337" s="460">
        <v>11.45</v>
      </c>
      <c r="I1337" s="459" t="s">
        <v>272</v>
      </c>
      <c r="J1337" s="461">
        <v>21.12</v>
      </c>
    </row>
    <row r="1338" spans="1:10" ht="35.4" thickBot="1" x14ac:dyDescent="0.3">
      <c r="A1338" s="458"/>
      <c r="B1338" s="459"/>
      <c r="C1338" s="459"/>
      <c r="D1338" s="459"/>
      <c r="E1338" s="459" t="s">
        <v>273</v>
      </c>
      <c r="F1338" s="460">
        <v>17.190000000000001</v>
      </c>
      <c r="G1338" s="459"/>
      <c r="H1338" s="620" t="s">
        <v>274</v>
      </c>
      <c r="I1338" s="620"/>
      <c r="J1338" s="461">
        <v>95.33</v>
      </c>
    </row>
    <row r="1339" spans="1:10" ht="18" thickTop="1" x14ac:dyDescent="0.25">
      <c r="A1339" s="462"/>
      <c r="B1339" s="463"/>
      <c r="C1339" s="463"/>
      <c r="D1339" s="463"/>
      <c r="E1339" s="463"/>
      <c r="F1339" s="463"/>
      <c r="G1339" s="463"/>
      <c r="H1339" s="463"/>
      <c r="I1339" s="463"/>
      <c r="J1339" s="464"/>
    </row>
    <row r="1340" spans="1:10" ht="17.399999999999999" x14ac:dyDescent="0.25">
      <c r="A1340" s="439"/>
      <c r="B1340" s="440" t="s">
        <v>24</v>
      </c>
      <c r="C1340" s="441" t="s">
        <v>256</v>
      </c>
      <c r="D1340" s="441" t="s">
        <v>257</v>
      </c>
      <c r="E1340" s="625" t="s">
        <v>258</v>
      </c>
      <c r="F1340" s="625"/>
      <c r="G1340" s="442" t="s">
        <v>259</v>
      </c>
      <c r="H1340" s="440" t="s">
        <v>34</v>
      </c>
      <c r="I1340" s="440" t="s">
        <v>260</v>
      </c>
      <c r="J1340" s="443" t="s">
        <v>39</v>
      </c>
    </row>
    <row r="1341" spans="1:10" ht="58.5" customHeight="1" x14ac:dyDescent="0.25">
      <c r="A1341" s="444" t="s">
        <v>261</v>
      </c>
      <c r="B1341" s="445" t="s">
        <v>362</v>
      </c>
      <c r="C1341" s="446" t="s">
        <v>17</v>
      </c>
      <c r="D1341" s="446" t="s">
        <v>363</v>
      </c>
      <c r="E1341" s="626" t="s">
        <v>346</v>
      </c>
      <c r="F1341" s="626"/>
      <c r="G1341" s="447" t="s">
        <v>175</v>
      </c>
      <c r="H1341" s="448">
        <v>1</v>
      </c>
      <c r="I1341" s="449">
        <v>204.26</v>
      </c>
      <c r="J1341" s="450">
        <v>204.26</v>
      </c>
    </row>
    <row r="1342" spans="1:10" ht="34.799999999999997" x14ac:dyDescent="0.25">
      <c r="A1342" s="451" t="s">
        <v>264</v>
      </c>
      <c r="B1342" s="452" t="s">
        <v>842</v>
      </c>
      <c r="C1342" s="453" t="s">
        <v>17</v>
      </c>
      <c r="D1342" s="453" t="s">
        <v>843</v>
      </c>
      <c r="E1342" s="627" t="s">
        <v>269</v>
      </c>
      <c r="F1342" s="627"/>
      <c r="G1342" s="454" t="s">
        <v>13</v>
      </c>
      <c r="H1342" s="455">
        <v>1</v>
      </c>
      <c r="I1342" s="456">
        <v>29.77</v>
      </c>
      <c r="J1342" s="457">
        <v>29.77</v>
      </c>
    </row>
    <row r="1343" spans="1:10" ht="59.25" customHeight="1" x14ac:dyDescent="0.25">
      <c r="A1343" s="451" t="s">
        <v>264</v>
      </c>
      <c r="B1343" s="452" t="s">
        <v>840</v>
      </c>
      <c r="C1343" s="453" t="s">
        <v>17</v>
      </c>
      <c r="D1343" s="453" t="s">
        <v>841</v>
      </c>
      <c r="E1343" s="627" t="s">
        <v>346</v>
      </c>
      <c r="F1343" s="627"/>
      <c r="G1343" s="454" t="s">
        <v>13</v>
      </c>
      <c r="H1343" s="455">
        <v>1</v>
      </c>
      <c r="I1343" s="456">
        <v>33.58</v>
      </c>
      <c r="J1343" s="457">
        <v>33.58</v>
      </c>
    </row>
    <row r="1344" spans="1:10" ht="60.75" customHeight="1" x14ac:dyDescent="0.25">
      <c r="A1344" s="451" t="s">
        <v>264</v>
      </c>
      <c r="B1344" s="452" t="s">
        <v>846</v>
      </c>
      <c r="C1344" s="453" t="s">
        <v>17</v>
      </c>
      <c r="D1344" s="453" t="s">
        <v>847</v>
      </c>
      <c r="E1344" s="627" t="s">
        <v>346</v>
      </c>
      <c r="F1344" s="627"/>
      <c r="G1344" s="454" t="s">
        <v>13</v>
      </c>
      <c r="H1344" s="455">
        <v>1</v>
      </c>
      <c r="I1344" s="456">
        <v>60.04</v>
      </c>
      <c r="J1344" s="457">
        <v>60.04</v>
      </c>
    </row>
    <row r="1345" spans="1:10" ht="52.2" x14ac:dyDescent="0.25">
      <c r="A1345" s="451" t="s">
        <v>264</v>
      </c>
      <c r="B1345" s="452" t="s">
        <v>844</v>
      </c>
      <c r="C1345" s="453" t="s">
        <v>17</v>
      </c>
      <c r="D1345" s="453" t="s">
        <v>845</v>
      </c>
      <c r="E1345" s="627" t="s">
        <v>346</v>
      </c>
      <c r="F1345" s="627"/>
      <c r="G1345" s="454" t="s">
        <v>13</v>
      </c>
      <c r="H1345" s="455">
        <v>1</v>
      </c>
      <c r="I1345" s="456">
        <v>14.79</v>
      </c>
      <c r="J1345" s="457">
        <v>14.79</v>
      </c>
    </row>
    <row r="1346" spans="1:10" ht="59.25" customHeight="1" x14ac:dyDescent="0.25">
      <c r="A1346" s="451" t="s">
        <v>264</v>
      </c>
      <c r="B1346" s="452" t="s">
        <v>848</v>
      </c>
      <c r="C1346" s="453" t="s">
        <v>17</v>
      </c>
      <c r="D1346" s="453" t="s">
        <v>849</v>
      </c>
      <c r="E1346" s="627" t="s">
        <v>346</v>
      </c>
      <c r="F1346" s="627"/>
      <c r="G1346" s="454" t="s">
        <v>13</v>
      </c>
      <c r="H1346" s="455">
        <v>1</v>
      </c>
      <c r="I1346" s="456">
        <v>66.08</v>
      </c>
      <c r="J1346" s="457">
        <v>66.08</v>
      </c>
    </row>
    <row r="1347" spans="1:10" ht="34.799999999999997" x14ac:dyDescent="0.25">
      <c r="A1347" s="458"/>
      <c r="B1347" s="459"/>
      <c r="C1347" s="459"/>
      <c r="D1347" s="459"/>
      <c r="E1347" s="459" t="s">
        <v>270</v>
      </c>
      <c r="F1347" s="460">
        <v>9.67</v>
      </c>
      <c r="G1347" s="459" t="s">
        <v>271</v>
      </c>
      <c r="H1347" s="460">
        <v>11.45</v>
      </c>
      <c r="I1347" s="459" t="s">
        <v>272</v>
      </c>
      <c r="J1347" s="461">
        <v>21.12</v>
      </c>
    </row>
    <row r="1348" spans="1:10" ht="35.4" thickBot="1" x14ac:dyDescent="0.3">
      <c r="A1348" s="458"/>
      <c r="B1348" s="459"/>
      <c r="C1348" s="459"/>
      <c r="D1348" s="459"/>
      <c r="E1348" s="459" t="s">
        <v>273</v>
      </c>
      <c r="F1348" s="460">
        <v>44.93</v>
      </c>
      <c r="G1348" s="459"/>
      <c r="H1348" s="620" t="s">
        <v>274</v>
      </c>
      <c r="I1348" s="620"/>
      <c r="J1348" s="461">
        <v>249.19</v>
      </c>
    </row>
    <row r="1349" spans="1:10" ht="18" thickTop="1" x14ac:dyDescent="0.25">
      <c r="A1349" s="462"/>
      <c r="B1349" s="463"/>
      <c r="C1349" s="463"/>
      <c r="D1349" s="463"/>
      <c r="E1349" s="463"/>
      <c r="F1349" s="463"/>
      <c r="G1349" s="463"/>
      <c r="H1349" s="463"/>
      <c r="I1349" s="463"/>
      <c r="J1349" s="464"/>
    </row>
    <row r="1350" spans="1:10" ht="17.399999999999999" x14ac:dyDescent="0.25">
      <c r="A1350" s="439"/>
      <c r="B1350" s="440" t="s">
        <v>24</v>
      </c>
      <c r="C1350" s="441" t="s">
        <v>256</v>
      </c>
      <c r="D1350" s="441" t="s">
        <v>257</v>
      </c>
      <c r="E1350" s="625" t="s">
        <v>258</v>
      </c>
      <c r="F1350" s="625"/>
      <c r="G1350" s="442" t="s">
        <v>259</v>
      </c>
      <c r="H1350" s="440" t="s">
        <v>34</v>
      </c>
      <c r="I1350" s="440" t="s">
        <v>260</v>
      </c>
      <c r="J1350" s="443" t="s">
        <v>39</v>
      </c>
    </row>
    <row r="1351" spans="1:10" ht="57" customHeight="1" x14ac:dyDescent="0.25">
      <c r="A1351" s="444" t="s">
        <v>261</v>
      </c>
      <c r="B1351" s="445" t="s">
        <v>840</v>
      </c>
      <c r="C1351" s="446" t="s">
        <v>17</v>
      </c>
      <c r="D1351" s="446" t="s">
        <v>841</v>
      </c>
      <c r="E1351" s="626" t="s">
        <v>346</v>
      </c>
      <c r="F1351" s="626"/>
      <c r="G1351" s="447" t="s">
        <v>13</v>
      </c>
      <c r="H1351" s="448">
        <v>1</v>
      </c>
      <c r="I1351" s="449">
        <v>33.58</v>
      </c>
      <c r="J1351" s="450">
        <v>33.58</v>
      </c>
    </row>
    <row r="1352" spans="1:10" ht="53.25" customHeight="1" x14ac:dyDescent="0.25">
      <c r="A1352" s="465" t="s">
        <v>282</v>
      </c>
      <c r="B1352" s="466" t="s">
        <v>850</v>
      </c>
      <c r="C1352" s="467" t="s">
        <v>17</v>
      </c>
      <c r="D1352" s="467" t="s">
        <v>851</v>
      </c>
      <c r="E1352" s="624" t="s">
        <v>298</v>
      </c>
      <c r="F1352" s="624"/>
      <c r="G1352" s="468" t="s">
        <v>563</v>
      </c>
      <c r="H1352" s="469">
        <v>3.1099999999999997E-5</v>
      </c>
      <c r="I1352" s="470">
        <v>1079918</v>
      </c>
      <c r="J1352" s="471">
        <v>33.58</v>
      </c>
    </row>
    <row r="1353" spans="1:10" ht="34.799999999999997" x14ac:dyDescent="0.25">
      <c r="A1353" s="458"/>
      <c r="B1353" s="459"/>
      <c r="C1353" s="459"/>
      <c r="D1353" s="459"/>
      <c r="E1353" s="459" t="s">
        <v>270</v>
      </c>
      <c r="F1353" s="460">
        <v>0</v>
      </c>
      <c r="G1353" s="459" t="s">
        <v>271</v>
      </c>
      <c r="H1353" s="460">
        <v>0</v>
      </c>
      <c r="I1353" s="459" t="s">
        <v>272</v>
      </c>
      <c r="J1353" s="461">
        <v>0</v>
      </c>
    </row>
    <row r="1354" spans="1:10" ht="35.4" thickBot="1" x14ac:dyDescent="0.3">
      <c r="A1354" s="458"/>
      <c r="B1354" s="459"/>
      <c r="C1354" s="459"/>
      <c r="D1354" s="459"/>
      <c r="E1354" s="459" t="s">
        <v>273</v>
      </c>
      <c r="F1354" s="460">
        <v>7.38</v>
      </c>
      <c r="G1354" s="459"/>
      <c r="H1354" s="620" t="s">
        <v>274</v>
      </c>
      <c r="I1354" s="620"/>
      <c r="J1354" s="461">
        <v>40.96</v>
      </c>
    </row>
    <row r="1355" spans="1:10" ht="18" thickTop="1" x14ac:dyDescent="0.25">
      <c r="A1355" s="462"/>
      <c r="B1355" s="463"/>
      <c r="C1355" s="463"/>
      <c r="D1355" s="463"/>
      <c r="E1355" s="463"/>
      <c r="F1355" s="463"/>
      <c r="G1355" s="463"/>
      <c r="H1355" s="463"/>
      <c r="I1355" s="463"/>
      <c r="J1355" s="464"/>
    </row>
    <row r="1356" spans="1:10" ht="17.399999999999999" x14ac:dyDescent="0.25">
      <c r="A1356" s="439"/>
      <c r="B1356" s="440" t="s">
        <v>24</v>
      </c>
      <c r="C1356" s="441" t="s">
        <v>256</v>
      </c>
      <c r="D1356" s="441" t="s">
        <v>257</v>
      </c>
      <c r="E1356" s="625" t="s">
        <v>258</v>
      </c>
      <c r="F1356" s="625"/>
      <c r="G1356" s="442" t="s">
        <v>259</v>
      </c>
      <c r="H1356" s="440" t="s">
        <v>34</v>
      </c>
      <c r="I1356" s="440" t="s">
        <v>260</v>
      </c>
      <c r="J1356" s="443" t="s">
        <v>39</v>
      </c>
    </row>
    <row r="1357" spans="1:10" ht="52.2" x14ac:dyDescent="0.25">
      <c r="A1357" s="444" t="s">
        <v>261</v>
      </c>
      <c r="B1357" s="445" t="s">
        <v>844</v>
      </c>
      <c r="C1357" s="446" t="s">
        <v>17</v>
      </c>
      <c r="D1357" s="446" t="s">
        <v>845</v>
      </c>
      <c r="E1357" s="626" t="s">
        <v>346</v>
      </c>
      <c r="F1357" s="626"/>
      <c r="G1357" s="447" t="s">
        <v>13</v>
      </c>
      <c r="H1357" s="448">
        <v>1</v>
      </c>
      <c r="I1357" s="449">
        <v>14.79</v>
      </c>
      <c r="J1357" s="450">
        <v>14.79</v>
      </c>
    </row>
    <row r="1358" spans="1:10" ht="55.5" customHeight="1" x14ac:dyDescent="0.25">
      <c r="A1358" s="465" t="s">
        <v>282</v>
      </c>
      <c r="B1358" s="466" t="s">
        <v>850</v>
      </c>
      <c r="C1358" s="467" t="s">
        <v>17</v>
      </c>
      <c r="D1358" s="467" t="s">
        <v>851</v>
      </c>
      <c r="E1358" s="624" t="s">
        <v>298</v>
      </c>
      <c r="F1358" s="624"/>
      <c r="G1358" s="468" t="s">
        <v>563</v>
      </c>
      <c r="H1358" s="469">
        <v>1.3699999999999999E-5</v>
      </c>
      <c r="I1358" s="470">
        <v>1079918</v>
      </c>
      <c r="J1358" s="471">
        <v>14.79</v>
      </c>
    </row>
    <row r="1359" spans="1:10" ht="34.799999999999997" x14ac:dyDescent="0.25">
      <c r="A1359" s="458"/>
      <c r="B1359" s="459"/>
      <c r="C1359" s="459"/>
      <c r="D1359" s="459"/>
      <c r="E1359" s="459" t="s">
        <v>270</v>
      </c>
      <c r="F1359" s="460">
        <v>0</v>
      </c>
      <c r="G1359" s="459" t="s">
        <v>271</v>
      </c>
      <c r="H1359" s="460">
        <v>0</v>
      </c>
      <c r="I1359" s="459" t="s">
        <v>272</v>
      </c>
      <c r="J1359" s="461">
        <v>0</v>
      </c>
    </row>
    <row r="1360" spans="1:10" ht="35.4" thickBot="1" x14ac:dyDescent="0.3">
      <c r="A1360" s="458"/>
      <c r="B1360" s="459"/>
      <c r="C1360" s="459"/>
      <c r="D1360" s="459"/>
      <c r="E1360" s="459" t="s">
        <v>273</v>
      </c>
      <c r="F1360" s="460">
        <v>3.25</v>
      </c>
      <c r="G1360" s="459"/>
      <c r="H1360" s="620" t="s">
        <v>274</v>
      </c>
      <c r="I1360" s="620"/>
      <c r="J1360" s="461">
        <v>18.04</v>
      </c>
    </row>
    <row r="1361" spans="1:10" ht="18" thickTop="1" x14ac:dyDescent="0.25">
      <c r="A1361" s="462"/>
      <c r="B1361" s="463"/>
      <c r="C1361" s="463"/>
      <c r="D1361" s="463"/>
      <c r="E1361" s="463"/>
      <c r="F1361" s="463"/>
      <c r="G1361" s="463"/>
      <c r="H1361" s="463"/>
      <c r="I1361" s="463"/>
      <c r="J1361" s="464"/>
    </row>
    <row r="1362" spans="1:10" ht="17.399999999999999" x14ac:dyDescent="0.25">
      <c r="A1362" s="439"/>
      <c r="B1362" s="440" t="s">
        <v>24</v>
      </c>
      <c r="C1362" s="441" t="s">
        <v>256</v>
      </c>
      <c r="D1362" s="441" t="s">
        <v>257</v>
      </c>
      <c r="E1362" s="625" t="s">
        <v>258</v>
      </c>
      <c r="F1362" s="625"/>
      <c r="G1362" s="442" t="s">
        <v>259</v>
      </c>
      <c r="H1362" s="440" t="s">
        <v>34</v>
      </c>
      <c r="I1362" s="440" t="s">
        <v>260</v>
      </c>
      <c r="J1362" s="443" t="s">
        <v>39</v>
      </c>
    </row>
    <row r="1363" spans="1:10" ht="58.5" customHeight="1" x14ac:dyDescent="0.25">
      <c r="A1363" s="444" t="s">
        <v>261</v>
      </c>
      <c r="B1363" s="445" t="s">
        <v>846</v>
      </c>
      <c r="C1363" s="446" t="s">
        <v>17</v>
      </c>
      <c r="D1363" s="446" t="s">
        <v>847</v>
      </c>
      <c r="E1363" s="626" t="s">
        <v>346</v>
      </c>
      <c r="F1363" s="626"/>
      <c r="G1363" s="447" t="s">
        <v>13</v>
      </c>
      <c r="H1363" s="448">
        <v>1</v>
      </c>
      <c r="I1363" s="449">
        <v>60.04</v>
      </c>
      <c r="J1363" s="450">
        <v>60.04</v>
      </c>
    </row>
    <row r="1364" spans="1:10" ht="57" customHeight="1" x14ac:dyDescent="0.25">
      <c r="A1364" s="465" t="s">
        <v>282</v>
      </c>
      <c r="B1364" s="466" t="s">
        <v>850</v>
      </c>
      <c r="C1364" s="467" t="s">
        <v>17</v>
      </c>
      <c r="D1364" s="467" t="s">
        <v>851</v>
      </c>
      <c r="E1364" s="624" t="s">
        <v>298</v>
      </c>
      <c r="F1364" s="624"/>
      <c r="G1364" s="468" t="s">
        <v>563</v>
      </c>
      <c r="H1364" s="469">
        <v>5.5600000000000003E-5</v>
      </c>
      <c r="I1364" s="470">
        <v>1079918</v>
      </c>
      <c r="J1364" s="471">
        <v>60.04</v>
      </c>
    </row>
    <row r="1365" spans="1:10" ht="34.799999999999997" x14ac:dyDescent="0.25">
      <c r="A1365" s="458"/>
      <c r="B1365" s="459"/>
      <c r="C1365" s="459"/>
      <c r="D1365" s="459"/>
      <c r="E1365" s="459" t="s">
        <v>270</v>
      </c>
      <c r="F1365" s="460">
        <v>0</v>
      </c>
      <c r="G1365" s="459" t="s">
        <v>271</v>
      </c>
      <c r="H1365" s="460">
        <v>0</v>
      </c>
      <c r="I1365" s="459" t="s">
        <v>272</v>
      </c>
      <c r="J1365" s="461">
        <v>0</v>
      </c>
    </row>
    <row r="1366" spans="1:10" ht="35.4" thickBot="1" x14ac:dyDescent="0.3">
      <c r="A1366" s="458"/>
      <c r="B1366" s="459"/>
      <c r="C1366" s="459"/>
      <c r="D1366" s="459"/>
      <c r="E1366" s="459" t="s">
        <v>273</v>
      </c>
      <c r="F1366" s="460">
        <v>13.2</v>
      </c>
      <c r="G1366" s="459"/>
      <c r="H1366" s="620" t="s">
        <v>274</v>
      </c>
      <c r="I1366" s="620"/>
      <c r="J1366" s="461">
        <v>73.239999999999995</v>
      </c>
    </row>
    <row r="1367" spans="1:10" ht="18" thickTop="1" x14ac:dyDescent="0.25">
      <c r="A1367" s="462"/>
      <c r="B1367" s="463"/>
      <c r="C1367" s="463"/>
      <c r="D1367" s="463"/>
      <c r="E1367" s="463"/>
      <c r="F1367" s="463"/>
      <c r="G1367" s="463"/>
      <c r="H1367" s="463"/>
      <c r="I1367" s="463"/>
      <c r="J1367" s="464"/>
    </row>
    <row r="1368" spans="1:10" ht="17.399999999999999" x14ac:dyDescent="0.25">
      <c r="A1368" s="439"/>
      <c r="B1368" s="440" t="s">
        <v>24</v>
      </c>
      <c r="C1368" s="441" t="s">
        <v>256</v>
      </c>
      <c r="D1368" s="441" t="s">
        <v>257</v>
      </c>
      <c r="E1368" s="625" t="s">
        <v>258</v>
      </c>
      <c r="F1368" s="625"/>
      <c r="G1368" s="442" t="s">
        <v>259</v>
      </c>
      <c r="H1368" s="440" t="s">
        <v>34</v>
      </c>
      <c r="I1368" s="440" t="s">
        <v>260</v>
      </c>
      <c r="J1368" s="443" t="s">
        <v>39</v>
      </c>
    </row>
    <row r="1369" spans="1:10" ht="52.2" x14ac:dyDescent="0.25">
      <c r="A1369" s="444" t="s">
        <v>261</v>
      </c>
      <c r="B1369" s="445" t="s">
        <v>848</v>
      </c>
      <c r="C1369" s="446" t="s">
        <v>17</v>
      </c>
      <c r="D1369" s="446" t="s">
        <v>849</v>
      </c>
      <c r="E1369" s="626" t="s">
        <v>346</v>
      </c>
      <c r="F1369" s="626"/>
      <c r="G1369" s="447" t="s">
        <v>13</v>
      </c>
      <c r="H1369" s="448">
        <v>1</v>
      </c>
      <c r="I1369" s="449">
        <v>66.08</v>
      </c>
      <c r="J1369" s="450">
        <v>66.08</v>
      </c>
    </row>
    <row r="1370" spans="1:10" ht="34.799999999999997" x14ac:dyDescent="0.25">
      <c r="A1370" s="465" t="s">
        <v>282</v>
      </c>
      <c r="B1370" s="466" t="s">
        <v>584</v>
      </c>
      <c r="C1370" s="467" t="s">
        <v>17</v>
      </c>
      <c r="D1370" s="467" t="s">
        <v>585</v>
      </c>
      <c r="E1370" s="624" t="s">
        <v>285</v>
      </c>
      <c r="F1370" s="624"/>
      <c r="G1370" s="468" t="s">
        <v>501</v>
      </c>
      <c r="H1370" s="469">
        <v>10.44</v>
      </c>
      <c r="I1370" s="470">
        <v>6.33</v>
      </c>
      <c r="J1370" s="471">
        <v>66.08</v>
      </c>
    </row>
    <row r="1371" spans="1:10" ht="34.799999999999997" x14ac:dyDescent="0.25">
      <c r="A1371" s="458"/>
      <c r="B1371" s="459"/>
      <c r="C1371" s="459"/>
      <c r="D1371" s="459"/>
      <c r="E1371" s="459" t="s">
        <v>270</v>
      </c>
      <c r="F1371" s="460">
        <v>0</v>
      </c>
      <c r="G1371" s="459" t="s">
        <v>271</v>
      </c>
      <c r="H1371" s="460">
        <v>0</v>
      </c>
      <c r="I1371" s="459" t="s">
        <v>272</v>
      </c>
      <c r="J1371" s="461">
        <v>0</v>
      </c>
    </row>
    <row r="1372" spans="1:10" ht="35.4" thickBot="1" x14ac:dyDescent="0.3">
      <c r="A1372" s="458"/>
      <c r="B1372" s="459"/>
      <c r="C1372" s="459"/>
      <c r="D1372" s="459"/>
      <c r="E1372" s="459" t="s">
        <v>273</v>
      </c>
      <c r="F1372" s="460">
        <v>14.53</v>
      </c>
      <c r="G1372" s="459"/>
      <c r="H1372" s="620" t="s">
        <v>274</v>
      </c>
      <c r="I1372" s="620"/>
      <c r="J1372" s="461">
        <v>80.61</v>
      </c>
    </row>
    <row r="1373" spans="1:10" ht="18" thickTop="1" x14ac:dyDescent="0.25">
      <c r="A1373" s="462"/>
      <c r="B1373" s="463"/>
      <c r="C1373" s="463"/>
      <c r="D1373" s="463"/>
      <c r="E1373" s="463"/>
      <c r="F1373" s="463"/>
      <c r="G1373" s="463"/>
      <c r="H1373" s="463"/>
      <c r="I1373" s="463"/>
      <c r="J1373" s="464"/>
    </row>
    <row r="1374" spans="1:10" ht="17.399999999999999" x14ac:dyDescent="0.25">
      <c r="A1374" s="439"/>
      <c r="B1374" s="440" t="s">
        <v>24</v>
      </c>
      <c r="C1374" s="441" t="s">
        <v>256</v>
      </c>
      <c r="D1374" s="441" t="s">
        <v>257</v>
      </c>
      <c r="E1374" s="625" t="s">
        <v>258</v>
      </c>
      <c r="F1374" s="625"/>
      <c r="G1374" s="442" t="s">
        <v>259</v>
      </c>
      <c r="H1374" s="440" t="s">
        <v>34</v>
      </c>
      <c r="I1374" s="440" t="s">
        <v>260</v>
      </c>
      <c r="J1374" s="443" t="s">
        <v>39</v>
      </c>
    </row>
    <row r="1375" spans="1:10" ht="52.2" x14ac:dyDescent="0.25">
      <c r="A1375" s="444" t="s">
        <v>261</v>
      </c>
      <c r="B1375" s="445" t="s">
        <v>344</v>
      </c>
      <c r="C1375" s="446" t="s">
        <v>17</v>
      </c>
      <c r="D1375" s="446" t="s">
        <v>345</v>
      </c>
      <c r="E1375" s="626" t="s">
        <v>346</v>
      </c>
      <c r="F1375" s="626"/>
      <c r="G1375" s="447" t="s">
        <v>179</v>
      </c>
      <c r="H1375" s="448">
        <v>1</v>
      </c>
      <c r="I1375" s="449">
        <v>92.1</v>
      </c>
      <c r="J1375" s="450">
        <v>92.1</v>
      </c>
    </row>
    <row r="1376" spans="1:10" ht="52.2" x14ac:dyDescent="0.25">
      <c r="A1376" s="451" t="s">
        <v>264</v>
      </c>
      <c r="B1376" s="452" t="s">
        <v>852</v>
      </c>
      <c r="C1376" s="453" t="s">
        <v>17</v>
      </c>
      <c r="D1376" s="453" t="s">
        <v>853</v>
      </c>
      <c r="E1376" s="627" t="s">
        <v>346</v>
      </c>
      <c r="F1376" s="627"/>
      <c r="G1376" s="454" t="s">
        <v>13</v>
      </c>
      <c r="H1376" s="455">
        <v>1</v>
      </c>
      <c r="I1376" s="456">
        <v>43.27</v>
      </c>
      <c r="J1376" s="457">
        <v>43.27</v>
      </c>
    </row>
    <row r="1377" spans="1:10" ht="52.2" x14ac:dyDescent="0.25">
      <c r="A1377" s="451" t="s">
        <v>264</v>
      </c>
      <c r="B1377" s="452" t="s">
        <v>854</v>
      </c>
      <c r="C1377" s="453" t="s">
        <v>17</v>
      </c>
      <c r="D1377" s="453" t="s">
        <v>855</v>
      </c>
      <c r="E1377" s="627" t="s">
        <v>346</v>
      </c>
      <c r="F1377" s="627"/>
      <c r="G1377" s="454" t="s">
        <v>13</v>
      </c>
      <c r="H1377" s="455">
        <v>1</v>
      </c>
      <c r="I1377" s="456">
        <v>19.059999999999999</v>
      </c>
      <c r="J1377" s="457">
        <v>19.059999999999999</v>
      </c>
    </row>
    <row r="1378" spans="1:10" ht="34.799999999999997" x14ac:dyDescent="0.25">
      <c r="A1378" s="451" t="s">
        <v>264</v>
      </c>
      <c r="B1378" s="452" t="s">
        <v>842</v>
      </c>
      <c r="C1378" s="453" t="s">
        <v>17</v>
      </c>
      <c r="D1378" s="453" t="s">
        <v>843</v>
      </c>
      <c r="E1378" s="627" t="s">
        <v>269</v>
      </c>
      <c r="F1378" s="627"/>
      <c r="G1378" s="454" t="s">
        <v>13</v>
      </c>
      <c r="H1378" s="455">
        <v>1</v>
      </c>
      <c r="I1378" s="456">
        <v>29.77</v>
      </c>
      <c r="J1378" s="457">
        <v>29.77</v>
      </c>
    </row>
    <row r="1379" spans="1:10" ht="34.799999999999997" x14ac:dyDescent="0.25">
      <c r="A1379" s="458"/>
      <c r="B1379" s="459"/>
      <c r="C1379" s="459"/>
      <c r="D1379" s="459"/>
      <c r="E1379" s="459" t="s">
        <v>270</v>
      </c>
      <c r="F1379" s="460">
        <v>9.67</v>
      </c>
      <c r="G1379" s="459" t="s">
        <v>271</v>
      </c>
      <c r="H1379" s="460">
        <v>11.45</v>
      </c>
      <c r="I1379" s="459" t="s">
        <v>272</v>
      </c>
      <c r="J1379" s="461">
        <v>21.12</v>
      </c>
    </row>
    <row r="1380" spans="1:10" ht="35.4" thickBot="1" x14ac:dyDescent="0.3">
      <c r="A1380" s="458"/>
      <c r="B1380" s="459"/>
      <c r="C1380" s="459"/>
      <c r="D1380" s="459"/>
      <c r="E1380" s="459" t="s">
        <v>273</v>
      </c>
      <c r="F1380" s="460">
        <v>20.260000000000002</v>
      </c>
      <c r="G1380" s="459"/>
      <c r="H1380" s="620" t="s">
        <v>274</v>
      </c>
      <c r="I1380" s="620"/>
      <c r="J1380" s="461">
        <v>112.36</v>
      </c>
    </row>
    <row r="1381" spans="1:10" ht="18" thickTop="1" x14ac:dyDescent="0.25">
      <c r="A1381" s="462"/>
      <c r="B1381" s="463"/>
      <c r="C1381" s="463"/>
      <c r="D1381" s="463"/>
      <c r="E1381" s="463"/>
      <c r="F1381" s="463"/>
      <c r="G1381" s="463"/>
      <c r="H1381" s="463"/>
      <c r="I1381" s="463"/>
      <c r="J1381" s="464"/>
    </row>
    <row r="1382" spans="1:10" ht="17.399999999999999" x14ac:dyDescent="0.25">
      <c r="A1382" s="439"/>
      <c r="B1382" s="440" t="s">
        <v>24</v>
      </c>
      <c r="C1382" s="441" t="s">
        <v>256</v>
      </c>
      <c r="D1382" s="441" t="s">
        <v>257</v>
      </c>
      <c r="E1382" s="625" t="s">
        <v>258</v>
      </c>
      <c r="F1382" s="625"/>
      <c r="G1382" s="442" t="s">
        <v>259</v>
      </c>
      <c r="H1382" s="440" t="s">
        <v>34</v>
      </c>
      <c r="I1382" s="440" t="s">
        <v>260</v>
      </c>
      <c r="J1382" s="443" t="s">
        <v>39</v>
      </c>
    </row>
    <row r="1383" spans="1:10" ht="52.2" x14ac:dyDescent="0.25">
      <c r="A1383" s="444" t="s">
        <v>261</v>
      </c>
      <c r="B1383" s="445" t="s">
        <v>350</v>
      </c>
      <c r="C1383" s="446" t="s">
        <v>17</v>
      </c>
      <c r="D1383" s="446" t="s">
        <v>351</v>
      </c>
      <c r="E1383" s="626" t="s">
        <v>346</v>
      </c>
      <c r="F1383" s="626"/>
      <c r="G1383" s="447" t="s">
        <v>175</v>
      </c>
      <c r="H1383" s="448">
        <v>1</v>
      </c>
      <c r="I1383" s="449">
        <v>281.88</v>
      </c>
      <c r="J1383" s="450">
        <v>281.88</v>
      </c>
    </row>
    <row r="1384" spans="1:10" ht="52.2" x14ac:dyDescent="0.25">
      <c r="A1384" s="451" t="s">
        <v>264</v>
      </c>
      <c r="B1384" s="452" t="s">
        <v>852</v>
      </c>
      <c r="C1384" s="453" t="s">
        <v>17</v>
      </c>
      <c r="D1384" s="453" t="s">
        <v>853</v>
      </c>
      <c r="E1384" s="627" t="s">
        <v>346</v>
      </c>
      <c r="F1384" s="627"/>
      <c r="G1384" s="454" t="s">
        <v>13</v>
      </c>
      <c r="H1384" s="455">
        <v>1</v>
      </c>
      <c r="I1384" s="456">
        <v>43.27</v>
      </c>
      <c r="J1384" s="457">
        <v>43.27</v>
      </c>
    </row>
    <row r="1385" spans="1:10" ht="52.2" x14ac:dyDescent="0.25">
      <c r="A1385" s="451" t="s">
        <v>264</v>
      </c>
      <c r="B1385" s="452" t="s">
        <v>856</v>
      </c>
      <c r="C1385" s="453" t="s">
        <v>17</v>
      </c>
      <c r="D1385" s="453" t="s">
        <v>857</v>
      </c>
      <c r="E1385" s="627" t="s">
        <v>346</v>
      </c>
      <c r="F1385" s="627"/>
      <c r="G1385" s="454" t="s">
        <v>13</v>
      </c>
      <c r="H1385" s="455">
        <v>1</v>
      </c>
      <c r="I1385" s="456">
        <v>112.42</v>
      </c>
      <c r="J1385" s="457">
        <v>112.42</v>
      </c>
    </row>
    <row r="1386" spans="1:10" ht="52.2" x14ac:dyDescent="0.25">
      <c r="A1386" s="451" t="s">
        <v>264</v>
      </c>
      <c r="B1386" s="452" t="s">
        <v>854</v>
      </c>
      <c r="C1386" s="453" t="s">
        <v>17</v>
      </c>
      <c r="D1386" s="453" t="s">
        <v>855</v>
      </c>
      <c r="E1386" s="627" t="s">
        <v>346</v>
      </c>
      <c r="F1386" s="627"/>
      <c r="G1386" s="454" t="s">
        <v>13</v>
      </c>
      <c r="H1386" s="455">
        <v>1</v>
      </c>
      <c r="I1386" s="456">
        <v>19.059999999999999</v>
      </c>
      <c r="J1386" s="457">
        <v>19.059999999999999</v>
      </c>
    </row>
    <row r="1387" spans="1:10" ht="34.799999999999997" x14ac:dyDescent="0.25">
      <c r="A1387" s="451" t="s">
        <v>264</v>
      </c>
      <c r="B1387" s="452" t="s">
        <v>842</v>
      </c>
      <c r="C1387" s="453" t="s">
        <v>17</v>
      </c>
      <c r="D1387" s="453" t="s">
        <v>843</v>
      </c>
      <c r="E1387" s="627" t="s">
        <v>269</v>
      </c>
      <c r="F1387" s="627"/>
      <c r="G1387" s="454" t="s">
        <v>13</v>
      </c>
      <c r="H1387" s="455">
        <v>1</v>
      </c>
      <c r="I1387" s="456">
        <v>29.77</v>
      </c>
      <c r="J1387" s="457">
        <v>29.77</v>
      </c>
    </row>
    <row r="1388" spans="1:10" ht="52.2" x14ac:dyDescent="0.25">
      <c r="A1388" s="451" t="s">
        <v>264</v>
      </c>
      <c r="B1388" s="452" t="s">
        <v>858</v>
      </c>
      <c r="C1388" s="453" t="s">
        <v>17</v>
      </c>
      <c r="D1388" s="453" t="s">
        <v>859</v>
      </c>
      <c r="E1388" s="627" t="s">
        <v>346</v>
      </c>
      <c r="F1388" s="627"/>
      <c r="G1388" s="454" t="s">
        <v>13</v>
      </c>
      <c r="H1388" s="455">
        <v>1</v>
      </c>
      <c r="I1388" s="456">
        <v>77.36</v>
      </c>
      <c r="J1388" s="457">
        <v>77.36</v>
      </c>
    </row>
    <row r="1389" spans="1:10" ht="34.799999999999997" x14ac:dyDescent="0.25">
      <c r="A1389" s="458"/>
      <c r="B1389" s="459"/>
      <c r="C1389" s="459"/>
      <c r="D1389" s="459"/>
      <c r="E1389" s="459" t="s">
        <v>270</v>
      </c>
      <c r="F1389" s="460">
        <v>9.67</v>
      </c>
      <c r="G1389" s="459" t="s">
        <v>271</v>
      </c>
      <c r="H1389" s="460">
        <v>11.45</v>
      </c>
      <c r="I1389" s="459" t="s">
        <v>272</v>
      </c>
      <c r="J1389" s="461">
        <v>21.12</v>
      </c>
    </row>
    <row r="1390" spans="1:10" ht="35.4" thickBot="1" x14ac:dyDescent="0.3">
      <c r="A1390" s="458"/>
      <c r="B1390" s="459"/>
      <c r="C1390" s="459"/>
      <c r="D1390" s="459"/>
      <c r="E1390" s="459" t="s">
        <v>273</v>
      </c>
      <c r="F1390" s="460">
        <v>62.01</v>
      </c>
      <c r="G1390" s="459"/>
      <c r="H1390" s="620" t="s">
        <v>274</v>
      </c>
      <c r="I1390" s="620"/>
      <c r="J1390" s="461">
        <v>343.89</v>
      </c>
    </row>
    <row r="1391" spans="1:10" ht="18" thickTop="1" x14ac:dyDescent="0.25">
      <c r="A1391" s="462"/>
      <c r="B1391" s="463"/>
      <c r="C1391" s="463"/>
      <c r="D1391" s="463"/>
      <c r="E1391" s="463"/>
      <c r="F1391" s="463"/>
      <c r="G1391" s="463"/>
      <c r="H1391" s="463"/>
      <c r="I1391" s="463"/>
      <c r="J1391" s="464"/>
    </row>
    <row r="1392" spans="1:10" ht="17.399999999999999" x14ac:dyDescent="0.25">
      <c r="A1392" s="439"/>
      <c r="B1392" s="440" t="s">
        <v>24</v>
      </c>
      <c r="C1392" s="441" t="s">
        <v>256</v>
      </c>
      <c r="D1392" s="441" t="s">
        <v>257</v>
      </c>
      <c r="E1392" s="625" t="s">
        <v>258</v>
      </c>
      <c r="F1392" s="625"/>
      <c r="G1392" s="442" t="s">
        <v>259</v>
      </c>
      <c r="H1392" s="440" t="s">
        <v>34</v>
      </c>
      <c r="I1392" s="440" t="s">
        <v>260</v>
      </c>
      <c r="J1392" s="443" t="s">
        <v>39</v>
      </c>
    </row>
    <row r="1393" spans="1:10" ht="52.2" x14ac:dyDescent="0.25">
      <c r="A1393" s="444" t="s">
        <v>261</v>
      </c>
      <c r="B1393" s="445" t="s">
        <v>852</v>
      </c>
      <c r="C1393" s="446" t="s">
        <v>17</v>
      </c>
      <c r="D1393" s="446" t="s">
        <v>853</v>
      </c>
      <c r="E1393" s="626" t="s">
        <v>346</v>
      </c>
      <c r="F1393" s="626"/>
      <c r="G1393" s="447" t="s">
        <v>13</v>
      </c>
      <c r="H1393" s="448">
        <v>1</v>
      </c>
      <c r="I1393" s="449">
        <v>43.27</v>
      </c>
      <c r="J1393" s="450">
        <v>43.27</v>
      </c>
    </row>
    <row r="1394" spans="1:10" ht="52.2" x14ac:dyDescent="0.25">
      <c r="A1394" s="465" t="s">
        <v>282</v>
      </c>
      <c r="B1394" s="466" t="s">
        <v>860</v>
      </c>
      <c r="C1394" s="467" t="s">
        <v>17</v>
      </c>
      <c r="D1394" s="467" t="s">
        <v>861</v>
      </c>
      <c r="E1394" s="624" t="s">
        <v>298</v>
      </c>
      <c r="F1394" s="624"/>
      <c r="G1394" s="468" t="s">
        <v>563</v>
      </c>
      <c r="H1394" s="469">
        <v>3.1099999999999997E-5</v>
      </c>
      <c r="I1394" s="470">
        <v>1391437.18</v>
      </c>
      <c r="J1394" s="471">
        <v>43.27</v>
      </c>
    </row>
    <row r="1395" spans="1:10" ht="34.799999999999997" x14ac:dyDescent="0.25">
      <c r="A1395" s="458"/>
      <c r="B1395" s="459"/>
      <c r="C1395" s="459"/>
      <c r="D1395" s="459"/>
      <c r="E1395" s="459" t="s">
        <v>270</v>
      </c>
      <c r="F1395" s="460">
        <v>0</v>
      </c>
      <c r="G1395" s="459" t="s">
        <v>271</v>
      </c>
      <c r="H1395" s="460">
        <v>0</v>
      </c>
      <c r="I1395" s="459" t="s">
        <v>272</v>
      </c>
      <c r="J1395" s="461">
        <v>0</v>
      </c>
    </row>
    <row r="1396" spans="1:10" ht="35.4" thickBot="1" x14ac:dyDescent="0.3">
      <c r="A1396" s="458"/>
      <c r="B1396" s="459"/>
      <c r="C1396" s="459"/>
      <c r="D1396" s="459"/>
      <c r="E1396" s="459" t="s">
        <v>273</v>
      </c>
      <c r="F1396" s="460">
        <v>9.51</v>
      </c>
      <c r="G1396" s="459"/>
      <c r="H1396" s="620" t="s">
        <v>274</v>
      </c>
      <c r="I1396" s="620"/>
      <c r="J1396" s="461">
        <v>52.78</v>
      </c>
    </row>
    <row r="1397" spans="1:10" ht="18" thickTop="1" x14ac:dyDescent="0.25">
      <c r="A1397" s="462"/>
      <c r="B1397" s="463"/>
      <c r="C1397" s="463"/>
      <c r="D1397" s="463"/>
      <c r="E1397" s="463"/>
      <c r="F1397" s="463"/>
      <c r="G1397" s="463"/>
      <c r="H1397" s="463"/>
      <c r="I1397" s="463"/>
      <c r="J1397" s="464"/>
    </row>
    <row r="1398" spans="1:10" ht="17.399999999999999" x14ac:dyDescent="0.25">
      <c r="A1398" s="439"/>
      <c r="B1398" s="440" t="s">
        <v>24</v>
      </c>
      <c r="C1398" s="441" t="s">
        <v>256</v>
      </c>
      <c r="D1398" s="441" t="s">
        <v>257</v>
      </c>
      <c r="E1398" s="625" t="s">
        <v>258</v>
      </c>
      <c r="F1398" s="625"/>
      <c r="G1398" s="442" t="s">
        <v>259</v>
      </c>
      <c r="H1398" s="440" t="s">
        <v>34</v>
      </c>
      <c r="I1398" s="440" t="s">
        <v>260</v>
      </c>
      <c r="J1398" s="443" t="s">
        <v>39</v>
      </c>
    </row>
    <row r="1399" spans="1:10" ht="52.2" x14ac:dyDescent="0.25">
      <c r="A1399" s="444" t="s">
        <v>261</v>
      </c>
      <c r="B1399" s="445" t="s">
        <v>854</v>
      </c>
      <c r="C1399" s="446" t="s">
        <v>17</v>
      </c>
      <c r="D1399" s="446" t="s">
        <v>855</v>
      </c>
      <c r="E1399" s="626" t="s">
        <v>346</v>
      </c>
      <c r="F1399" s="626"/>
      <c r="G1399" s="447" t="s">
        <v>13</v>
      </c>
      <c r="H1399" s="448">
        <v>1</v>
      </c>
      <c r="I1399" s="449">
        <v>19.059999999999999</v>
      </c>
      <c r="J1399" s="450">
        <v>19.059999999999999</v>
      </c>
    </row>
    <row r="1400" spans="1:10" ht="52.2" x14ac:dyDescent="0.25">
      <c r="A1400" s="465" t="s">
        <v>282</v>
      </c>
      <c r="B1400" s="466" t="s">
        <v>860</v>
      </c>
      <c r="C1400" s="467" t="s">
        <v>17</v>
      </c>
      <c r="D1400" s="467" t="s">
        <v>861</v>
      </c>
      <c r="E1400" s="624" t="s">
        <v>298</v>
      </c>
      <c r="F1400" s="624"/>
      <c r="G1400" s="468" t="s">
        <v>563</v>
      </c>
      <c r="H1400" s="469">
        <v>1.3699999999999999E-5</v>
      </c>
      <c r="I1400" s="470">
        <v>1391437.18</v>
      </c>
      <c r="J1400" s="471">
        <v>19.059999999999999</v>
      </c>
    </row>
    <row r="1401" spans="1:10" ht="34.799999999999997" x14ac:dyDescent="0.25">
      <c r="A1401" s="458"/>
      <c r="B1401" s="459"/>
      <c r="C1401" s="459"/>
      <c r="D1401" s="459"/>
      <c r="E1401" s="459" t="s">
        <v>270</v>
      </c>
      <c r="F1401" s="460">
        <v>0</v>
      </c>
      <c r="G1401" s="459" t="s">
        <v>271</v>
      </c>
      <c r="H1401" s="460">
        <v>0</v>
      </c>
      <c r="I1401" s="459" t="s">
        <v>272</v>
      </c>
      <c r="J1401" s="461">
        <v>0</v>
      </c>
    </row>
    <row r="1402" spans="1:10" ht="35.4" thickBot="1" x14ac:dyDescent="0.3">
      <c r="A1402" s="458"/>
      <c r="B1402" s="459"/>
      <c r="C1402" s="459"/>
      <c r="D1402" s="459"/>
      <c r="E1402" s="459" t="s">
        <v>273</v>
      </c>
      <c r="F1402" s="460">
        <v>4.1900000000000004</v>
      </c>
      <c r="G1402" s="459"/>
      <c r="H1402" s="620" t="s">
        <v>274</v>
      </c>
      <c r="I1402" s="620"/>
      <c r="J1402" s="461">
        <v>23.25</v>
      </c>
    </row>
    <row r="1403" spans="1:10" ht="18" thickTop="1" x14ac:dyDescent="0.25">
      <c r="A1403" s="462"/>
      <c r="B1403" s="463"/>
      <c r="C1403" s="463"/>
      <c r="D1403" s="463"/>
      <c r="E1403" s="463"/>
      <c r="F1403" s="463"/>
      <c r="G1403" s="463"/>
      <c r="H1403" s="463"/>
      <c r="I1403" s="463"/>
      <c r="J1403" s="464"/>
    </row>
    <row r="1404" spans="1:10" ht="17.399999999999999" x14ac:dyDescent="0.25">
      <c r="A1404" s="439"/>
      <c r="B1404" s="440" t="s">
        <v>24</v>
      </c>
      <c r="C1404" s="441" t="s">
        <v>256</v>
      </c>
      <c r="D1404" s="441" t="s">
        <v>257</v>
      </c>
      <c r="E1404" s="625" t="s">
        <v>258</v>
      </c>
      <c r="F1404" s="625"/>
      <c r="G1404" s="442" t="s">
        <v>259</v>
      </c>
      <c r="H1404" s="440" t="s">
        <v>34</v>
      </c>
      <c r="I1404" s="440" t="s">
        <v>260</v>
      </c>
      <c r="J1404" s="443" t="s">
        <v>39</v>
      </c>
    </row>
    <row r="1405" spans="1:10" ht="52.2" x14ac:dyDescent="0.25">
      <c r="A1405" s="444" t="s">
        <v>261</v>
      </c>
      <c r="B1405" s="445" t="s">
        <v>858</v>
      </c>
      <c r="C1405" s="446" t="s">
        <v>17</v>
      </c>
      <c r="D1405" s="446" t="s">
        <v>859</v>
      </c>
      <c r="E1405" s="626" t="s">
        <v>346</v>
      </c>
      <c r="F1405" s="626"/>
      <c r="G1405" s="447" t="s">
        <v>13</v>
      </c>
      <c r="H1405" s="448">
        <v>1</v>
      </c>
      <c r="I1405" s="449">
        <v>77.36</v>
      </c>
      <c r="J1405" s="450">
        <v>77.36</v>
      </c>
    </row>
    <row r="1406" spans="1:10" ht="52.2" x14ac:dyDescent="0.25">
      <c r="A1406" s="465" t="s">
        <v>282</v>
      </c>
      <c r="B1406" s="466" t="s">
        <v>860</v>
      </c>
      <c r="C1406" s="467" t="s">
        <v>17</v>
      </c>
      <c r="D1406" s="467" t="s">
        <v>861</v>
      </c>
      <c r="E1406" s="624" t="s">
        <v>298</v>
      </c>
      <c r="F1406" s="624"/>
      <c r="G1406" s="468" t="s">
        <v>563</v>
      </c>
      <c r="H1406" s="469">
        <v>5.5600000000000003E-5</v>
      </c>
      <c r="I1406" s="470">
        <v>1391437.18</v>
      </c>
      <c r="J1406" s="471">
        <v>77.36</v>
      </c>
    </row>
    <row r="1407" spans="1:10" ht="34.799999999999997" x14ac:dyDescent="0.25">
      <c r="A1407" s="458"/>
      <c r="B1407" s="459"/>
      <c r="C1407" s="459"/>
      <c r="D1407" s="459"/>
      <c r="E1407" s="459" t="s">
        <v>270</v>
      </c>
      <c r="F1407" s="460">
        <v>0</v>
      </c>
      <c r="G1407" s="459" t="s">
        <v>271</v>
      </c>
      <c r="H1407" s="460">
        <v>0</v>
      </c>
      <c r="I1407" s="459" t="s">
        <v>272</v>
      </c>
      <c r="J1407" s="461">
        <v>0</v>
      </c>
    </row>
    <row r="1408" spans="1:10" ht="35.4" thickBot="1" x14ac:dyDescent="0.3">
      <c r="A1408" s="458"/>
      <c r="B1408" s="459"/>
      <c r="C1408" s="459"/>
      <c r="D1408" s="459"/>
      <c r="E1408" s="459" t="s">
        <v>273</v>
      </c>
      <c r="F1408" s="460">
        <v>17.010000000000002</v>
      </c>
      <c r="G1408" s="459"/>
      <c r="H1408" s="620" t="s">
        <v>274</v>
      </c>
      <c r="I1408" s="620"/>
      <c r="J1408" s="461">
        <v>94.37</v>
      </c>
    </row>
    <row r="1409" spans="1:10" ht="18" thickTop="1" x14ac:dyDescent="0.25">
      <c r="A1409" s="462"/>
      <c r="B1409" s="463"/>
      <c r="C1409" s="463"/>
      <c r="D1409" s="463"/>
      <c r="E1409" s="463"/>
      <c r="F1409" s="463"/>
      <c r="G1409" s="463"/>
      <c r="H1409" s="463"/>
      <c r="I1409" s="463"/>
      <c r="J1409" s="464"/>
    </row>
    <row r="1410" spans="1:10" ht="17.399999999999999" x14ac:dyDescent="0.25">
      <c r="A1410" s="439"/>
      <c r="B1410" s="440" t="s">
        <v>24</v>
      </c>
      <c r="C1410" s="441" t="s">
        <v>256</v>
      </c>
      <c r="D1410" s="441" t="s">
        <v>257</v>
      </c>
      <c r="E1410" s="625" t="s">
        <v>258</v>
      </c>
      <c r="F1410" s="625"/>
      <c r="G1410" s="442" t="s">
        <v>259</v>
      </c>
      <c r="H1410" s="440" t="s">
        <v>34</v>
      </c>
      <c r="I1410" s="440" t="s">
        <v>260</v>
      </c>
      <c r="J1410" s="443" t="s">
        <v>39</v>
      </c>
    </row>
    <row r="1411" spans="1:10" ht="52.2" x14ac:dyDescent="0.25">
      <c r="A1411" s="444" t="s">
        <v>261</v>
      </c>
      <c r="B1411" s="445" t="s">
        <v>856</v>
      </c>
      <c r="C1411" s="446" t="s">
        <v>17</v>
      </c>
      <c r="D1411" s="446" t="s">
        <v>857</v>
      </c>
      <c r="E1411" s="626" t="s">
        <v>346</v>
      </c>
      <c r="F1411" s="626"/>
      <c r="G1411" s="447" t="s">
        <v>13</v>
      </c>
      <c r="H1411" s="448">
        <v>1</v>
      </c>
      <c r="I1411" s="449">
        <v>112.42</v>
      </c>
      <c r="J1411" s="450">
        <v>112.42</v>
      </c>
    </row>
    <row r="1412" spans="1:10" ht="34.799999999999997" x14ac:dyDescent="0.25">
      <c r="A1412" s="465" t="s">
        <v>282</v>
      </c>
      <c r="B1412" s="466" t="s">
        <v>584</v>
      </c>
      <c r="C1412" s="467" t="s">
        <v>17</v>
      </c>
      <c r="D1412" s="467" t="s">
        <v>585</v>
      </c>
      <c r="E1412" s="624" t="s">
        <v>285</v>
      </c>
      <c r="F1412" s="624"/>
      <c r="G1412" s="468" t="s">
        <v>501</v>
      </c>
      <c r="H1412" s="469">
        <v>17.760000000000002</v>
      </c>
      <c r="I1412" s="470">
        <v>6.33</v>
      </c>
      <c r="J1412" s="471">
        <v>112.42</v>
      </c>
    </row>
    <row r="1413" spans="1:10" ht="34.799999999999997" x14ac:dyDescent="0.25">
      <c r="A1413" s="458"/>
      <c r="B1413" s="459"/>
      <c r="C1413" s="459"/>
      <c r="D1413" s="459"/>
      <c r="E1413" s="459" t="s">
        <v>270</v>
      </c>
      <c r="F1413" s="460">
        <v>0</v>
      </c>
      <c r="G1413" s="459" t="s">
        <v>271</v>
      </c>
      <c r="H1413" s="460">
        <v>0</v>
      </c>
      <c r="I1413" s="459" t="s">
        <v>272</v>
      </c>
      <c r="J1413" s="461">
        <v>0</v>
      </c>
    </row>
    <row r="1414" spans="1:10" ht="35.4" thickBot="1" x14ac:dyDescent="0.3">
      <c r="A1414" s="458"/>
      <c r="B1414" s="459"/>
      <c r="C1414" s="459"/>
      <c r="D1414" s="459"/>
      <c r="E1414" s="459" t="s">
        <v>273</v>
      </c>
      <c r="F1414" s="460">
        <v>24.73</v>
      </c>
      <c r="G1414" s="459"/>
      <c r="H1414" s="620" t="s">
        <v>274</v>
      </c>
      <c r="I1414" s="620"/>
      <c r="J1414" s="461">
        <v>137.15</v>
      </c>
    </row>
    <row r="1415" spans="1:10" ht="18" thickTop="1" x14ac:dyDescent="0.25">
      <c r="A1415" s="462"/>
      <c r="B1415" s="463"/>
      <c r="C1415" s="463"/>
      <c r="D1415" s="463"/>
      <c r="E1415" s="463"/>
      <c r="F1415" s="463"/>
      <c r="G1415" s="463"/>
      <c r="H1415" s="463"/>
      <c r="I1415" s="463"/>
      <c r="J1415" s="464"/>
    </row>
    <row r="1416" spans="1:10" ht="17.399999999999999" x14ac:dyDescent="0.25">
      <c r="A1416" s="439"/>
      <c r="B1416" s="440" t="s">
        <v>24</v>
      </c>
      <c r="C1416" s="441" t="s">
        <v>256</v>
      </c>
      <c r="D1416" s="441" t="s">
        <v>257</v>
      </c>
      <c r="E1416" s="625" t="s">
        <v>258</v>
      </c>
      <c r="F1416" s="625"/>
      <c r="G1416" s="442" t="s">
        <v>259</v>
      </c>
      <c r="H1416" s="440" t="s">
        <v>34</v>
      </c>
      <c r="I1416" s="440" t="s">
        <v>260</v>
      </c>
      <c r="J1416" s="443" t="s">
        <v>39</v>
      </c>
    </row>
    <row r="1417" spans="1:10" ht="69.599999999999994" x14ac:dyDescent="0.25">
      <c r="A1417" s="444" t="s">
        <v>261</v>
      </c>
      <c r="B1417" s="445" t="s">
        <v>409</v>
      </c>
      <c r="C1417" s="446" t="s">
        <v>17</v>
      </c>
      <c r="D1417" s="446" t="s">
        <v>178</v>
      </c>
      <c r="E1417" s="626" t="s">
        <v>381</v>
      </c>
      <c r="F1417" s="626"/>
      <c r="G1417" s="447" t="s">
        <v>179</v>
      </c>
      <c r="H1417" s="448">
        <v>1</v>
      </c>
      <c r="I1417" s="449">
        <v>51.84</v>
      </c>
      <c r="J1417" s="450">
        <v>51.84</v>
      </c>
    </row>
    <row r="1418" spans="1:10" ht="34.799999999999997" x14ac:dyDescent="0.25">
      <c r="A1418" s="451" t="s">
        <v>264</v>
      </c>
      <c r="B1418" s="452" t="s">
        <v>842</v>
      </c>
      <c r="C1418" s="453" t="s">
        <v>17</v>
      </c>
      <c r="D1418" s="453" t="s">
        <v>843</v>
      </c>
      <c r="E1418" s="627" t="s">
        <v>269</v>
      </c>
      <c r="F1418" s="627"/>
      <c r="G1418" s="454" t="s">
        <v>13</v>
      </c>
      <c r="H1418" s="455">
        <v>1</v>
      </c>
      <c r="I1418" s="456">
        <v>29.77</v>
      </c>
      <c r="J1418" s="457">
        <v>29.77</v>
      </c>
    </row>
    <row r="1419" spans="1:10" ht="52.2" x14ac:dyDescent="0.25">
      <c r="A1419" s="451" t="s">
        <v>264</v>
      </c>
      <c r="B1419" s="452" t="s">
        <v>862</v>
      </c>
      <c r="C1419" s="453" t="s">
        <v>17</v>
      </c>
      <c r="D1419" s="453" t="s">
        <v>863</v>
      </c>
      <c r="E1419" s="627" t="s">
        <v>551</v>
      </c>
      <c r="F1419" s="627"/>
      <c r="G1419" s="454" t="s">
        <v>13</v>
      </c>
      <c r="H1419" s="455">
        <v>1</v>
      </c>
      <c r="I1419" s="456">
        <v>4.66</v>
      </c>
      <c r="J1419" s="457">
        <v>4.66</v>
      </c>
    </row>
    <row r="1420" spans="1:10" ht="69.599999999999994" x14ac:dyDescent="0.25">
      <c r="A1420" s="451" t="s">
        <v>264</v>
      </c>
      <c r="B1420" s="452" t="s">
        <v>864</v>
      </c>
      <c r="C1420" s="453" t="s">
        <v>17</v>
      </c>
      <c r="D1420" s="453" t="s">
        <v>865</v>
      </c>
      <c r="E1420" s="627" t="s">
        <v>551</v>
      </c>
      <c r="F1420" s="627"/>
      <c r="G1420" s="454" t="s">
        <v>13</v>
      </c>
      <c r="H1420" s="455">
        <v>1</v>
      </c>
      <c r="I1420" s="456">
        <v>17.41</v>
      </c>
      <c r="J1420" s="457">
        <v>17.41</v>
      </c>
    </row>
    <row r="1421" spans="1:10" ht="34.799999999999997" x14ac:dyDescent="0.25">
      <c r="A1421" s="458"/>
      <c r="B1421" s="459"/>
      <c r="C1421" s="459"/>
      <c r="D1421" s="459"/>
      <c r="E1421" s="459" t="s">
        <v>270</v>
      </c>
      <c r="F1421" s="460">
        <v>9.67</v>
      </c>
      <c r="G1421" s="459" t="s">
        <v>271</v>
      </c>
      <c r="H1421" s="460">
        <v>11.45</v>
      </c>
      <c r="I1421" s="459" t="s">
        <v>272</v>
      </c>
      <c r="J1421" s="461">
        <v>21.12</v>
      </c>
    </row>
    <row r="1422" spans="1:10" ht="35.4" thickBot="1" x14ac:dyDescent="0.3">
      <c r="A1422" s="458"/>
      <c r="B1422" s="459"/>
      <c r="C1422" s="459"/>
      <c r="D1422" s="459"/>
      <c r="E1422" s="459" t="s">
        <v>273</v>
      </c>
      <c r="F1422" s="460">
        <v>11.4</v>
      </c>
      <c r="G1422" s="459"/>
      <c r="H1422" s="620" t="s">
        <v>274</v>
      </c>
      <c r="I1422" s="620"/>
      <c r="J1422" s="461">
        <v>63.24</v>
      </c>
    </row>
    <row r="1423" spans="1:10" ht="18" thickTop="1" x14ac:dyDescent="0.25">
      <c r="A1423" s="462"/>
      <c r="B1423" s="463"/>
      <c r="C1423" s="463"/>
      <c r="D1423" s="463"/>
      <c r="E1423" s="463"/>
      <c r="F1423" s="463"/>
      <c r="G1423" s="463"/>
      <c r="H1423" s="463"/>
      <c r="I1423" s="463"/>
      <c r="J1423" s="464"/>
    </row>
    <row r="1424" spans="1:10" ht="17.399999999999999" x14ac:dyDescent="0.25">
      <c r="A1424" s="439"/>
      <c r="B1424" s="440" t="s">
        <v>24</v>
      </c>
      <c r="C1424" s="441" t="s">
        <v>256</v>
      </c>
      <c r="D1424" s="441" t="s">
        <v>257</v>
      </c>
      <c r="E1424" s="625" t="s">
        <v>258</v>
      </c>
      <c r="F1424" s="625"/>
      <c r="G1424" s="442" t="s">
        <v>259</v>
      </c>
      <c r="H1424" s="440" t="s">
        <v>34</v>
      </c>
      <c r="I1424" s="440" t="s">
        <v>260</v>
      </c>
      <c r="J1424" s="443" t="s">
        <v>39</v>
      </c>
    </row>
    <row r="1425" spans="1:10" ht="69.599999999999994" x14ac:dyDescent="0.25">
      <c r="A1425" s="444" t="s">
        <v>261</v>
      </c>
      <c r="B1425" s="445" t="s">
        <v>408</v>
      </c>
      <c r="C1425" s="446" t="s">
        <v>17</v>
      </c>
      <c r="D1425" s="446" t="s">
        <v>180</v>
      </c>
      <c r="E1425" s="626" t="s">
        <v>381</v>
      </c>
      <c r="F1425" s="626"/>
      <c r="G1425" s="447" t="s">
        <v>175</v>
      </c>
      <c r="H1425" s="448">
        <v>1</v>
      </c>
      <c r="I1425" s="449">
        <v>142.16</v>
      </c>
      <c r="J1425" s="450">
        <v>142.16</v>
      </c>
    </row>
    <row r="1426" spans="1:10" ht="52.2" x14ac:dyDescent="0.25">
      <c r="A1426" s="451" t="s">
        <v>264</v>
      </c>
      <c r="B1426" s="452" t="s">
        <v>862</v>
      </c>
      <c r="C1426" s="453" t="s">
        <v>17</v>
      </c>
      <c r="D1426" s="453" t="s">
        <v>863</v>
      </c>
      <c r="E1426" s="627" t="s">
        <v>551</v>
      </c>
      <c r="F1426" s="627"/>
      <c r="G1426" s="454" t="s">
        <v>13</v>
      </c>
      <c r="H1426" s="455">
        <v>1</v>
      </c>
      <c r="I1426" s="456">
        <v>4.66</v>
      </c>
      <c r="J1426" s="457">
        <v>4.66</v>
      </c>
    </row>
    <row r="1427" spans="1:10" ht="69.599999999999994" x14ac:dyDescent="0.25">
      <c r="A1427" s="451" t="s">
        <v>264</v>
      </c>
      <c r="B1427" s="452" t="s">
        <v>866</v>
      </c>
      <c r="C1427" s="453" t="s">
        <v>17</v>
      </c>
      <c r="D1427" s="453" t="s">
        <v>867</v>
      </c>
      <c r="E1427" s="627" t="s">
        <v>551</v>
      </c>
      <c r="F1427" s="627"/>
      <c r="G1427" s="454" t="s">
        <v>13</v>
      </c>
      <c r="H1427" s="455">
        <v>1</v>
      </c>
      <c r="I1427" s="456">
        <v>71.27</v>
      </c>
      <c r="J1427" s="457">
        <v>71.27</v>
      </c>
    </row>
    <row r="1428" spans="1:10" ht="69.599999999999994" x14ac:dyDescent="0.25">
      <c r="A1428" s="451" t="s">
        <v>264</v>
      </c>
      <c r="B1428" s="452" t="s">
        <v>868</v>
      </c>
      <c r="C1428" s="453" t="s">
        <v>17</v>
      </c>
      <c r="D1428" s="453" t="s">
        <v>869</v>
      </c>
      <c r="E1428" s="627" t="s">
        <v>551</v>
      </c>
      <c r="F1428" s="627"/>
      <c r="G1428" s="454" t="s">
        <v>13</v>
      </c>
      <c r="H1428" s="455">
        <v>1</v>
      </c>
      <c r="I1428" s="456">
        <v>19.05</v>
      </c>
      <c r="J1428" s="457">
        <v>19.05</v>
      </c>
    </row>
    <row r="1429" spans="1:10" ht="34.799999999999997" x14ac:dyDescent="0.25">
      <c r="A1429" s="451" t="s">
        <v>264</v>
      </c>
      <c r="B1429" s="452" t="s">
        <v>842</v>
      </c>
      <c r="C1429" s="453" t="s">
        <v>17</v>
      </c>
      <c r="D1429" s="453" t="s">
        <v>843</v>
      </c>
      <c r="E1429" s="627" t="s">
        <v>269</v>
      </c>
      <c r="F1429" s="627"/>
      <c r="G1429" s="454" t="s">
        <v>13</v>
      </c>
      <c r="H1429" s="455">
        <v>1</v>
      </c>
      <c r="I1429" s="456">
        <v>29.77</v>
      </c>
      <c r="J1429" s="457">
        <v>29.77</v>
      </c>
    </row>
    <row r="1430" spans="1:10" ht="69.599999999999994" x14ac:dyDescent="0.25">
      <c r="A1430" s="451" t="s">
        <v>264</v>
      </c>
      <c r="B1430" s="452" t="s">
        <v>864</v>
      </c>
      <c r="C1430" s="453" t="s">
        <v>17</v>
      </c>
      <c r="D1430" s="453" t="s">
        <v>865</v>
      </c>
      <c r="E1430" s="627" t="s">
        <v>551</v>
      </c>
      <c r="F1430" s="627"/>
      <c r="G1430" s="454" t="s">
        <v>13</v>
      </c>
      <c r="H1430" s="455">
        <v>1</v>
      </c>
      <c r="I1430" s="456">
        <v>17.41</v>
      </c>
      <c r="J1430" s="457">
        <v>17.41</v>
      </c>
    </row>
    <row r="1431" spans="1:10" ht="34.799999999999997" x14ac:dyDescent="0.25">
      <c r="A1431" s="458"/>
      <c r="B1431" s="459"/>
      <c r="C1431" s="459"/>
      <c r="D1431" s="459"/>
      <c r="E1431" s="459" t="s">
        <v>270</v>
      </c>
      <c r="F1431" s="460">
        <v>9.67</v>
      </c>
      <c r="G1431" s="459" t="s">
        <v>271</v>
      </c>
      <c r="H1431" s="460">
        <v>11.45</v>
      </c>
      <c r="I1431" s="459" t="s">
        <v>272</v>
      </c>
      <c r="J1431" s="461">
        <v>21.12</v>
      </c>
    </row>
    <row r="1432" spans="1:10" ht="35.4" thickBot="1" x14ac:dyDescent="0.3">
      <c r="A1432" s="458"/>
      <c r="B1432" s="459"/>
      <c r="C1432" s="459"/>
      <c r="D1432" s="459"/>
      <c r="E1432" s="459" t="s">
        <v>273</v>
      </c>
      <c r="F1432" s="460">
        <v>31.27</v>
      </c>
      <c r="G1432" s="459"/>
      <c r="H1432" s="620" t="s">
        <v>274</v>
      </c>
      <c r="I1432" s="620"/>
      <c r="J1432" s="461">
        <v>173.43</v>
      </c>
    </row>
    <row r="1433" spans="1:10" ht="18" thickTop="1" x14ac:dyDescent="0.25">
      <c r="A1433" s="462"/>
      <c r="B1433" s="463"/>
      <c r="C1433" s="463"/>
      <c r="D1433" s="463"/>
      <c r="E1433" s="463"/>
      <c r="F1433" s="463"/>
      <c r="G1433" s="463"/>
      <c r="H1433" s="463"/>
      <c r="I1433" s="463"/>
      <c r="J1433" s="464"/>
    </row>
    <row r="1434" spans="1:10" ht="17.399999999999999" x14ac:dyDescent="0.25">
      <c r="A1434" s="439"/>
      <c r="B1434" s="440" t="s">
        <v>24</v>
      </c>
      <c r="C1434" s="441" t="s">
        <v>256</v>
      </c>
      <c r="D1434" s="441" t="s">
        <v>257</v>
      </c>
      <c r="E1434" s="625" t="s">
        <v>258</v>
      </c>
      <c r="F1434" s="625"/>
      <c r="G1434" s="442" t="s">
        <v>259</v>
      </c>
      <c r="H1434" s="440" t="s">
        <v>34</v>
      </c>
      <c r="I1434" s="440" t="s">
        <v>260</v>
      </c>
      <c r="J1434" s="443" t="s">
        <v>39</v>
      </c>
    </row>
    <row r="1435" spans="1:10" ht="69.599999999999994" x14ac:dyDescent="0.25">
      <c r="A1435" s="444" t="s">
        <v>261</v>
      </c>
      <c r="B1435" s="445" t="s">
        <v>864</v>
      </c>
      <c r="C1435" s="446" t="s">
        <v>17</v>
      </c>
      <c r="D1435" s="446" t="s">
        <v>865</v>
      </c>
      <c r="E1435" s="626" t="s">
        <v>551</v>
      </c>
      <c r="F1435" s="626"/>
      <c r="G1435" s="447" t="s">
        <v>13</v>
      </c>
      <c r="H1435" s="448">
        <v>1</v>
      </c>
      <c r="I1435" s="449">
        <v>17.41</v>
      </c>
      <c r="J1435" s="450">
        <v>17.41</v>
      </c>
    </row>
    <row r="1436" spans="1:10" ht="52.2" x14ac:dyDescent="0.25">
      <c r="A1436" s="465" t="s">
        <v>282</v>
      </c>
      <c r="B1436" s="466" t="s">
        <v>870</v>
      </c>
      <c r="C1436" s="467" t="s">
        <v>17</v>
      </c>
      <c r="D1436" s="467" t="s">
        <v>871</v>
      </c>
      <c r="E1436" s="624" t="s">
        <v>562</v>
      </c>
      <c r="F1436" s="624"/>
      <c r="G1436" s="468" t="s">
        <v>563</v>
      </c>
      <c r="H1436" s="469">
        <v>5.3300000000000001E-5</v>
      </c>
      <c r="I1436" s="470">
        <v>260490</v>
      </c>
      <c r="J1436" s="471">
        <v>13.88</v>
      </c>
    </row>
    <row r="1437" spans="1:10" ht="52.2" x14ac:dyDescent="0.25">
      <c r="A1437" s="465" t="s">
        <v>282</v>
      </c>
      <c r="B1437" s="466" t="s">
        <v>872</v>
      </c>
      <c r="C1437" s="467" t="s">
        <v>17</v>
      </c>
      <c r="D1437" s="467" t="s">
        <v>873</v>
      </c>
      <c r="E1437" s="624" t="s">
        <v>562</v>
      </c>
      <c r="F1437" s="624"/>
      <c r="G1437" s="468" t="s">
        <v>563</v>
      </c>
      <c r="H1437" s="469">
        <v>5.3300000000000001E-5</v>
      </c>
      <c r="I1437" s="470">
        <v>66385.2</v>
      </c>
      <c r="J1437" s="471">
        <v>3.53</v>
      </c>
    </row>
    <row r="1438" spans="1:10" ht="34.799999999999997" x14ac:dyDescent="0.25">
      <c r="A1438" s="458"/>
      <c r="B1438" s="459"/>
      <c r="C1438" s="459"/>
      <c r="D1438" s="459"/>
      <c r="E1438" s="459" t="s">
        <v>270</v>
      </c>
      <c r="F1438" s="460">
        <v>0</v>
      </c>
      <c r="G1438" s="459" t="s">
        <v>271</v>
      </c>
      <c r="H1438" s="460">
        <v>0</v>
      </c>
      <c r="I1438" s="459" t="s">
        <v>272</v>
      </c>
      <c r="J1438" s="461">
        <v>0</v>
      </c>
    </row>
    <row r="1439" spans="1:10" ht="35.4" thickBot="1" x14ac:dyDescent="0.3">
      <c r="A1439" s="458"/>
      <c r="B1439" s="459"/>
      <c r="C1439" s="459"/>
      <c r="D1439" s="459"/>
      <c r="E1439" s="459" t="s">
        <v>273</v>
      </c>
      <c r="F1439" s="460">
        <v>3.83</v>
      </c>
      <c r="G1439" s="459"/>
      <c r="H1439" s="620" t="s">
        <v>274</v>
      </c>
      <c r="I1439" s="620"/>
      <c r="J1439" s="461">
        <v>21.24</v>
      </c>
    </row>
    <row r="1440" spans="1:10" ht="18" thickTop="1" x14ac:dyDescent="0.25">
      <c r="A1440" s="462"/>
      <c r="B1440" s="463"/>
      <c r="C1440" s="463"/>
      <c r="D1440" s="463"/>
      <c r="E1440" s="463"/>
      <c r="F1440" s="463"/>
      <c r="G1440" s="463"/>
      <c r="H1440" s="463"/>
      <c r="I1440" s="463"/>
      <c r="J1440" s="464"/>
    </row>
    <row r="1441" spans="1:10" ht="17.399999999999999" x14ac:dyDescent="0.25">
      <c r="A1441" s="439"/>
      <c r="B1441" s="440" t="s">
        <v>24</v>
      </c>
      <c r="C1441" s="441" t="s">
        <v>256</v>
      </c>
      <c r="D1441" s="441" t="s">
        <v>257</v>
      </c>
      <c r="E1441" s="625" t="s">
        <v>258</v>
      </c>
      <c r="F1441" s="625"/>
      <c r="G1441" s="442" t="s">
        <v>259</v>
      </c>
      <c r="H1441" s="440" t="s">
        <v>34</v>
      </c>
      <c r="I1441" s="440" t="s">
        <v>260</v>
      </c>
      <c r="J1441" s="443" t="s">
        <v>39</v>
      </c>
    </row>
    <row r="1442" spans="1:10" ht="52.2" x14ac:dyDescent="0.25">
      <c r="A1442" s="444" t="s">
        <v>261</v>
      </c>
      <c r="B1442" s="445" t="s">
        <v>862</v>
      </c>
      <c r="C1442" s="446" t="s">
        <v>17</v>
      </c>
      <c r="D1442" s="446" t="s">
        <v>863</v>
      </c>
      <c r="E1442" s="626" t="s">
        <v>551</v>
      </c>
      <c r="F1442" s="626"/>
      <c r="G1442" s="447" t="s">
        <v>13</v>
      </c>
      <c r="H1442" s="448">
        <v>1</v>
      </c>
      <c r="I1442" s="449">
        <v>4.66</v>
      </c>
      <c r="J1442" s="450">
        <v>4.66</v>
      </c>
    </row>
    <row r="1443" spans="1:10" ht="52.2" x14ac:dyDescent="0.25">
      <c r="A1443" s="465" t="s">
        <v>282</v>
      </c>
      <c r="B1443" s="466" t="s">
        <v>872</v>
      </c>
      <c r="C1443" s="467" t="s">
        <v>17</v>
      </c>
      <c r="D1443" s="467" t="s">
        <v>873</v>
      </c>
      <c r="E1443" s="624" t="s">
        <v>562</v>
      </c>
      <c r="F1443" s="624"/>
      <c r="G1443" s="468" t="s">
        <v>563</v>
      </c>
      <c r="H1443" s="469">
        <v>1.43E-5</v>
      </c>
      <c r="I1443" s="470">
        <v>66385.2</v>
      </c>
      <c r="J1443" s="471">
        <v>0.94</v>
      </c>
    </row>
    <row r="1444" spans="1:10" ht="52.2" x14ac:dyDescent="0.25">
      <c r="A1444" s="465" t="s">
        <v>282</v>
      </c>
      <c r="B1444" s="466" t="s">
        <v>870</v>
      </c>
      <c r="C1444" s="467" t="s">
        <v>17</v>
      </c>
      <c r="D1444" s="467" t="s">
        <v>871</v>
      </c>
      <c r="E1444" s="624" t="s">
        <v>562</v>
      </c>
      <c r="F1444" s="624"/>
      <c r="G1444" s="468" t="s">
        <v>563</v>
      </c>
      <c r="H1444" s="469">
        <v>1.43E-5</v>
      </c>
      <c r="I1444" s="470">
        <v>260490</v>
      </c>
      <c r="J1444" s="471">
        <v>3.72</v>
      </c>
    </row>
    <row r="1445" spans="1:10" ht="34.799999999999997" x14ac:dyDescent="0.25">
      <c r="A1445" s="458"/>
      <c r="B1445" s="459"/>
      <c r="C1445" s="459"/>
      <c r="D1445" s="459"/>
      <c r="E1445" s="459" t="s">
        <v>270</v>
      </c>
      <c r="F1445" s="460">
        <v>0</v>
      </c>
      <c r="G1445" s="459" t="s">
        <v>271</v>
      </c>
      <c r="H1445" s="460">
        <v>0</v>
      </c>
      <c r="I1445" s="459" t="s">
        <v>272</v>
      </c>
      <c r="J1445" s="461">
        <v>0</v>
      </c>
    </row>
    <row r="1446" spans="1:10" ht="35.4" thickBot="1" x14ac:dyDescent="0.3">
      <c r="A1446" s="458"/>
      <c r="B1446" s="459"/>
      <c r="C1446" s="459"/>
      <c r="D1446" s="459"/>
      <c r="E1446" s="459" t="s">
        <v>273</v>
      </c>
      <c r="F1446" s="460">
        <v>1.02</v>
      </c>
      <c r="G1446" s="459"/>
      <c r="H1446" s="620" t="s">
        <v>274</v>
      </c>
      <c r="I1446" s="620"/>
      <c r="J1446" s="461">
        <v>5.68</v>
      </c>
    </row>
    <row r="1447" spans="1:10" ht="18" thickTop="1" x14ac:dyDescent="0.25">
      <c r="A1447" s="462"/>
      <c r="B1447" s="463"/>
      <c r="C1447" s="463"/>
      <c r="D1447" s="463"/>
      <c r="E1447" s="463"/>
      <c r="F1447" s="463"/>
      <c r="G1447" s="463"/>
      <c r="H1447" s="463"/>
      <c r="I1447" s="463"/>
      <c r="J1447" s="464"/>
    </row>
    <row r="1448" spans="1:10" ht="17.399999999999999" x14ac:dyDescent="0.25">
      <c r="A1448" s="439"/>
      <c r="B1448" s="440" t="s">
        <v>24</v>
      </c>
      <c r="C1448" s="441" t="s">
        <v>256</v>
      </c>
      <c r="D1448" s="441" t="s">
        <v>257</v>
      </c>
      <c r="E1448" s="625" t="s">
        <v>258</v>
      </c>
      <c r="F1448" s="625"/>
      <c r="G1448" s="442" t="s">
        <v>259</v>
      </c>
      <c r="H1448" s="440" t="s">
        <v>34</v>
      </c>
      <c r="I1448" s="440" t="s">
        <v>260</v>
      </c>
      <c r="J1448" s="443" t="s">
        <v>39</v>
      </c>
    </row>
    <row r="1449" spans="1:10" ht="69.599999999999994" x14ac:dyDescent="0.25">
      <c r="A1449" s="444" t="s">
        <v>261</v>
      </c>
      <c r="B1449" s="445" t="s">
        <v>868</v>
      </c>
      <c r="C1449" s="446" t="s">
        <v>17</v>
      </c>
      <c r="D1449" s="446" t="s">
        <v>869</v>
      </c>
      <c r="E1449" s="626" t="s">
        <v>551</v>
      </c>
      <c r="F1449" s="626"/>
      <c r="G1449" s="447" t="s">
        <v>13</v>
      </c>
      <c r="H1449" s="448">
        <v>1</v>
      </c>
      <c r="I1449" s="449">
        <v>19.05</v>
      </c>
      <c r="J1449" s="450">
        <v>19.05</v>
      </c>
    </row>
    <row r="1450" spans="1:10" ht="52.2" x14ac:dyDescent="0.25">
      <c r="A1450" s="465" t="s">
        <v>282</v>
      </c>
      <c r="B1450" s="466" t="s">
        <v>870</v>
      </c>
      <c r="C1450" s="467" t="s">
        <v>17</v>
      </c>
      <c r="D1450" s="467" t="s">
        <v>871</v>
      </c>
      <c r="E1450" s="624" t="s">
        <v>562</v>
      </c>
      <c r="F1450" s="624"/>
      <c r="G1450" s="468" t="s">
        <v>563</v>
      </c>
      <c r="H1450" s="469">
        <v>5.8300000000000001E-5</v>
      </c>
      <c r="I1450" s="470">
        <v>260490</v>
      </c>
      <c r="J1450" s="471">
        <v>15.18</v>
      </c>
    </row>
    <row r="1451" spans="1:10" ht="52.2" x14ac:dyDescent="0.25">
      <c r="A1451" s="465" t="s">
        <v>282</v>
      </c>
      <c r="B1451" s="466" t="s">
        <v>872</v>
      </c>
      <c r="C1451" s="467" t="s">
        <v>17</v>
      </c>
      <c r="D1451" s="467" t="s">
        <v>873</v>
      </c>
      <c r="E1451" s="624" t="s">
        <v>562</v>
      </c>
      <c r="F1451" s="624"/>
      <c r="G1451" s="468" t="s">
        <v>563</v>
      </c>
      <c r="H1451" s="469">
        <v>5.8300000000000001E-5</v>
      </c>
      <c r="I1451" s="470">
        <v>66385.2</v>
      </c>
      <c r="J1451" s="471">
        <v>3.87</v>
      </c>
    </row>
    <row r="1452" spans="1:10" ht="34.799999999999997" x14ac:dyDescent="0.25">
      <c r="A1452" s="458"/>
      <c r="B1452" s="459"/>
      <c r="C1452" s="459"/>
      <c r="D1452" s="459"/>
      <c r="E1452" s="459" t="s">
        <v>270</v>
      </c>
      <c r="F1452" s="460">
        <v>0</v>
      </c>
      <c r="G1452" s="459" t="s">
        <v>271</v>
      </c>
      <c r="H1452" s="460">
        <v>0</v>
      </c>
      <c r="I1452" s="459" t="s">
        <v>272</v>
      </c>
      <c r="J1452" s="461">
        <v>0</v>
      </c>
    </row>
    <row r="1453" spans="1:10" ht="35.4" thickBot="1" x14ac:dyDescent="0.3">
      <c r="A1453" s="458"/>
      <c r="B1453" s="459"/>
      <c r="C1453" s="459"/>
      <c r="D1453" s="459"/>
      <c r="E1453" s="459" t="s">
        <v>273</v>
      </c>
      <c r="F1453" s="460">
        <v>4.1900000000000004</v>
      </c>
      <c r="G1453" s="459"/>
      <c r="H1453" s="620" t="s">
        <v>274</v>
      </c>
      <c r="I1453" s="620"/>
      <c r="J1453" s="461">
        <v>23.24</v>
      </c>
    </row>
    <row r="1454" spans="1:10" ht="18" thickTop="1" x14ac:dyDescent="0.25">
      <c r="A1454" s="462"/>
      <c r="B1454" s="463"/>
      <c r="C1454" s="463"/>
      <c r="D1454" s="463"/>
      <c r="E1454" s="463"/>
      <c r="F1454" s="463"/>
      <c r="G1454" s="463"/>
      <c r="H1454" s="463"/>
      <c r="I1454" s="463"/>
      <c r="J1454" s="464"/>
    </row>
    <row r="1455" spans="1:10" ht="17.399999999999999" x14ac:dyDescent="0.25">
      <c r="A1455" s="439"/>
      <c r="B1455" s="440" t="s">
        <v>24</v>
      </c>
      <c r="C1455" s="441" t="s">
        <v>256</v>
      </c>
      <c r="D1455" s="441" t="s">
        <v>257</v>
      </c>
      <c r="E1455" s="625" t="s">
        <v>258</v>
      </c>
      <c r="F1455" s="625"/>
      <c r="G1455" s="442" t="s">
        <v>259</v>
      </c>
      <c r="H1455" s="440" t="s">
        <v>34</v>
      </c>
      <c r="I1455" s="440" t="s">
        <v>260</v>
      </c>
      <c r="J1455" s="443" t="s">
        <v>39</v>
      </c>
    </row>
    <row r="1456" spans="1:10" ht="69.599999999999994" x14ac:dyDescent="0.25">
      <c r="A1456" s="444" t="s">
        <v>261</v>
      </c>
      <c r="B1456" s="445" t="s">
        <v>866</v>
      </c>
      <c r="C1456" s="446" t="s">
        <v>17</v>
      </c>
      <c r="D1456" s="446" t="s">
        <v>867</v>
      </c>
      <c r="E1456" s="626" t="s">
        <v>551</v>
      </c>
      <c r="F1456" s="626"/>
      <c r="G1456" s="447" t="s">
        <v>13</v>
      </c>
      <c r="H1456" s="448">
        <v>1</v>
      </c>
      <c r="I1456" s="449">
        <v>71.27</v>
      </c>
      <c r="J1456" s="450">
        <v>71.27</v>
      </c>
    </row>
    <row r="1457" spans="1:10" ht="34.799999999999997" x14ac:dyDescent="0.25">
      <c r="A1457" s="465" t="s">
        <v>282</v>
      </c>
      <c r="B1457" s="466" t="s">
        <v>584</v>
      </c>
      <c r="C1457" s="467" t="s">
        <v>17</v>
      </c>
      <c r="D1457" s="467" t="s">
        <v>585</v>
      </c>
      <c r="E1457" s="624" t="s">
        <v>285</v>
      </c>
      <c r="F1457" s="624"/>
      <c r="G1457" s="468" t="s">
        <v>501</v>
      </c>
      <c r="H1457" s="469">
        <v>11.26</v>
      </c>
      <c r="I1457" s="470">
        <v>6.33</v>
      </c>
      <c r="J1457" s="471">
        <v>71.27</v>
      </c>
    </row>
    <row r="1458" spans="1:10" ht="34.799999999999997" x14ac:dyDescent="0.25">
      <c r="A1458" s="458"/>
      <c r="B1458" s="459"/>
      <c r="C1458" s="459"/>
      <c r="D1458" s="459"/>
      <c r="E1458" s="459" t="s">
        <v>270</v>
      </c>
      <c r="F1458" s="460">
        <v>0</v>
      </c>
      <c r="G1458" s="459" t="s">
        <v>271</v>
      </c>
      <c r="H1458" s="460">
        <v>0</v>
      </c>
      <c r="I1458" s="459" t="s">
        <v>272</v>
      </c>
      <c r="J1458" s="461">
        <v>0</v>
      </c>
    </row>
    <row r="1459" spans="1:10" ht="35.4" thickBot="1" x14ac:dyDescent="0.3">
      <c r="A1459" s="458"/>
      <c r="B1459" s="459"/>
      <c r="C1459" s="459"/>
      <c r="D1459" s="459"/>
      <c r="E1459" s="459" t="s">
        <v>273</v>
      </c>
      <c r="F1459" s="460">
        <v>15.67</v>
      </c>
      <c r="G1459" s="459"/>
      <c r="H1459" s="620" t="s">
        <v>274</v>
      </c>
      <c r="I1459" s="620"/>
      <c r="J1459" s="461">
        <v>86.94</v>
      </c>
    </row>
    <row r="1460" spans="1:10" ht="18" thickTop="1" x14ac:dyDescent="0.25">
      <c r="A1460" s="462"/>
      <c r="B1460" s="463"/>
      <c r="C1460" s="463"/>
      <c r="D1460" s="463"/>
      <c r="E1460" s="463"/>
      <c r="F1460" s="463"/>
      <c r="G1460" s="463"/>
      <c r="H1460" s="463"/>
      <c r="I1460" s="463"/>
      <c r="J1460" s="464"/>
    </row>
    <row r="1461" spans="1:10" ht="17.399999999999999" x14ac:dyDescent="0.25">
      <c r="A1461" s="439"/>
      <c r="B1461" s="440" t="s">
        <v>24</v>
      </c>
      <c r="C1461" s="441" t="s">
        <v>256</v>
      </c>
      <c r="D1461" s="441" t="s">
        <v>257</v>
      </c>
      <c r="E1461" s="625" t="s">
        <v>258</v>
      </c>
      <c r="F1461" s="625"/>
      <c r="G1461" s="442" t="s">
        <v>259</v>
      </c>
      <c r="H1461" s="440" t="s">
        <v>34</v>
      </c>
      <c r="I1461" s="440" t="s">
        <v>260</v>
      </c>
      <c r="J1461" s="443" t="s">
        <v>39</v>
      </c>
    </row>
    <row r="1462" spans="1:10" ht="52.2" x14ac:dyDescent="0.25">
      <c r="A1462" s="444" t="s">
        <v>261</v>
      </c>
      <c r="B1462" s="445" t="s">
        <v>201</v>
      </c>
      <c r="C1462" s="446" t="s">
        <v>17</v>
      </c>
      <c r="D1462" s="446" t="s">
        <v>202</v>
      </c>
      <c r="E1462" s="626" t="s">
        <v>381</v>
      </c>
      <c r="F1462" s="626"/>
      <c r="G1462" s="447" t="s">
        <v>179</v>
      </c>
      <c r="H1462" s="448">
        <v>1</v>
      </c>
      <c r="I1462" s="449">
        <v>47.37</v>
      </c>
      <c r="J1462" s="450">
        <v>47.37</v>
      </c>
    </row>
    <row r="1463" spans="1:10" ht="34.799999999999997" x14ac:dyDescent="0.25">
      <c r="A1463" s="451" t="s">
        <v>264</v>
      </c>
      <c r="B1463" s="452" t="s">
        <v>842</v>
      </c>
      <c r="C1463" s="453" t="s">
        <v>17</v>
      </c>
      <c r="D1463" s="453" t="s">
        <v>843</v>
      </c>
      <c r="E1463" s="627" t="s">
        <v>269</v>
      </c>
      <c r="F1463" s="627"/>
      <c r="G1463" s="454" t="s">
        <v>13</v>
      </c>
      <c r="H1463" s="455">
        <v>1</v>
      </c>
      <c r="I1463" s="456">
        <v>29.77</v>
      </c>
      <c r="J1463" s="457">
        <v>29.77</v>
      </c>
    </row>
    <row r="1464" spans="1:10" ht="52.2" x14ac:dyDescent="0.25">
      <c r="A1464" s="451" t="s">
        <v>264</v>
      </c>
      <c r="B1464" s="452" t="s">
        <v>874</v>
      </c>
      <c r="C1464" s="453" t="s">
        <v>17</v>
      </c>
      <c r="D1464" s="453" t="s">
        <v>875</v>
      </c>
      <c r="E1464" s="627" t="s">
        <v>551</v>
      </c>
      <c r="F1464" s="627"/>
      <c r="G1464" s="454" t="s">
        <v>13</v>
      </c>
      <c r="H1464" s="455">
        <v>1</v>
      </c>
      <c r="I1464" s="456">
        <v>3.72</v>
      </c>
      <c r="J1464" s="457">
        <v>3.72</v>
      </c>
    </row>
    <row r="1465" spans="1:10" ht="52.2" x14ac:dyDescent="0.25">
      <c r="A1465" s="451" t="s">
        <v>264</v>
      </c>
      <c r="B1465" s="452" t="s">
        <v>876</v>
      </c>
      <c r="C1465" s="453" t="s">
        <v>17</v>
      </c>
      <c r="D1465" s="453" t="s">
        <v>877</v>
      </c>
      <c r="E1465" s="627" t="s">
        <v>551</v>
      </c>
      <c r="F1465" s="627"/>
      <c r="G1465" s="454" t="s">
        <v>13</v>
      </c>
      <c r="H1465" s="455">
        <v>1</v>
      </c>
      <c r="I1465" s="456">
        <v>13.88</v>
      </c>
      <c r="J1465" s="457">
        <v>13.88</v>
      </c>
    </row>
    <row r="1466" spans="1:10" ht="34.799999999999997" x14ac:dyDescent="0.25">
      <c r="A1466" s="458"/>
      <c r="B1466" s="459"/>
      <c r="C1466" s="459"/>
      <c r="D1466" s="459"/>
      <c r="E1466" s="459" t="s">
        <v>270</v>
      </c>
      <c r="F1466" s="460">
        <v>9.67</v>
      </c>
      <c r="G1466" s="459" t="s">
        <v>271</v>
      </c>
      <c r="H1466" s="460">
        <v>11.45</v>
      </c>
      <c r="I1466" s="459" t="s">
        <v>272</v>
      </c>
      <c r="J1466" s="461">
        <v>21.12</v>
      </c>
    </row>
    <row r="1467" spans="1:10" ht="35.4" thickBot="1" x14ac:dyDescent="0.3">
      <c r="A1467" s="458"/>
      <c r="B1467" s="459"/>
      <c r="C1467" s="459"/>
      <c r="D1467" s="459"/>
      <c r="E1467" s="459" t="s">
        <v>273</v>
      </c>
      <c r="F1467" s="460">
        <v>10.42</v>
      </c>
      <c r="G1467" s="459"/>
      <c r="H1467" s="620" t="s">
        <v>274</v>
      </c>
      <c r="I1467" s="620"/>
      <c r="J1467" s="461">
        <v>57.79</v>
      </c>
    </row>
    <row r="1468" spans="1:10" ht="18" thickTop="1" x14ac:dyDescent="0.25">
      <c r="A1468" s="462"/>
      <c r="B1468" s="463"/>
      <c r="C1468" s="463"/>
      <c r="D1468" s="463"/>
      <c r="E1468" s="463"/>
      <c r="F1468" s="463"/>
      <c r="G1468" s="463"/>
      <c r="H1468" s="463"/>
      <c r="I1468" s="463"/>
      <c r="J1468" s="464"/>
    </row>
    <row r="1469" spans="1:10" ht="17.399999999999999" x14ac:dyDescent="0.25">
      <c r="A1469" s="439"/>
      <c r="B1469" s="440" t="s">
        <v>24</v>
      </c>
      <c r="C1469" s="441" t="s">
        <v>256</v>
      </c>
      <c r="D1469" s="441" t="s">
        <v>257</v>
      </c>
      <c r="E1469" s="625" t="s">
        <v>258</v>
      </c>
      <c r="F1469" s="625"/>
      <c r="G1469" s="442" t="s">
        <v>259</v>
      </c>
      <c r="H1469" s="440" t="s">
        <v>34</v>
      </c>
      <c r="I1469" s="440" t="s">
        <v>260</v>
      </c>
      <c r="J1469" s="443" t="s">
        <v>39</v>
      </c>
    </row>
    <row r="1470" spans="1:10" ht="52.2" x14ac:dyDescent="0.25">
      <c r="A1470" s="444" t="s">
        <v>261</v>
      </c>
      <c r="B1470" s="445" t="s">
        <v>199</v>
      </c>
      <c r="C1470" s="446" t="s">
        <v>17</v>
      </c>
      <c r="D1470" s="446" t="s">
        <v>200</v>
      </c>
      <c r="E1470" s="626" t="s">
        <v>381</v>
      </c>
      <c r="F1470" s="626"/>
      <c r="G1470" s="447" t="s">
        <v>175</v>
      </c>
      <c r="H1470" s="448">
        <v>1</v>
      </c>
      <c r="I1470" s="449">
        <v>133.82</v>
      </c>
      <c r="J1470" s="450">
        <v>133.82</v>
      </c>
    </row>
    <row r="1471" spans="1:10" ht="34.799999999999997" x14ac:dyDescent="0.25">
      <c r="A1471" s="451" t="s">
        <v>264</v>
      </c>
      <c r="B1471" s="452" t="s">
        <v>842</v>
      </c>
      <c r="C1471" s="453" t="s">
        <v>17</v>
      </c>
      <c r="D1471" s="453" t="s">
        <v>843</v>
      </c>
      <c r="E1471" s="627" t="s">
        <v>269</v>
      </c>
      <c r="F1471" s="627"/>
      <c r="G1471" s="454" t="s">
        <v>13</v>
      </c>
      <c r="H1471" s="455">
        <v>1</v>
      </c>
      <c r="I1471" s="456">
        <v>29.77</v>
      </c>
      <c r="J1471" s="457">
        <v>29.77</v>
      </c>
    </row>
    <row r="1472" spans="1:10" ht="52.2" x14ac:dyDescent="0.25">
      <c r="A1472" s="451" t="s">
        <v>264</v>
      </c>
      <c r="B1472" s="452" t="s">
        <v>878</v>
      </c>
      <c r="C1472" s="453" t="s">
        <v>17</v>
      </c>
      <c r="D1472" s="453" t="s">
        <v>879</v>
      </c>
      <c r="E1472" s="627" t="s">
        <v>551</v>
      </c>
      <c r="F1472" s="627"/>
      <c r="G1472" s="454" t="s">
        <v>13</v>
      </c>
      <c r="H1472" s="455">
        <v>1</v>
      </c>
      <c r="I1472" s="456">
        <v>15.18</v>
      </c>
      <c r="J1472" s="457">
        <v>15.18</v>
      </c>
    </row>
    <row r="1473" spans="1:10" ht="52.2" x14ac:dyDescent="0.25">
      <c r="A1473" s="451" t="s">
        <v>264</v>
      </c>
      <c r="B1473" s="452" t="s">
        <v>874</v>
      </c>
      <c r="C1473" s="453" t="s">
        <v>17</v>
      </c>
      <c r="D1473" s="453" t="s">
        <v>875</v>
      </c>
      <c r="E1473" s="627" t="s">
        <v>551</v>
      </c>
      <c r="F1473" s="627"/>
      <c r="G1473" s="454" t="s">
        <v>13</v>
      </c>
      <c r="H1473" s="455">
        <v>1</v>
      </c>
      <c r="I1473" s="456">
        <v>3.72</v>
      </c>
      <c r="J1473" s="457">
        <v>3.72</v>
      </c>
    </row>
    <row r="1474" spans="1:10" ht="52.2" x14ac:dyDescent="0.25">
      <c r="A1474" s="451" t="s">
        <v>264</v>
      </c>
      <c r="B1474" s="452" t="s">
        <v>880</v>
      </c>
      <c r="C1474" s="453" t="s">
        <v>17</v>
      </c>
      <c r="D1474" s="453" t="s">
        <v>881</v>
      </c>
      <c r="E1474" s="627" t="s">
        <v>551</v>
      </c>
      <c r="F1474" s="627"/>
      <c r="G1474" s="454" t="s">
        <v>13</v>
      </c>
      <c r="H1474" s="455">
        <v>1</v>
      </c>
      <c r="I1474" s="456">
        <v>71.27</v>
      </c>
      <c r="J1474" s="457">
        <v>71.27</v>
      </c>
    </row>
    <row r="1475" spans="1:10" ht="52.2" x14ac:dyDescent="0.25">
      <c r="A1475" s="451" t="s">
        <v>264</v>
      </c>
      <c r="B1475" s="452" t="s">
        <v>876</v>
      </c>
      <c r="C1475" s="453" t="s">
        <v>17</v>
      </c>
      <c r="D1475" s="453" t="s">
        <v>877</v>
      </c>
      <c r="E1475" s="627" t="s">
        <v>551</v>
      </c>
      <c r="F1475" s="627"/>
      <c r="G1475" s="454" t="s">
        <v>13</v>
      </c>
      <c r="H1475" s="455">
        <v>1</v>
      </c>
      <c r="I1475" s="456">
        <v>13.88</v>
      </c>
      <c r="J1475" s="457">
        <v>13.88</v>
      </c>
    </row>
    <row r="1476" spans="1:10" ht="34.799999999999997" x14ac:dyDescent="0.25">
      <c r="A1476" s="458"/>
      <c r="B1476" s="459"/>
      <c r="C1476" s="459"/>
      <c r="D1476" s="459"/>
      <c r="E1476" s="459" t="s">
        <v>270</v>
      </c>
      <c r="F1476" s="460">
        <v>9.67</v>
      </c>
      <c r="G1476" s="459" t="s">
        <v>271</v>
      </c>
      <c r="H1476" s="460">
        <v>11.45</v>
      </c>
      <c r="I1476" s="459" t="s">
        <v>272</v>
      </c>
      <c r="J1476" s="461">
        <v>21.12</v>
      </c>
    </row>
    <row r="1477" spans="1:10" ht="35.4" thickBot="1" x14ac:dyDescent="0.3">
      <c r="A1477" s="458"/>
      <c r="B1477" s="459"/>
      <c r="C1477" s="459"/>
      <c r="D1477" s="459"/>
      <c r="E1477" s="459" t="s">
        <v>273</v>
      </c>
      <c r="F1477" s="460">
        <v>29.44</v>
      </c>
      <c r="G1477" s="459"/>
      <c r="H1477" s="620" t="s">
        <v>274</v>
      </c>
      <c r="I1477" s="620"/>
      <c r="J1477" s="461">
        <v>163.26</v>
      </c>
    </row>
    <row r="1478" spans="1:10" ht="18" thickTop="1" x14ac:dyDescent="0.25">
      <c r="A1478" s="462"/>
      <c r="B1478" s="463"/>
      <c r="C1478" s="463"/>
      <c r="D1478" s="463"/>
      <c r="E1478" s="463"/>
      <c r="F1478" s="463"/>
      <c r="G1478" s="463"/>
      <c r="H1478" s="463"/>
      <c r="I1478" s="463"/>
      <c r="J1478" s="464"/>
    </row>
    <row r="1479" spans="1:10" ht="17.399999999999999" x14ac:dyDescent="0.25">
      <c r="A1479" s="439"/>
      <c r="B1479" s="440" t="s">
        <v>24</v>
      </c>
      <c r="C1479" s="441" t="s">
        <v>256</v>
      </c>
      <c r="D1479" s="441" t="s">
        <v>257</v>
      </c>
      <c r="E1479" s="625" t="s">
        <v>258</v>
      </c>
      <c r="F1479" s="625"/>
      <c r="G1479" s="442" t="s">
        <v>259</v>
      </c>
      <c r="H1479" s="440" t="s">
        <v>34</v>
      </c>
      <c r="I1479" s="440" t="s">
        <v>260</v>
      </c>
      <c r="J1479" s="443" t="s">
        <v>39</v>
      </c>
    </row>
    <row r="1480" spans="1:10" ht="52.2" x14ac:dyDescent="0.25">
      <c r="A1480" s="444" t="s">
        <v>261</v>
      </c>
      <c r="B1480" s="445" t="s">
        <v>876</v>
      </c>
      <c r="C1480" s="446" t="s">
        <v>17</v>
      </c>
      <c r="D1480" s="446" t="s">
        <v>877</v>
      </c>
      <c r="E1480" s="626" t="s">
        <v>551</v>
      </c>
      <c r="F1480" s="626"/>
      <c r="G1480" s="447" t="s">
        <v>13</v>
      </c>
      <c r="H1480" s="448">
        <v>1</v>
      </c>
      <c r="I1480" s="449">
        <v>13.88</v>
      </c>
      <c r="J1480" s="450">
        <v>13.88</v>
      </c>
    </row>
    <row r="1481" spans="1:10" ht="52.2" x14ac:dyDescent="0.25">
      <c r="A1481" s="465" t="s">
        <v>282</v>
      </c>
      <c r="B1481" s="466" t="s">
        <v>870</v>
      </c>
      <c r="C1481" s="467" t="s">
        <v>17</v>
      </c>
      <c r="D1481" s="467" t="s">
        <v>871</v>
      </c>
      <c r="E1481" s="624" t="s">
        <v>562</v>
      </c>
      <c r="F1481" s="624"/>
      <c r="G1481" s="468" t="s">
        <v>563</v>
      </c>
      <c r="H1481" s="469">
        <v>5.3300000000000001E-5</v>
      </c>
      <c r="I1481" s="470">
        <v>260490</v>
      </c>
      <c r="J1481" s="471">
        <v>13.88</v>
      </c>
    </row>
    <row r="1482" spans="1:10" ht="34.799999999999997" x14ac:dyDescent="0.25">
      <c r="A1482" s="458"/>
      <c r="B1482" s="459"/>
      <c r="C1482" s="459"/>
      <c r="D1482" s="459"/>
      <c r="E1482" s="459" t="s">
        <v>270</v>
      </c>
      <c r="F1482" s="460">
        <v>0</v>
      </c>
      <c r="G1482" s="459" t="s">
        <v>271</v>
      </c>
      <c r="H1482" s="460">
        <v>0</v>
      </c>
      <c r="I1482" s="459" t="s">
        <v>272</v>
      </c>
      <c r="J1482" s="461">
        <v>0</v>
      </c>
    </row>
    <row r="1483" spans="1:10" ht="35.4" thickBot="1" x14ac:dyDescent="0.3">
      <c r="A1483" s="458"/>
      <c r="B1483" s="459"/>
      <c r="C1483" s="459"/>
      <c r="D1483" s="459"/>
      <c r="E1483" s="459" t="s">
        <v>273</v>
      </c>
      <c r="F1483" s="460">
        <v>3.05</v>
      </c>
      <c r="G1483" s="459"/>
      <c r="H1483" s="620" t="s">
        <v>274</v>
      </c>
      <c r="I1483" s="620"/>
      <c r="J1483" s="461">
        <v>16.93</v>
      </c>
    </row>
    <row r="1484" spans="1:10" ht="18" thickTop="1" x14ac:dyDescent="0.25">
      <c r="A1484" s="462"/>
      <c r="B1484" s="463"/>
      <c r="C1484" s="463"/>
      <c r="D1484" s="463"/>
      <c r="E1484" s="463"/>
      <c r="F1484" s="463"/>
      <c r="G1484" s="463"/>
      <c r="H1484" s="463"/>
      <c r="I1484" s="463"/>
      <c r="J1484" s="464"/>
    </row>
    <row r="1485" spans="1:10" ht="17.399999999999999" x14ac:dyDescent="0.25">
      <c r="A1485" s="439"/>
      <c r="B1485" s="440" t="s">
        <v>24</v>
      </c>
      <c r="C1485" s="441" t="s">
        <v>256</v>
      </c>
      <c r="D1485" s="441" t="s">
        <v>257</v>
      </c>
      <c r="E1485" s="625" t="s">
        <v>258</v>
      </c>
      <c r="F1485" s="625"/>
      <c r="G1485" s="442" t="s">
        <v>259</v>
      </c>
      <c r="H1485" s="440" t="s">
        <v>34</v>
      </c>
      <c r="I1485" s="440" t="s">
        <v>260</v>
      </c>
      <c r="J1485" s="443" t="s">
        <v>39</v>
      </c>
    </row>
    <row r="1486" spans="1:10" ht="52.2" x14ac:dyDescent="0.25">
      <c r="A1486" s="444" t="s">
        <v>261</v>
      </c>
      <c r="B1486" s="445" t="s">
        <v>874</v>
      </c>
      <c r="C1486" s="446" t="s">
        <v>17</v>
      </c>
      <c r="D1486" s="446" t="s">
        <v>875</v>
      </c>
      <c r="E1486" s="626" t="s">
        <v>551</v>
      </c>
      <c r="F1486" s="626"/>
      <c r="G1486" s="447" t="s">
        <v>13</v>
      </c>
      <c r="H1486" s="448">
        <v>1</v>
      </c>
      <c r="I1486" s="449">
        <v>3.72</v>
      </c>
      <c r="J1486" s="450">
        <v>3.72</v>
      </c>
    </row>
    <row r="1487" spans="1:10" ht="52.2" x14ac:dyDescent="0.25">
      <c r="A1487" s="465" t="s">
        <v>282</v>
      </c>
      <c r="B1487" s="466" t="s">
        <v>870</v>
      </c>
      <c r="C1487" s="467" t="s">
        <v>17</v>
      </c>
      <c r="D1487" s="467" t="s">
        <v>871</v>
      </c>
      <c r="E1487" s="624" t="s">
        <v>562</v>
      </c>
      <c r="F1487" s="624"/>
      <c r="G1487" s="468" t="s">
        <v>563</v>
      </c>
      <c r="H1487" s="469">
        <v>1.43E-5</v>
      </c>
      <c r="I1487" s="470">
        <v>260490</v>
      </c>
      <c r="J1487" s="471">
        <v>3.72</v>
      </c>
    </row>
    <row r="1488" spans="1:10" ht="34.799999999999997" x14ac:dyDescent="0.25">
      <c r="A1488" s="458"/>
      <c r="B1488" s="459"/>
      <c r="C1488" s="459"/>
      <c r="D1488" s="459"/>
      <c r="E1488" s="459" t="s">
        <v>270</v>
      </c>
      <c r="F1488" s="460">
        <v>0</v>
      </c>
      <c r="G1488" s="459" t="s">
        <v>271</v>
      </c>
      <c r="H1488" s="460">
        <v>0</v>
      </c>
      <c r="I1488" s="459" t="s">
        <v>272</v>
      </c>
      <c r="J1488" s="461">
        <v>0</v>
      </c>
    </row>
    <row r="1489" spans="1:10" ht="35.4" thickBot="1" x14ac:dyDescent="0.3">
      <c r="A1489" s="458"/>
      <c r="B1489" s="459"/>
      <c r="C1489" s="459"/>
      <c r="D1489" s="459"/>
      <c r="E1489" s="459" t="s">
        <v>273</v>
      </c>
      <c r="F1489" s="460">
        <v>0.81</v>
      </c>
      <c r="G1489" s="459"/>
      <c r="H1489" s="620" t="s">
        <v>274</v>
      </c>
      <c r="I1489" s="620"/>
      <c r="J1489" s="461">
        <v>4.53</v>
      </c>
    </row>
    <row r="1490" spans="1:10" ht="18" thickTop="1" x14ac:dyDescent="0.25">
      <c r="A1490" s="462"/>
      <c r="B1490" s="463"/>
      <c r="C1490" s="463"/>
      <c r="D1490" s="463"/>
      <c r="E1490" s="463"/>
      <c r="F1490" s="463"/>
      <c r="G1490" s="463"/>
      <c r="H1490" s="463"/>
      <c r="I1490" s="463"/>
      <c r="J1490" s="464"/>
    </row>
    <row r="1491" spans="1:10" ht="17.399999999999999" x14ac:dyDescent="0.25">
      <c r="A1491" s="439"/>
      <c r="B1491" s="440" t="s">
        <v>24</v>
      </c>
      <c r="C1491" s="441" t="s">
        <v>256</v>
      </c>
      <c r="D1491" s="441" t="s">
        <v>257</v>
      </c>
      <c r="E1491" s="625" t="s">
        <v>258</v>
      </c>
      <c r="F1491" s="625"/>
      <c r="G1491" s="442" t="s">
        <v>259</v>
      </c>
      <c r="H1491" s="440" t="s">
        <v>34</v>
      </c>
      <c r="I1491" s="440" t="s">
        <v>260</v>
      </c>
      <c r="J1491" s="443" t="s">
        <v>39</v>
      </c>
    </row>
    <row r="1492" spans="1:10" ht="52.2" x14ac:dyDescent="0.25">
      <c r="A1492" s="444" t="s">
        <v>261</v>
      </c>
      <c r="B1492" s="445" t="s">
        <v>878</v>
      </c>
      <c r="C1492" s="446" t="s">
        <v>17</v>
      </c>
      <c r="D1492" s="446" t="s">
        <v>879</v>
      </c>
      <c r="E1492" s="626" t="s">
        <v>551</v>
      </c>
      <c r="F1492" s="626"/>
      <c r="G1492" s="447" t="s">
        <v>13</v>
      </c>
      <c r="H1492" s="448">
        <v>1</v>
      </c>
      <c r="I1492" s="449">
        <v>15.18</v>
      </c>
      <c r="J1492" s="450">
        <v>15.18</v>
      </c>
    </row>
    <row r="1493" spans="1:10" ht="52.2" x14ac:dyDescent="0.25">
      <c r="A1493" s="465" t="s">
        <v>282</v>
      </c>
      <c r="B1493" s="466" t="s">
        <v>870</v>
      </c>
      <c r="C1493" s="467" t="s">
        <v>17</v>
      </c>
      <c r="D1493" s="467" t="s">
        <v>871</v>
      </c>
      <c r="E1493" s="624" t="s">
        <v>562</v>
      </c>
      <c r="F1493" s="624"/>
      <c r="G1493" s="468" t="s">
        <v>563</v>
      </c>
      <c r="H1493" s="469">
        <v>5.8300000000000001E-5</v>
      </c>
      <c r="I1493" s="470">
        <v>260490</v>
      </c>
      <c r="J1493" s="471">
        <v>15.18</v>
      </c>
    </row>
    <row r="1494" spans="1:10" ht="34.799999999999997" x14ac:dyDescent="0.25">
      <c r="A1494" s="458"/>
      <c r="B1494" s="459"/>
      <c r="C1494" s="459"/>
      <c r="D1494" s="459"/>
      <c r="E1494" s="459" t="s">
        <v>270</v>
      </c>
      <c r="F1494" s="460">
        <v>0</v>
      </c>
      <c r="G1494" s="459" t="s">
        <v>271</v>
      </c>
      <c r="H1494" s="460">
        <v>0</v>
      </c>
      <c r="I1494" s="459" t="s">
        <v>272</v>
      </c>
      <c r="J1494" s="461">
        <v>0</v>
      </c>
    </row>
    <row r="1495" spans="1:10" ht="35.4" thickBot="1" x14ac:dyDescent="0.3">
      <c r="A1495" s="458"/>
      <c r="B1495" s="459"/>
      <c r="C1495" s="459"/>
      <c r="D1495" s="459"/>
      <c r="E1495" s="459" t="s">
        <v>273</v>
      </c>
      <c r="F1495" s="460">
        <v>3.33</v>
      </c>
      <c r="G1495" s="459"/>
      <c r="H1495" s="620" t="s">
        <v>274</v>
      </c>
      <c r="I1495" s="620"/>
      <c r="J1495" s="461">
        <v>18.510000000000002</v>
      </c>
    </row>
    <row r="1496" spans="1:10" ht="18" thickTop="1" x14ac:dyDescent="0.25">
      <c r="A1496" s="462"/>
      <c r="B1496" s="463"/>
      <c r="C1496" s="463"/>
      <c r="D1496" s="463"/>
      <c r="E1496" s="463"/>
      <c r="F1496" s="463"/>
      <c r="G1496" s="463"/>
      <c r="H1496" s="463"/>
      <c r="I1496" s="463"/>
      <c r="J1496" s="464"/>
    </row>
    <row r="1497" spans="1:10" ht="17.399999999999999" x14ac:dyDescent="0.25">
      <c r="A1497" s="439"/>
      <c r="B1497" s="440" t="s">
        <v>24</v>
      </c>
      <c r="C1497" s="441" t="s">
        <v>256</v>
      </c>
      <c r="D1497" s="441" t="s">
        <v>257</v>
      </c>
      <c r="E1497" s="625" t="s">
        <v>258</v>
      </c>
      <c r="F1497" s="625"/>
      <c r="G1497" s="442" t="s">
        <v>259</v>
      </c>
      <c r="H1497" s="440" t="s">
        <v>34</v>
      </c>
      <c r="I1497" s="440" t="s">
        <v>260</v>
      </c>
      <c r="J1497" s="443" t="s">
        <v>39</v>
      </c>
    </row>
    <row r="1498" spans="1:10" ht="52.2" x14ac:dyDescent="0.25">
      <c r="A1498" s="444" t="s">
        <v>261</v>
      </c>
      <c r="B1498" s="445" t="s">
        <v>880</v>
      </c>
      <c r="C1498" s="446" t="s">
        <v>17</v>
      </c>
      <c r="D1498" s="446" t="s">
        <v>881</v>
      </c>
      <c r="E1498" s="626" t="s">
        <v>551</v>
      </c>
      <c r="F1498" s="626"/>
      <c r="G1498" s="447" t="s">
        <v>13</v>
      </c>
      <c r="H1498" s="448">
        <v>1</v>
      </c>
      <c r="I1498" s="449">
        <v>71.27</v>
      </c>
      <c r="J1498" s="450">
        <v>71.27</v>
      </c>
    </row>
    <row r="1499" spans="1:10" ht="34.799999999999997" x14ac:dyDescent="0.25">
      <c r="A1499" s="465" t="s">
        <v>282</v>
      </c>
      <c r="B1499" s="466" t="s">
        <v>584</v>
      </c>
      <c r="C1499" s="467" t="s">
        <v>17</v>
      </c>
      <c r="D1499" s="467" t="s">
        <v>585</v>
      </c>
      <c r="E1499" s="624" t="s">
        <v>285</v>
      </c>
      <c r="F1499" s="624"/>
      <c r="G1499" s="468" t="s">
        <v>501</v>
      </c>
      <c r="H1499" s="469">
        <v>11.26</v>
      </c>
      <c r="I1499" s="470">
        <v>6.33</v>
      </c>
      <c r="J1499" s="471">
        <v>71.27</v>
      </c>
    </row>
    <row r="1500" spans="1:10" ht="34.799999999999997" x14ac:dyDescent="0.25">
      <c r="A1500" s="458"/>
      <c r="B1500" s="459"/>
      <c r="C1500" s="459"/>
      <c r="D1500" s="459"/>
      <c r="E1500" s="459" t="s">
        <v>270</v>
      </c>
      <c r="F1500" s="460">
        <v>0</v>
      </c>
      <c r="G1500" s="459" t="s">
        <v>271</v>
      </c>
      <c r="H1500" s="460">
        <v>0</v>
      </c>
      <c r="I1500" s="459" t="s">
        <v>272</v>
      </c>
      <c r="J1500" s="461">
        <v>0</v>
      </c>
    </row>
    <row r="1501" spans="1:10" ht="35.4" thickBot="1" x14ac:dyDescent="0.3">
      <c r="A1501" s="458"/>
      <c r="B1501" s="459"/>
      <c r="C1501" s="459"/>
      <c r="D1501" s="459"/>
      <c r="E1501" s="459" t="s">
        <v>273</v>
      </c>
      <c r="F1501" s="460">
        <v>15.67</v>
      </c>
      <c r="G1501" s="459"/>
      <c r="H1501" s="620" t="s">
        <v>274</v>
      </c>
      <c r="I1501" s="620"/>
      <c r="J1501" s="461">
        <v>86.94</v>
      </c>
    </row>
    <row r="1502" spans="1:10" ht="18" thickTop="1" x14ac:dyDescent="0.25">
      <c r="A1502" s="462"/>
      <c r="B1502" s="463"/>
      <c r="C1502" s="463"/>
      <c r="D1502" s="463"/>
      <c r="E1502" s="463"/>
      <c r="F1502" s="463"/>
      <c r="G1502" s="463"/>
      <c r="H1502" s="463"/>
      <c r="I1502" s="463"/>
      <c r="J1502" s="464"/>
    </row>
    <row r="1503" spans="1:10" ht="17.399999999999999" x14ac:dyDescent="0.25">
      <c r="A1503" s="439"/>
      <c r="B1503" s="440" t="s">
        <v>24</v>
      </c>
      <c r="C1503" s="441" t="s">
        <v>256</v>
      </c>
      <c r="D1503" s="441" t="s">
        <v>257</v>
      </c>
      <c r="E1503" s="625" t="s">
        <v>258</v>
      </c>
      <c r="F1503" s="625"/>
      <c r="G1503" s="442" t="s">
        <v>259</v>
      </c>
      <c r="H1503" s="440" t="s">
        <v>34</v>
      </c>
      <c r="I1503" s="440" t="s">
        <v>260</v>
      </c>
      <c r="J1503" s="443" t="s">
        <v>39</v>
      </c>
    </row>
    <row r="1504" spans="1:10" ht="34.799999999999997" x14ac:dyDescent="0.25">
      <c r="A1504" s="444" t="s">
        <v>261</v>
      </c>
      <c r="B1504" s="445" t="s">
        <v>842</v>
      </c>
      <c r="C1504" s="446" t="s">
        <v>17</v>
      </c>
      <c r="D1504" s="446" t="s">
        <v>843</v>
      </c>
      <c r="E1504" s="626" t="s">
        <v>269</v>
      </c>
      <c r="F1504" s="626"/>
      <c r="G1504" s="447" t="s">
        <v>13</v>
      </c>
      <c r="H1504" s="448">
        <v>1</v>
      </c>
      <c r="I1504" s="449">
        <v>29.77</v>
      </c>
      <c r="J1504" s="450">
        <v>29.77</v>
      </c>
    </row>
    <row r="1505" spans="1:10" ht="40.5" customHeight="1" x14ac:dyDescent="0.25">
      <c r="A1505" s="451" t="s">
        <v>264</v>
      </c>
      <c r="B1505" s="452" t="s">
        <v>717</v>
      </c>
      <c r="C1505" s="453" t="s">
        <v>17</v>
      </c>
      <c r="D1505" s="453" t="s">
        <v>718</v>
      </c>
      <c r="E1505" s="627" t="s">
        <v>269</v>
      </c>
      <c r="F1505" s="627"/>
      <c r="G1505" s="454" t="s">
        <v>13</v>
      </c>
      <c r="H1505" s="455">
        <v>1</v>
      </c>
      <c r="I1505" s="456">
        <v>0.24</v>
      </c>
      <c r="J1505" s="457">
        <v>0.24</v>
      </c>
    </row>
    <row r="1506" spans="1:10" ht="41.25" customHeight="1" x14ac:dyDescent="0.25">
      <c r="A1506" s="465" t="s">
        <v>282</v>
      </c>
      <c r="B1506" s="466" t="s">
        <v>679</v>
      </c>
      <c r="C1506" s="467" t="s">
        <v>17</v>
      </c>
      <c r="D1506" s="467" t="s">
        <v>680</v>
      </c>
      <c r="E1506" s="624" t="s">
        <v>417</v>
      </c>
      <c r="F1506" s="624"/>
      <c r="G1506" s="468" t="s">
        <v>13</v>
      </c>
      <c r="H1506" s="469">
        <v>1</v>
      </c>
      <c r="I1506" s="470">
        <v>20.88</v>
      </c>
      <c r="J1506" s="471">
        <v>20.88</v>
      </c>
    </row>
    <row r="1507" spans="1:10" ht="34.799999999999997" x14ac:dyDescent="0.25">
      <c r="A1507" s="465" t="s">
        <v>282</v>
      </c>
      <c r="B1507" s="466" t="s">
        <v>526</v>
      </c>
      <c r="C1507" s="467" t="s">
        <v>17</v>
      </c>
      <c r="D1507" s="467" t="s">
        <v>527</v>
      </c>
      <c r="E1507" s="624" t="s">
        <v>528</v>
      </c>
      <c r="F1507" s="624"/>
      <c r="G1507" s="468" t="s">
        <v>13</v>
      </c>
      <c r="H1507" s="469">
        <v>1</v>
      </c>
      <c r="I1507" s="470">
        <v>1</v>
      </c>
      <c r="J1507" s="471">
        <v>1</v>
      </c>
    </row>
    <row r="1508" spans="1:10" ht="52.2" x14ac:dyDescent="0.25">
      <c r="A1508" s="465" t="s">
        <v>282</v>
      </c>
      <c r="B1508" s="466" t="s">
        <v>774</v>
      </c>
      <c r="C1508" s="467" t="s">
        <v>17</v>
      </c>
      <c r="D1508" s="467" t="s">
        <v>775</v>
      </c>
      <c r="E1508" s="624" t="s">
        <v>298</v>
      </c>
      <c r="F1508" s="624"/>
      <c r="G1508" s="468" t="s">
        <v>13</v>
      </c>
      <c r="H1508" s="469">
        <v>1</v>
      </c>
      <c r="I1508" s="470">
        <v>0.01</v>
      </c>
      <c r="J1508" s="471">
        <v>0.01</v>
      </c>
    </row>
    <row r="1509" spans="1:10" ht="34.799999999999997" x14ac:dyDescent="0.25">
      <c r="A1509" s="465" t="s">
        <v>282</v>
      </c>
      <c r="B1509" s="466" t="s">
        <v>518</v>
      </c>
      <c r="C1509" s="467" t="s">
        <v>17</v>
      </c>
      <c r="D1509" s="467" t="s">
        <v>519</v>
      </c>
      <c r="E1509" s="624" t="s">
        <v>285</v>
      </c>
      <c r="F1509" s="624"/>
      <c r="G1509" s="468" t="s">
        <v>13</v>
      </c>
      <c r="H1509" s="469">
        <v>1</v>
      </c>
      <c r="I1509" s="470">
        <v>5.24</v>
      </c>
      <c r="J1509" s="471">
        <v>5.24</v>
      </c>
    </row>
    <row r="1510" spans="1:10" ht="52.2" x14ac:dyDescent="0.25">
      <c r="A1510" s="465" t="s">
        <v>282</v>
      </c>
      <c r="B1510" s="466" t="s">
        <v>772</v>
      </c>
      <c r="C1510" s="467" t="s">
        <v>17</v>
      </c>
      <c r="D1510" s="467" t="s">
        <v>773</v>
      </c>
      <c r="E1510" s="624" t="s">
        <v>298</v>
      </c>
      <c r="F1510" s="624"/>
      <c r="G1510" s="468" t="s">
        <v>13</v>
      </c>
      <c r="H1510" s="469">
        <v>1</v>
      </c>
      <c r="I1510" s="470">
        <v>0.89</v>
      </c>
      <c r="J1510" s="471">
        <v>0.89</v>
      </c>
    </row>
    <row r="1511" spans="1:10" ht="34.799999999999997" x14ac:dyDescent="0.25">
      <c r="A1511" s="465" t="s">
        <v>282</v>
      </c>
      <c r="B1511" s="466" t="s">
        <v>513</v>
      </c>
      <c r="C1511" s="467" t="s">
        <v>17</v>
      </c>
      <c r="D1511" s="467" t="s">
        <v>514</v>
      </c>
      <c r="E1511" s="624" t="s">
        <v>285</v>
      </c>
      <c r="F1511" s="624"/>
      <c r="G1511" s="468" t="s">
        <v>13</v>
      </c>
      <c r="H1511" s="469">
        <v>1</v>
      </c>
      <c r="I1511" s="470">
        <v>1.43</v>
      </c>
      <c r="J1511" s="471">
        <v>1.43</v>
      </c>
    </row>
    <row r="1512" spans="1:10" ht="34.799999999999997" x14ac:dyDescent="0.25">
      <c r="A1512" s="465" t="s">
        <v>282</v>
      </c>
      <c r="B1512" s="466" t="s">
        <v>515</v>
      </c>
      <c r="C1512" s="467" t="s">
        <v>17</v>
      </c>
      <c r="D1512" s="467" t="s">
        <v>516</v>
      </c>
      <c r="E1512" s="624" t="s">
        <v>517</v>
      </c>
      <c r="F1512" s="624"/>
      <c r="G1512" s="468" t="s">
        <v>13</v>
      </c>
      <c r="H1512" s="469">
        <v>1</v>
      </c>
      <c r="I1512" s="470">
        <v>0.08</v>
      </c>
      <c r="J1512" s="471">
        <v>0.08</v>
      </c>
    </row>
    <row r="1513" spans="1:10" ht="34.799999999999997" x14ac:dyDescent="0.25">
      <c r="A1513" s="458"/>
      <c r="B1513" s="459"/>
      <c r="C1513" s="459"/>
      <c r="D1513" s="459"/>
      <c r="E1513" s="459" t="s">
        <v>270</v>
      </c>
      <c r="F1513" s="460">
        <v>9.67</v>
      </c>
      <c r="G1513" s="459" t="s">
        <v>271</v>
      </c>
      <c r="H1513" s="460">
        <v>11.45</v>
      </c>
      <c r="I1513" s="459" t="s">
        <v>272</v>
      </c>
      <c r="J1513" s="461">
        <v>21.12</v>
      </c>
    </row>
    <row r="1514" spans="1:10" ht="35.4" thickBot="1" x14ac:dyDescent="0.3">
      <c r="A1514" s="458"/>
      <c r="B1514" s="459"/>
      <c r="C1514" s="459"/>
      <c r="D1514" s="459"/>
      <c r="E1514" s="459" t="s">
        <v>273</v>
      </c>
      <c r="F1514" s="460">
        <v>6.54</v>
      </c>
      <c r="G1514" s="459"/>
      <c r="H1514" s="620" t="s">
        <v>274</v>
      </c>
      <c r="I1514" s="620"/>
      <c r="J1514" s="461">
        <v>36.31</v>
      </c>
    </row>
    <row r="1515" spans="1:10" ht="18" thickTop="1" x14ac:dyDescent="0.25">
      <c r="A1515" s="462"/>
      <c r="B1515" s="463"/>
      <c r="C1515" s="463"/>
      <c r="D1515" s="463"/>
      <c r="E1515" s="463"/>
      <c r="F1515" s="463"/>
      <c r="G1515" s="463"/>
      <c r="H1515" s="463"/>
      <c r="I1515" s="463"/>
      <c r="J1515" s="464"/>
    </row>
    <row r="1516" spans="1:10" ht="17.399999999999999" x14ac:dyDescent="0.25">
      <c r="A1516" s="439"/>
      <c r="B1516" s="440" t="s">
        <v>24</v>
      </c>
      <c r="C1516" s="441" t="s">
        <v>256</v>
      </c>
      <c r="D1516" s="441" t="s">
        <v>257</v>
      </c>
      <c r="E1516" s="625" t="s">
        <v>258</v>
      </c>
      <c r="F1516" s="625"/>
      <c r="G1516" s="442" t="s">
        <v>259</v>
      </c>
      <c r="H1516" s="440" t="s">
        <v>34</v>
      </c>
      <c r="I1516" s="440" t="s">
        <v>260</v>
      </c>
      <c r="J1516" s="443" t="s">
        <v>39</v>
      </c>
    </row>
    <row r="1517" spans="1:10" ht="34.799999999999997" x14ac:dyDescent="0.25">
      <c r="A1517" s="444" t="s">
        <v>261</v>
      </c>
      <c r="B1517" s="445" t="s">
        <v>882</v>
      </c>
      <c r="C1517" s="446" t="s">
        <v>323</v>
      </c>
      <c r="D1517" s="446" t="s">
        <v>883</v>
      </c>
      <c r="E1517" s="626" t="s">
        <v>413</v>
      </c>
      <c r="F1517" s="626"/>
      <c r="G1517" s="447" t="s">
        <v>884</v>
      </c>
      <c r="H1517" s="448">
        <v>1</v>
      </c>
      <c r="I1517" s="449">
        <v>1.1599999999999999</v>
      </c>
      <c r="J1517" s="450">
        <v>1.1599999999999999</v>
      </c>
    </row>
    <row r="1518" spans="1:10" ht="17.399999999999999" x14ac:dyDescent="0.25">
      <c r="A1518" s="630" t="s">
        <v>316</v>
      </c>
      <c r="B1518" s="621" t="s">
        <v>24</v>
      </c>
      <c r="C1518" s="625" t="s">
        <v>256</v>
      </c>
      <c r="D1518" s="625" t="s">
        <v>317</v>
      </c>
      <c r="E1518" s="621" t="s">
        <v>25</v>
      </c>
      <c r="F1518" s="628" t="s">
        <v>318</v>
      </c>
      <c r="G1518" s="621"/>
      <c r="H1518" s="628" t="s">
        <v>319</v>
      </c>
      <c r="I1518" s="621"/>
      <c r="J1518" s="629" t="s">
        <v>320</v>
      </c>
    </row>
    <row r="1519" spans="1:10" ht="27" customHeight="1" x14ac:dyDescent="0.25">
      <c r="A1519" s="631"/>
      <c r="B1519" s="621"/>
      <c r="C1519" s="621"/>
      <c r="D1519" s="621"/>
      <c r="E1519" s="621"/>
      <c r="F1519" s="440" t="s">
        <v>321</v>
      </c>
      <c r="G1519" s="440" t="s">
        <v>322</v>
      </c>
      <c r="H1519" s="440" t="s">
        <v>321</v>
      </c>
      <c r="I1519" s="440" t="s">
        <v>322</v>
      </c>
      <c r="J1519" s="629"/>
    </row>
    <row r="1520" spans="1:10" ht="34.799999999999997" x14ac:dyDescent="0.25">
      <c r="A1520" s="465" t="s">
        <v>282</v>
      </c>
      <c r="B1520" s="466" t="s">
        <v>723</v>
      </c>
      <c r="C1520" s="467" t="s">
        <v>323</v>
      </c>
      <c r="D1520" s="467" t="s">
        <v>724</v>
      </c>
      <c r="E1520" s="469">
        <v>1</v>
      </c>
      <c r="F1520" s="470">
        <v>1</v>
      </c>
      <c r="G1520" s="470">
        <v>0</v>
      </c>
      <c r="H1520" s="473">
        <v>287.58</v>
      </c>
      <c r="I1520" s="473">
        <v>90.79</v>
      </c>
      <c r="J1520" s="615">
        <v>287.58</v>
      </c>
    </row>
    <row r="1521" spans="1:10" ht="17.399999999999999" x14ac:dyDescent="0.25">
      <c r="A1521" s="622"/>
      <c r="B1521" s="623"/>
      <c r="C1521" s="623"/>
      <c r="D1521" s="623"/>
      <c r="E1521" s="623"/>
      <c r="F1521" s="623" t="s">
        <v>324</v>
      </c>
      <c r="G1521" s="623"/>
      <c r="H1521" s="623"/>
      <c r="I1521" s="623"/>
      <c r="J1521" s="614">
        <v>287.57799999999997</v>
      </c>
    </row>
    <row r="1522" spans="1:10" ht="17.399999999999999" x14ac:dyDescent="0.25">
      <c r="A1522" s="622"/>
      <c r="B1522" s="623"/>
      <c r="C1522" s="623"/>
      <c r="D1522" s="623"/>
      <c r="E1522" s="623"/>
      <c r="F1522" s="623" t="s">
        <v>325</v>
      </c>
      <c r="G1522" s="623"/>
      <c r="H1522" s="623"/>
      <c r="I1522" s="623"/>
      <c r="J1522" s="614">
        <v>287.57799999999997</v>
      </c>
    </row>
    <row r="1523" spans="1:10" ht="17.399999999999999" x14ac:dyDescent="0.25">
      <c r="A1523" s="622"/>
      <c r="B1523" s="623"/>
      <c r="C1523" s="623"/>
      <c r="D1523" s="623"/>
      <c r="E1523" s="623"/>
      <c r="F1523" s="623" t="s">
        <v>326</v>
      </c>
      <c r="G1523" s="623"/>
      <c r="H1523" s="623"/>
      <c r="I1523" s="623"/>
      <c r="J1523" s="614">
        <v>259.04000000000002</v>
      </c>
    </row>
    <row r="1524" spans="1:10" ht="17.399999999999999" x14ac:dyDescent="0.25">
      <c r="A1524" s="622"/>
      <c r="B1524" s="623"/>
      <c r="C1524" s="623"/>
      <c r="D1524" s="623"/>
      <c r="E1524" s="623"/>
      <c r="F1524" s="623" t="s">
        <v>327</v>
      </c>
      <c r="G1524" s="623"/>
      <c r="H1524" s="623"/>
      <c r="I1524" s="623"/>
      <c r="J1524" s="614">
        <v>1.1102000000000001</v>
      </c>
    </row>
    <row r="1525" spans="1:10" ht="17.399999999999999" x14ac:dyDescent="0.25">
      <c r="A1525" s="622"/>
      <c r="B1525" s="623"/>
      <c r="C1525" s="623"/>
      <c r="D1525" s="623"/>
      <c r="E1525" s="623"/>
      <c r="F1525" s="623" t="s">
        <v>328</v>
      </c>
      <c r="G1525" s="623"/>
      <c r="H1525" s="623"/>
      <c r="I1525" s="623"/>
      <c r="J1525" s="614">
        <v>5.21E-2</v>
      </c>
    </row>
    <row r="1526" spans="1:10" ht="17.399999999999999" x14ac:dyDescent="0.25">
      <c r="A1526" s="622"/>
      <c r="B1526" s="623"/>
      <c r="C1526" s="623"/>
      <c r="D1526" s="623"/>
      <c r="E1526" s="623"/>
      <c r="F1526" s="623" t="s">
        <v>329</v>
      </c>
      <c r="G1526" s="623"/>
      <c r="H1526" s="623"/>
      <c r="I1526" s="623"/>
      <c r="J1526" s="614">
        <v>0</v>
      </c>
    </row>
    <row r="1527" spans="1:10" ht="34.799999999999997" x14ac:dyDescent="0.25">
      <c r="A1527" s="458"/>
      <c r="B1527" s="459"/>
      <c r="C1527" s="459"/>
      <c r="D1527" s="459"/>
      <c r="E1527" s="459" t="s">
        <v>270</v>
      </c>
      <c r="F1527" s="460">
        <v>0</v>
      </c>
      <c r="G1527" s="459" t="s">
        <v>271</v>
      </c>
      <c r="H1527" s="460">
        <v>0</v>
      </c>
      <c r="I1527" s="459" t="s">
        <v>272</v>
      </c>
      <c r="J1527" s="617">
        <v>0</v>
      </c>
    </row>
    <row r="1528" spans="1:10" ht="35.4" thickBot="1" x14ac:dyDescent="0.3">
      <c r="A1528" s="458"/>
      <c r="B1528" s="459"/>
      <c r="C1528" s="459"/>
      <c r="D1528" s="459"/>
      <c r="E1528" s="459" t="s">
        <v>273</v>
      </c>
      <c r="F1528" s="460">
        <v>0.25</v>
      </c>
      <c r="G1528" s="459"/>
      <c r="H1528" s="620" t="s">
        <v>274</v>
      </c>
      <c r="I1528" s="620"/>
      <c r="J1528" s="461">
        <v>1.41</v>
      </c>
    </row>
    <row r="1529" spans="1:10" ht="18" thickTop="1" x14ac:dyDescent="0.25">
      <c r="A1529" s="462"/>
      <c r="B1529" s="463"/>
      <c r="C1529" s="463"/>
      <c r="D1529" s="463"/>
      <c r="E1529" s="463"/>
      <c r="F1529" s="463"/>
      <c r="G1529" s="463"/>
      <c r="H1529" s="463"/>
      <c r="I1529" s="463"/>
      <c r="J1529" s="464"/>
    </row>
    <row r="1530" spans="1:10" ht="17.399999999999999" x14ac:dyDescent="0.25">
      <c r="A1530" s="439"/>
      <c r="B1530" s="440" t="s">
        <v>24</v>
      </c>
      <c r="C1530" s="441" t="s">
        <v>256</v>
      </c>
      <c r="D1530" s="441" t="s">
        <v>257</v>
      </c>
      <c r="E1530" s="625" t="s">
        <v>258</v>
      </c>
      <c r="F1530" s="625"/>
      <c r="G1530" s="442" t="s">
        <v>259</v>
      </c>
      <c r="H1530" s="440" t="s">
        <v>34</v>
      </c>
      <c r="I1530" s="440" t="s">
        <v>260</v>
      </c>
      <c r="J1530" s="443" t="s">
        <v>39</v>
      </c>
    </row>
    <row r="1531" spans="1:10" ht="34.799999999999997" x14ac:dyDescent="0.25">
      <c r="A1531" s="444" t="s">
        <v>261</v>
      </c>
      <c r="B1531" s="445" t="s">
        <v>885</v>
      </c>
      <c r="C1531" s="446" t="s">
        <v>323</v>
      </c>
      <c r="D1531" s="446" t="s">
        <v>886</v>
      </c>
      <c r="E1531" s="626" t="s">
        <v>413</v>
      </c>
      <c r="F1531" s="626"/>
      <c r="G1531" s="447" t="s">
        <v>884</v>
      </c>
      <c r="H1531" s="448">
        <v>1</v>
      </c>
      <c r="I1531" s="449">
        <v>0.93</v>
      </c>
      <c r="J1531" s="450">
        <v>0.93</v>
      </c>
    </row>
    <row r="1532" spans="1:10" ht="17.399999999999999" x14ac:dyDescent="0.25">
      <c r="A1532" s="630" t="s">
        <v>316</v>
      </c>
      <c r="B1532" s="621" t="s">
        <v>24</v>
      </c>
      <c r="C1532" s="625" t="s">
        <v>256</v>
      </c>
      <c r="D1532" s="625" t="s">
        <v>317</v>
      </c>
      <c r="E1532" s="621" t="s">
        <v>25</v>
      </c>
      <c r="F1532" s="628" t="s">
        <v>318</v>
      </c>
      <c r="G1532" s="621"/>
      <c r="H1532" s="628" t="s">
        <v>319</v>
      </c>
      <c r="I1532" s="621"/>
      <c r="J1532" s="629" t="s">
        <v>320</v>
      </c>
    </row>
    <row r="1533" spans="1:10" ht="23.25" customHeight="1" x14ac:dyDescent="0.25">
      <c r="A1533" s="631"/>
      <c r="B1533" s="621"/>
      <c r="C1533" s="621"/>
      <c r="D1533" s="621"/>
      <c r="E1533" s="621"/>
      <c r="F1533" s="440" t="s">
        <v>321</v>
      </c>
      <c r="G1533" s="440" t="s">
        <v>322</v>
      </c>
      <c r="H1533" s="440" t="s">
        <v>321</v>
      </c>
      <c r="I1533" s="440" t="s">
        <v>322</v>
      </c>
      <c r="J1533" s="629"/>
    </row>
    <row r="1534" spans="1:10" ht="34.799999999999997" x14ac:dyDescent="0.25">
      <c r="A1534" s="465" t="s">
        <v>282</v>
      </c>
      <c r="B1534" s="466" t="s">
        <v>723</v>
      </c>
      <c r="C1534" s="467" t="s">
        <v>323</v>
      </c>
      <c r="D1534" s="467" t="s">
        <v>724</v>
      </c>
      <c r="E1534" s="469">
        <v>1</v>
      </c>
      <c r="F1534" s="470">
        <v>1</v>
      </c>
      <c r="G1534" s="470">
        <v>0</v>
      </c>
      <c r="H1534" s="473">
        <v>287.58</v>
      </c>
      <c r="I1534" s="473">
        <v>90.79</v>
      </c>
      <c r="J1534" s="615">
        <v>287.58</v>
      </c>
    </row>
    <row r="1535" spans="1:10" ht="17.399999999999999" x14ac:dyDescent="0.25">
      <c r="A1535" s="622"/>
      <c r="B1535" s="623"/>
      <c r="C1535" s="623"/>
      <c r="D1535" s="623"/>
      <c r="E1535" s="623"/>
      <c r="F1535" s="623" t="s">
        <v>324</v>
      </c>
      <c r="G1535" s="623"/>
      <c r="H1535" s="623"/>
      <c r="I1535" s="623"/>
      <c r="J1535" s="614">
        <v>287.57799999999997</v>
      </c>
    </row>
    <row r="1536" spans="1:10" ht="17.399999999999999" x14ac:dyDescent="0.25">
      <c r="A1536" s="622"/>
      <c r="B1536" s="623"/>
      <c r="C1536" s="623"/>
      <c r="D1536" s="623"/>
      <c r="E1536" s="623"/>
      <c r="F1536" s="623" t="s">
        <v>325</v>
      </c>
      <c r="G1536" s="623"/>
      <c r="H1536" s="623"/>
      <c r="I1536" s="623"/>
      <c r="J1536" s="614">
        <v>287.57799999999997</v>
      </c>
    </row>
    <row r="1537" spans="1:10" ht="17.399999999999999" x14ac:dyDescent="0.25">
      <c r="A1537" s="622"/>
      <c r="B1537" s="623"/>
      <c r="C1537" s="623"/>
      <c r="D1537" s="623"/>
      <c r="E1537" s="623"/>
      <c r="F1537" s="623" t="s">
        <v>326</v>
      </c>
      <c r="G1537" s="623"/>
      <c r="H1537" s="623"/>
      <c r="I1537" s="623"/>
      <c r="J1537" s="614">
        <v>323.8</v>
      </c>
    </row>
    <row r="1538" spans="1:10" ht="17.399999999999999" x14ac:dyDescent="0.25">
      <c r="A1538" s="622"/>
      <c r="B1538" s="623"/>
      <c r="C1538" s="623"/>
      <c r="D1538" s="623"/>
      <c r="E1538" s="623"/>
      <c r="F1538" s="623" t="s">
        <v>327</v>
      </c>
      <c r="G1538" s="623"/>
      <c r="H1538" s="623"/>
      <c r="I1538" s="623"/>
      <c r="J1538" s="614">
        <v>0.8881</v>
      </c>
    </row>
    <row r="1539" spans="1:10" ht="17.399999999999999" x14ac:dyDescent="0.25">
      <c r="A1539" s="622"/>
      <c r="B1539" s="623"/>
      <c r="C1539" s="623"/>
      <c r="D1539" s="623"/>
      <c r="E1539" s="623"/>
      <c r="F1539" s="623" t="s">
        <v>328</v>
      </c>
      <c r="G1539" s="623"/>
      <c r="H1539" s="623"/>
      <c r="I1539" s="623"/>
      <c r="J1539" s="614">
        <v>4.1700000000000001E-2</v>
      </c>
    </row>
    <row r="1540" spans="1:10" ht="17.399999999999999" x14ac:dyDescent="0.25">
      <c r="A1540" s="622"/>
      <c r="B1540" s="623"/>
      <c r="C1540" s="623"/>
      <c r="D1540" s="623"/>
      <c r="E1540" s="623"/>
      <c r="F1540" s="623" t="s">
        <v>329</v>
      </c>
      <c r="G1540" s="623"/>
      <c r="H1540" s="623"/>
      <c r="I1540" s="623"/>
      <c r="J1540" s="614">
        <v>0</v>
      </c>
    </row>
    <row r="1541" spans="1:10" ht="34.799999999999997" x14ac:dyDescent="0.25">
      <c r="A1541" s="458"/>
      <c r="B1541" s="459"/>
      <c r="C1541" s="459"/>
      <c r="D1541" s="459"/>
      <c r="E1541" s="459" t="s">
        <v>270</v>
      </c>
      <c r="F1541" s="460">
        <v>0</v>
      </c>
      <c r="G1541" s="459" t="s">
        <v>271</v>
      </c>
      <c r="H1541" s="460">
        <v>0</v>
      </c>
      <c r="I1541" s="459" t="s">
        <v>272</v>
      </c>
      <c r="J1541" s="617">
        <v>0</v>
      </c>
    </row>
    <row r="1542" spans="1:10" ht="35.4" thickBot="1" x14ac:dyDescent="0.3">
      <c r="A1542" s="458"/>
      <c r="B1542" s="459"/>
      <c r="C1542" s="459"/>
      <c r="D1542" s="459"/>
      <c r="E1542" s="459" t="s">
        <v>273</v>
      </c>
      <c r="F1542" s="460">
        <v>0.2</v>
      </c>
      <c r="G1542" s="459"/>
      <c r="H1542" s="620" t="s">
        <v>274</v>
      </c>
      <c r="I1542" s="620"/>
      <c r="J1542" s="461">
        <v>1.1299999999999999</v>
      </c>
    </row>
    <row r="1543" spans="1:10" ht="18" thickTop="1" x14ac:dyDescent="0.25">
      <c r="A1543" s="462"/>
      <c r="B1543" s="463"/>
      <c r="C1543" s="463"/>
      <c r="D1543" s="463"/>
      <c r="E1543" s="463"/>
      <c r="F1543" s="463"/>
      <c r="G1543" s="463"/>
      <c r="H1543" s="463"/>
      <c r="I1543" s="463"/>
      <c r="J1543" s="464"/>
    </row>
    <row r="1544" spans="1:10" ht="17.399999999999999" x14ac:dyDescent="0.25">
      <c r="A1544" s="439"/>
      <c r="B1544" s="440" t="s">
        <v>24</v>
      </c>
      <c r="C1544" s="441" t="s">
        <v>256</v>
      </c>
      <c r="D1544" s="441" t="s">
        <v>257</v>
      </c>
      <c r="E1544" s="625" t="s">
        <v>258</v>
      </c>
      <c r="F1544" s="625"/>
      <c r="G1544" s="442" t="s">
        <v>259</v>
      </c>
      <c r="H1544" s="440" t="s">
        <v>34</v>
      </c>
      <c r="I1544" s="440" t="s">
        <v>260</v>
      </c>
      <c r="J1544" s="443" t="s">
        <v>39</v>
      </c>
    </row>
    <row r="1545" spans="1:10" ht="34.799999999999997" x14ac:dyDescent="0.25">
      <c r="A1545" s="444" t="s">
        <v>261</v>
      </c>
      <c r="B1545" s="445" t="s">
        <v>887</v>
      </c>
      <c r="C1545" s="446" t="s">
        <v>323</v>
      </c>
      <c r="D1545" s="446" t="s">
        <v>888</v>
      </c>
      <c r="E1545" s="626" t="s">
        <v>413</v>
      </c>
      <c r="F1545" s="626"/>
      <c r="G1545" s="447" t="s">
        <v>884</v>
      </c>
      <c r="H1545" s="448">
        <v>1</v>
      </c>
      <c r="I1545" s="449">
        <v>0.74</v>
      </c>
      <c r="J1545" s="450">
        <v>0.74</v>
      </c>
    </row>
    <row r="1546" spans="1:10" ht="17.399999999999999" x14ac:dyDescent="0.25">
      <c r="A1546" s="630" t="s">
        <v>316</v>
      </c>
      <c r="B1546" s="621" t="s">
        <v>24</v>
      </c>
      <c r="C1546" s="625" t="s">
        <v>256</v>
      </c>
      <c r="D1546" s="625" t="s">
        <v>317</v>
      </c>
      <c r="E1546" s="621" t="s">
        <v>25</v>
      </c>
      <c r="F1546" s="628" t="s">
        <v>318</v>
      </c>
      <c r="G1546" s="621"/>
      <c r="H1546" s="628" t="s">
        <v>319</v>
      </c>
      <c r="I1546" s="621"/>
      <c r="J1546" s="629" t="s">
        <v>320</v>
      </c>
    </row>
    <row r="1547" spans="1:10" ht="17.399999999999999" x14ac:dyDescent="0.25">
      <c r="A1547" s="631"/>
      <c r="B1547" s="621"/>
      <c r="C1547" s="621"/>
      <c r="D1547" s="621"/>
      <c r="E1547" s="621"/>
      <c r="F1547" s="440" t="s">
        <v>321</v>
      </c>
      <c r="G1547" s="440" t="s">
        <v>322</v>
      </c>
      <c r="H1547" s="440" t="s">
        <v>321</v>
      </c>
      <c r="I1547" s="440" t="s">
        <v>322</v>
      </c>
      <c r="J1547" s="629"/>
    </row>
    <row r="1548" spans="1:10" ht="34.799999999999997" x14ac:dyDescent="0.25">
      <c r="A1548" s="465" t="s">
        <v>282</v>
      </c>
      <c r="B1548" s="466" t="s">
        <v>723</v>
      </c>
      <c r="C1548" s="467" t="s">
        <v>323</v>
      </c>
      <c r="D1548" s="467" t="s">
        <v>724</v>
      </c>
      <c r="E1548" s="469">
        <v>1</v>
      </c>
      <c r="F1548" s="470">
        <v>1</v>
      </c>
      <c r="G1548" s="470">
        <v>0</v>
      </c>
      <c r="H1548" s="473">
        <v>287.58</v>
      </c>
      <c r="I1548" s="473">
        <v>90.79</v>
      </c>
      <c r="J1548" s="615">
        <v>287.58</v>
      </c>
    </row>
    <row r="1549" spans="1:10" ht="17.399999999999999" x14ac:dyDescent="0.25">
      <c r="A1549" s="622"/>
      <c r="B1549" s="623"/>
      <c r="C1549" s="623"/>
      <c r="D1549" s="623"/>
      <c r="E1549" s="623"/>
      <c r="F1549" s="623" t="s">
        <v>324</v>
      </c>
      <c r="G1549" s="623"/>
      <c r="H1549" s="623"/>
      <c r="I1549" s="623"/>
      <c r="J1549" s="614">
        <v>287.57799999999997</v>
      </c>
    </row>
    <row r="1550" spans="1:10" ht="17.399999999999999" x14ac:dyDescent="0.25">
      <c r="A1550" s="622"/>
      <c r="B1550" s="623"/>
      <c r="C1550" s="623"/>
      <c r="D1550" s="623"/>
      <c r="E1550" s="623"/>
      <c r="F1550" s="623" t="s">
        <v>325</v>
      </c>
      <c r="G1550" s="623"/>
      <c r="H1550" s="623"/>
      <c r="I1550" s="623"/>
      <c r="J1550" s="614">
        <v>287.57799999999997</v>
      </c>
    </row>
    <row r="1551" spans="1:10" ht="17.399999999999999" x14ac:dyDescent="0.25">
      <c r="A1551" s="622"/>
      <c r="B1551" s="623"/>
      <c r="C1551" s="623"/>
      <c r="D1551" s="623"/>
      <c r="E1551" s="623"/>
      <c r="F1551" s="623" t="s">
        <v>326</v>
      </c>
      <c r="G1551" s="623"/>
      <c r="H1551" s="623"/>
      <c r="I1551" s="623"/>
      <c r="J1551" s="614">
        <v>388.56</v>
      </c>
    </row>
    <row r="1552" spans="1:10" ht="17.399999999999999" x14ac:dyDescent="0.25">
      <c r="A1552" s="622"/>
      <c r="B1552" s="623"/>
      <c r="C1552" s="623"/>
      <c r="D1552" s="623"/>
      <c r="E1552" s="623"/>
      <c r="F1552" s="623" t="s">
        <v>327</v>
      </c>
      <c r="G1552" s="623"/>
      <c r="H1552" s="623"/>
      <c r="I1552" s="623"/>
      <c r="J1552" s="614">
        <v>0.74009999999999998</v>
      </c>
    </row>
    <row r="1553" spans="1:10" ht="17.399999999999999" x14ac:dyDescent="0.25">
      <c r="A1553" s="622"/>
      <c r="B1553" s="623"/>
      <c r="C1553" s="623"/>
      <c r="D1553" s="623"/>
      <c r="E1553" s="623"/>
      <c r="F1553" s="623" t="s">
        <v>328</v>
      </c>
      <c r="G1553" s="623"/>
      <c r="H1553" s="623"/>
      <c r="I1553" s="623"/>
      <c r="J1553" s="614">
        <v>0</v>
      </c>
    </row>
    <row r="1554" spans="1:10" ht="17.399999999999999" x14ac:dyDescent="0.25">
      <c r="A1554" s="622"/>
      <c r="B1554" s="623"/>
      <c r="C1554" s="623"/>
      <c r="D1554" s="623"/>
      <c r="E1554" s="623"/>
      <c r="F1554" s="623" t="s">
        <v>329</v>
      </c>
      <c r="G1554" s="623"/>
      <c r="H1554" s="623"/>
      <c r="I1554" s="623"/>
      <c r="J1554" s="614">
        <v>0</v>
      </c>
    </row>
    <row r="1555" spans="1:10" ht="34.799999999999997" x14ac:dyDescent="0.25">
      <c r="A1555" s="458"/>
      <c r="B1555" s="459"/>
      <c r="C1555" s="459"/>
      <c r="D1555" s="459"/>
      <c r="E1555" s="459" t="s">
        <v>270</v>
      </c>
      <c r="F1555" s="460">
        <v>0</v>
      </c>
      <c r="G1555" s="459" t="s">
        <v>271</v>
      </c>
      <c r="H1555" s="460">
        <v>0</v>
      </c>
      <c r="I1555" s="459" t="s">
        <v>272</v>
      </c>
      <c r="J1555" s="617">
        <v>0</v>
      </c>
    </row>
    <row r="1556" spans="1:10" ht="35.4" thickBot="1" x14ac:dyDescent="0.3">
      <c r="A1556" s="458"/>
      <c r="B1556" s="459"/>
      <c r="C1556" s="459"/>
      <c r="D1556" s="459"/>
      <c r="E1556" s="459" t="s">
        <v>273</v>
      </c>
      <c r="F1556" s="460">
        <v>0.16</v>
      </c>
      <c r="G1556" s="459"/>
      <c r="H1556" s="620" t="s">
        <v>274</v>
      </c>
      <c r="I1556" s="620"/>
      <c r="J1556" s="461">
        <v>0.9</v>
      </c>
    </row>
    <row r="1557" spans="1:10" ht="18" thickTop="1" x14ac:dyDescent="0.25">
      <c r="A1557" s="462"/>
      <c r="B1557" s="463"/>
      <c r="C1557" s="463"/>
      <c r="D1557" s="463"/>
      <c r="E1557" s="463"/>
      <c r="F1557" s="463"/>
      <c r="G1557" s="463"/>
      <c r="H1557" s="463"/>
      <c r="I1557" s="463"/>
      <c r="J1557" s="464"/>
    </row>
    <row r="1558" spans="1:10" ht="17.399999999999999" x14ac:dyDescent="0.25">
      <c r="A1558" s="439"/>
      <c r="B1558" s="440" t="s">
        <v>24</v>
      </c>
      <c r="C1558" s="441" t="s">
        <v>256</v>
      </c>
      <c r="D1558" s="441" t="s">
        <v>257</v>
      </c>
      <c r="E1558" s="625" t="s">
        <v>258</v>
      </c>
      <c r="F1558" s="625"/>
      <c r="G1558" s="442" t="s">
        <v>259</v>
      </c>
      <c r="H1558" s="440" t="s">
        <v>34</v>
      </c>
      <c r="I1558" s="440" t="s">
        <v>260</v>
      </c>
      <c r="J1558" s="443" t="s">
        <v>39</v>
      </c>
    </row>
    <row r="1559" spans="1:10" ht="69.599999999999994" x14ac:dyDescent="0.25">
      <c r="A1559" s="444" t="s">
        <v>261</v>
      </c>
      <c r="B1559" s="445" t="s">
        <v>195</v>
      </c>
      <c r="C1559" s="446" t="s">
        <v>17</v>
      </c>
      <c r="D1559" s="446" t="s">
        <v>196</v>
      </c>
      <c r="E1559" s="626" t="s">
        <v>381</v>
      </c>
      <c r="F1559" s="626"/>
      <c r="G1559" s="447" t="s">
        <v>179</v>
      </c>
      <c r="H1559" s="448">
        <v>1</v>
      </c>
      <c r="I1559" s="449">
        <v>4.6900000000000004</v>
      </c>
      <c r="J1559" s="450">
        <v>4.6900000000000004</v>
      </c>
    </row>
    <row r="1560" spans="1:10" ht="69.599999999999994" x14ac:dyDescent="0.25">
      <c r="A1560" s="451" t="s">
        <v>264</v>
      </c>
      <c r="B1560" s="452" t="s">
        <v>889</v>
      </c>
      <c r="C1560" s="453" t="s">
        <v>17</v>
      </c>
      <c r="D1560" s="453" t="s">
        <v>890</v>
      </c>
      <c r="E1560" s="627" t="s">
        <v>551</v>
      </c>
      <c r="F1560" s="627"/>
      <c r="G1560" s="454" t="s">
        <v>13</v>
      </c>
      <c r="H1560" s="455">
        <v>1</v>
      </c>
      <c r="I1560" s="456">
        <v>3.71</v>
      </c>
      <c r="J1560" s="457">
        <v>3.71</v>
      </c>
    </row>
    <row r="1561" spans="1:10" ht="52.2" x14ac:dyDescent="0.25">
      <c r="A1561" s="451" t="s">
        <v>264</v>
      </c>
      <c r="B1561" s="452" t="s">
        <v>891</v>
      </c>
      <c r="C1561" s="453" t="s">
        <v>17</v>
      </c>
      <c r="D1561" s="453" t="s">
        <v>892</v>
      </c>
      <c r="E1561" s="627" t="s">
        <v>551</v>
      </c>
      <c r="F1561" s="627"/>
      <c r="G1561" s="454" t="s">
        <v>13</v>
      </c>
      <c r="H1561" s="455">
        <v>1</v>
      </c>
      <c r="I1561" s="456">
        <v>0.98</v>
      </c>
      <c r="J1561" s="457">
        <v>0.98</v>
      </c>
    </row>
    <row r="1562" spans="1:10" ht="34.799999999999997" x14ac:dyDescent="0.25">
      <c r="A1562" s="458"/>
      <c r="B1562" s="459"/>
      <c r="C1562" s="459"/>
      <c r="D1562" s="459"/>
      <c r="E1562" s="459" t="s">
        <v>270</v>
      </c>
      <c r="F1562" s="460">
        <v>0</v>
      </c>
      <c r="G1562" s="459" t="s">
        <v>271</v>
      </c>
      <c r="H1562" s="460">
        <v>0</v>
      </c>
      <c r="I1562" s="459" t="s">
        <v>272</v>
      </c>
      <c r="J1562" s="461">
        <v>0</v>
      </c>
    </row>
    <row r="1563" spans="1:10" ht="35.4" thickBot="1" x14ac:dyDescent="0.3">
      <c r="A1563" s="458"/>
      <c r="B1563" s="459"/>
      <c r="C1563" s="459"/>
      <c r="D1563" s="459"/>
      <c r="E1563" s="459" t="s">
        <v>273</v>
      </c>
      <c r="F1563" s="460">
        <v>1.03</v>
      </c>
      <c r="G1563" s="459"/>
      <c r="H1563" s="620" t="s">
        <v>274</v>
      </c>
      <c r="I1563" s="620"/>
      <c r="J1563" s="461">
        <v>5.72</v>
      </c>
    </row>
    <row r="1564" spans="1:10" ht="18" thickTop="1" x14ac:dyDescent="0.25">
      <c r="A1564" s="462"/>
      <c r="B1564" s="463"/>
      <c r="C1564" s="463"/>
      <c r="D1564" s="463"/>
      <c r="E1564" s="463"/>
      <c r="F1564" s="463"/>
      <c r="G1564" s="463"/>
      <c r="H1564" s="463"/>
      <c r="I1564" s="463"/>
      <c r="J1564" s="464"/>
    </row>
    <row r="1565" spans="1:10" ht="17.399999999999999" x14ac:dyDescent="0.25">
      <c r="A1565" s="439"/>
      <c r="B1565" s="440" t="s">
        <v>24</v>
      </c>
      <c r="C1565" s="441" t="s">
        <v>256</v>
      </c>
      <c r="D1565" s="441" t="s">
        <v>257</v>
      </c>
      <c r="E1565" s="625" t="s">
        <v>258</v>
      </c>
      <c r="F1565" s="625"/>
      <c r="G1565" s="442" t="s">
        <v>259</v>
      </c>
      <c r="H1565" s="440" t="s">
        <v>34</v>
      </c>
      <c r="I1565" s="440" t="s">
        <v>260</v>
      </c>
      <c r="J1565" s="443" t="s">
        <v>39</v>
      </c>
    </row>
    <row r="1566" spans="1:10" ht="69.599999999999994" x14ac:dyDescent="0.25">
      <c r="A1566" s="444" t="s">
        <v>261</v>
      </c>
      <c r="B1566" s="445" t="s">
        <v>390</v>
      </c>
      <c r="C1566" s="446" t="s">
        <v>17</v>
      </c>
      <c r="D1566" s="446" t="s">
        <v>194</v>
      </c>
      <c r="E1566" s="626" t="s">
        <v>381</v>
      </c>
      <c r="F1566" s="626"/>
      <c r="G1566" s="447" t="s">
        <v>175</v>
      </c>
      <c r="H1566" s="448">
        <v>1</v>
      </c>
      <c r="I1566" s="449">
        <v>9.33</v>
      </c>
      <c r="J1566" s="450">
        <v>9.33</v>
      </c>
    </row>
    <row r="1567" spans="1:10" ht="52.2" x14ac:dyDescent="0.25">
      <c r="A1567" s="451" t="s">
        <v>264</v>
      </c>
      <c r="B1567" s="452" t="s">
        <v>891</v>
      </c>
      <c r="C1567" s="453" t="s">
        <v>17</v>
      </c>
      <c r="D1567" s="453" t="s">
        <v>892</v>
      </c>
      <c r="E1567" s="627" t="s">
        <v>551</v>
      </c>
      <c r="F1567" s="627"/>
      <c r="G1567" s="454" t="s">
        <v>13</v>
      </c>
      <c r="H1567" s="455">
        <v>1</v>
      </c>
      <c r="I1567" s="456">
        <v>0.98</v>
      </c>
      <c r="J1567" s="457">
        <v>0.98</v>
      </c>
    </row>
    <row r="1568" spans="1:10" ht="69.599999999999994" x14ac:dyDescent="0.25">
      <c r="A1568" s="451" t="s">
        <v>264</v>
      </c>
      <c r="B1568" s="452" t="s">
        <v>893</v>
      </c>
      <c r="C1568" s="453" t="s">
        <v>17</v>
      </c>
      <c r="D1568" s="453" t="s">
        <v>894</v>
      </c>
      <c r="E1568" s="627" t="s">
        <v>551</v>
      </c>
      <c r="F1568" s="627"/>
      <c r="G1568" s="454" t="s">
        <v>13</v>
      </c>
      <c r="H1568" s="455">
        <v>1</v>
      </c>
      <c r="I1568" s="456">
        <v>4.6399999999999997</v>
      </c>
      <c r="J1568" s="457">
        <v>4.6399999999999997</v>
      </c>
    </row>
    <row r="1569" spans="1:10" ht="69.599999999999994" x14ac:dyDescent="0.25">
      <c r="A1569" s="451" t="s">
        <v>264</v>
      </c>
      <c r="B1569" s="452" t="s">
        <v>889</v>
      </c>
      <c r="C1569" s="453" t="s">
        <v>17</v>
      </c>
      <c r="D1569" s="453" t="s">
        <v>890</v>
      </c>
      <c r="E1569" s="627" t="s">
        <v>551</v>
      </c>
      <c r="F1569" s="627"/>
      <c r="G1569" s="454" t="s">
        <v>13</v>
      </c>
      <c r="H1569" s="455">
        <v>1</v>
      </c>
      <c r="I1569" s="456">
        <v>3.71</v>
      </c>
      <c r="J1569" s="457">
        <v>3.71</v>
      </c>
    </row>
    <row r="1570" spans="1:10" ht="34.799999999999997" x14ac:dyDescent="0.25">
      <c r="A1570" s="458"/>
      <c r="B1570" s="459"/>
      <c r="C1570" s="459"/>
      <c r="D1570" s="459"/>
      <c r="E1570" s="459" t="s">
        <v>270</v>
      </c>
      <c r="F1570" s="460">
        <v>0</v>
      </c>
      <c r="G1570" s="459" t="s">
        <v>271</v>
      </c>
      <c r="H1570" s="460">
        <v>0</v>
      </c>
      <c r="I1570" s="459" t="s">
        <v>272</v>
      </c>
      <c r="J1570" s="461">
        <v>0</v>
      </c>
    </row>
    <row r="1571" spans="1:10" ht="35.4" thickBot="1" x14ac:dyDescent="0.3">
      <c r="A1571" s="458"/>
      <c r="B1571" s="459"/>
      <c r="C1571" s="459"/>
      <c r="D1571" s="459"/>
      <c r="E1571" s="459" t="s">
        <v>273</v>
      </c>
      <c r="F1571" s="460">
        <v>2.0499999999999998</v>
      </c>
      <c r="G1571" s="459"/>
      <c r="H1571" s="620" t="s">
        <v>274</v>
      </c>
      <c r="I1571" s="620"/>
      <c r="J1571" s="461">
        <v>11.38</v>
      </c>
    </row>
    <row r="1572" spans="1:10" ht="18" thickTop="1" x14ac:dyDescent="0.25">
      <c r="A1572" s="462"/>
      <c r="B1572" s="463"/>
      <c r="C1572" s="463"/>
      <c r="D1572" s="463"/>
      <c r="E1572" s="463"/>
      <c r="F1572" s="463"/>
      <c r="G1572" s="463"/>
      <c r="H1572" s="463"/>
      <c r="I1572" s="463"/>
      <c r="J1572" s="464"/>
    </row>
    <row r="1573" spans="1:10" ht="17.399999999999999" x14ac:dyDescent="0.25">
      <c r="A1573" s="439"/>
      <c r="B1573" s="440" t="s">
        <v>24</v>
      </c>
      <c r="C1573" s="441" t="s">
        <v>256</v>
      </c>
      <c r="D1573" s="441" t="s">
        <v>257</v>
      </c>
      <c r="E1573" s="625" t="s">
        <v>258</v>
      </c>
      <c r="F1573" s="625"/>
      <c r="G1573" s="442" t="s">
        <v>259</v>
      </c>
      <c r="H1573" s="440" t="s">
        <v>34</v>
      </c>
      <c r="I1573" s="440" t="s">
        <v>260</v>
      </c>
      <c r="J1573" s="443" t="s">
        <v>39</v>
      </c>
    </row>
    <row r="1574" spans="1:10" ht="69.599999999999994" x14ac:dyDescent="0.25">
      <c r="A1574" s="444" t="s">
        <v>261</v>
      </c>
      <c r="B1574" s="445" t="s">
        <v>889</v>
      </c>
      <c r="C1574" s="446" t="s">
        <v>17</v>
      </c>
      <c r="D1574" s="446" t="s">
        <v>890</v>
      </c>
      <c r="E1574" s="626" t="s">
        <v>551</v>
      </c>
      <c r="F1574" s="626"/>
      <c r="G1574" s="447" t="s">
        <v>13</v>
      </c>
      <c r="H1574" s="448">
        <v>1</v>
      </c>
      <c r="I1574" s="449">
        <v>3.71</v>
      </c>
      <c r="J1574" s="450">
        <v>3.71</v>
      </c>
    </row>
    <row r="1575" spans="1:10" ht="52.2" x14ac:dyDescent="0.25">
      <c r="A1575" s="465" t="s">
        <v>282</v>
      </c>
      <c r="B1575" s="466" t="s">
        <v>872</v>
      </c>
      <c r="C1575" s="467" t="s">
        <v>17</v>
      </c>
      <c r="D1575" s="467" t="s">
        <v>873</v>
      </c>
      <c r="E1575" s="624" t="s">
        <v>562</v>
      </c>
      <c r="F1575" s="624"/>
      <c r="G1575" s="468" t="s">
        <v>563</v>
      </c>
      <c r="H1575" s="469">
        <v>5.5999999999999999E-5</v>
      </c>
      <c r="I1575" s="470">
        <v>66385.2</v>
      </c>
      <c r="J1575" s="471">
        <v>3.71</v>
      </c>
    </row>
    <row r="1576" spans="1:10" ht="34.799999999999997" x14ac:dyDescent="0.25">
      <c r="A1576" s="458"/>
      <c r="B1576" s="459"/>
      <c r="C1576" s="459"/>
      <c r="D1576" s="459"/>
      <c r="E1576" s="459" t="s">
        <v>270</v>
      </c>
      <c r="F1576" s="460">
        <v>0</v>
      </c>
      <c r="G1576" s="459" t="s">
        <v>271</v>
      </c>
      <c r="H1576" s="460">
        <v>0</v>
      </c>
      <c r="I1576" s="459" t="s">
        <v>272</v>
      </c>
      <c r="J1576" s="461">
        <v>0</v>
      </c>
    </row>
    <row r="1577" spans="1:10" ht="35.4" thickBot="1" x14ac:dyDescent="0.3">
      <c r="A1577" s="458"/>
      <c r="B1577" s="459"/>
      <c r="C1577" s="459"/>
      <c r="D1577" s="459"/>
      <c r="E1577" s="459" t="s">
        <v>273</v>
      </c>
      <c r="F1577" s="460">
        <v>0.81</v>
      </c>
      <c r="G1577" s="459"/>
      <c r="H1577" s="620" t="s">
        <v>274</v>
      </c>
      <c r="I1577" s="620"/>
      <c r="J1577" s="461">
        <v>4.5199999999999996</v>
      </c>
    </row>
    <row r="1578" spans="1:10" ht="18" thickTop="1" x14ac:dyDescent="0.25">
      <c r="A1578" s="462"/>
      <c r="B1578" s="463"/>
      <c r="C1578" s="463"/>
      <c r="D1578" s="463"/>
      <c r="E1578" s="463"/>
      <c r="F1578" s="463"/>
      <c r="G1578" s="463"/>
      <c r="H1578" s="463"/>
      <c r="I1578" s="463"/>
      <c r="J1578" s="464"/>
    </row>
    <row r="1579" spans="1:10" ht="17.399999999999999" x14ac:dyDescent="0.25">
      <c r="A1579" s="439"/>
      <c r="B1579" s="440" t="s">
        <v>24</v>
      </c>
      <c r="C1579" s="441" t="s">
        <v>256</v>
      </c>
      <c r="D1579" s="441" t="s">
        <v>257</v>
      </c>
      <c r="E1579" s="625" t="s">
        <v>258</v>
      </c>
      <c r="F1579" s="625"/>
      <c r="G1579" s="442" t="s">
        <v>259</v>
      </c>
      <c r="H1579" s="440" t="s">
        <v>34</v>
      </c>
      <c r="I1579" s="440" t="s">
        <v>260</v>
      </c>
      <c r="J1579" s="443" t="s">
        <v>39</v>
      </c>
    </row>
    <row r="1580" spans="1:10" ht="52.2" x14ac:dyDescent="0.25">
      <c r="A1580" s="444" t="s">
        <v>261</v>
      </c>
      <c r="B1580" s="445" t="s">
        <v>891</v>
      </c>
      <c r="C1580" s="446" t="s">
        <v>17</v>
      </c>
      <c r="D1580" s="446" t="s">
        <v>892</v>
      </c>
      <c r="E1580" s="626" t="s">
        <v>551</v>
      </c>
      <c r="F1580" s="626"/>
      <c r="G1580" s="447" t="s">
        <v>13</v>
      </c>
      <c r="H1580" s="448">
        <v>1</v>
      </c>
      <c r="I1580" s="449">
        <v>0.98</v>
      </c>
      <c r="J1580" s="450">
        <v>0.98</v>
      </c>
    </row>
    <row r="1581" spans="1:10" ht="52.2" x14ac:dyDescent="0.25">
      <c r="A1581" s="465" t="s">
        <v>282</v>
      </c>
      <c r="B1581" s="466" t="s">
        <v>872</v>
      </c>
      <c r="C1581" s="467" t="s">
        <v>17</v>
      </c>
      <c r="D1581" s="467" t="s">
        <v>873</v>
      </c>
      <c r="E1581" s="624" t="s">
        <v>562</v>
      </c>
      <c r="F1581" s="624"/>
      <c r="G1581" s="468" t="s">
        <v>563</v>
      </c>
      <c r="H1581" s="469">
        <v>1.4800000000000001E-5</v>
      </c>
      <c r="I1581" s="470">
        <v>66385.2</v>
      </c>
      <c r="J1581" s="471">
        <v>0.98</v>
      </c>
    </row>
    <row r="1582" spans="1:10" ht="34.799999999999997" x14ac:dyDescent="0.25">
      <c r="A1582" s="458"/>
      <c r="B1582" s="459"/>
      <c r="C1582" s="459"/>
      <c r="D1582" s="459"/>
      <c r="E1582" s="459" t="s">
        <v>270</v>
      </c>
      <c r="F1582" s="460">
        <v>0</v>
      </c>
      <c r="G1582" s="459" t="s">
        <v>271</v>
      </c>
      <c r="H1582" s="460">
        <v>0</v>
      </c>
      <c r="I1582" s="459" t="s">
        <v>272</v>
      </c>
      <c r="J1582" s="461">
        <v>0</v>
      </c>
    </row>
    <row r="1583" spans="1:10" ht="35.4" thickBot="1" x14ac:dyDescent="0.3">
      <c r="A1583" s="458"/>
      <c r="B1583" s="459"/>
      <c r="C1583" s="459"/>
      <c r="D1583" s="459"/>
      <c r="E1583" s="459" t="s">
        <v>273</v>
      </c>
      <c r="F1583" s="460">
        <v>0.21</v>
      </c>
      <c r="G1583" s="459"/>
      <c r="H1583" s="620" t="s">
        <v>274</v>
      </c>
      <c r="I1583" s="620"/>
      <c r="J1583" s="461">
        <v>1.19</v>
      </c>
    </row>
    <row r="1584" spans="1:10" ht="18" thickTop="1" x14ac:dyDescent="0.25">
      <c r="A1584" s="462"/>
      <c r="B1584" s="463"/>
      <c r="C1584" s="463"/>
      <c r="D1584" s="463"/>
      <c r="E1584" s="463"/>
      <c r="F1584" s="463"/>
      <c r="G1584" s="463"/>
      <c r="H1584" s="463"/>
      <c r="I1584" s="463"/>
      <c r="J1584" s="464"/>
    </row>
    <row r="1585" spans="1:10" ht="17.399999999999999" x14ac:dyDescent="0.25">
      <c r="A1585" s="439"/>
      <c r="B1585" s="440" t="s">
        <v>24</v>
      </c>
      <c r="C1585" s="441" t="s">
        <v>256</v>
      </c>
      <c r="D1585" s="441" t="s">
        <v>257</v>
      </c>
      <c r="E1585" s="625" t="s">
        <v>258</v>
      </c>
      <c r="F1585" s="625"/>
      <c r="G1585" s="442" t="s">
        <v>259</v>
      </c>
      <c r="H1585" s="440" t="s">
        <v>34</v>
      </c>
      <c r="I1585" s="440" t="s">
        <v>260</v>
      </c>
      <c r="J1585" s="443" t="s">
        <v>39</v>
      </c>
    </row>
    <row r="1586" spans="1:10" ht="69.599999999999994" x14ac:dyDescent="0.25">
      <c r="A1586" s="444" t="s">
        <v>261</v>
      </c>
      <c r="B1586" s="445" t="s">
        <v>893</v>
      </c>
      <c r="C1586" s="446" t="s">
        <v>17</v>
      </c>
      <c r="D1586" s="446" t="s">
        <v>894</v>
      </c>
      <c r="E1586" s="626" t="s">
        <v>551</v>
      </c>
      <c r="F1586" s="626"/>
      <c r="G1586" s="447" t="s">
        <v>13</v>
      </c>
      <c r="H1586" s="448">
        <v>1</v>
      </c>
      <c r="I1586" s="449">
        <v>4.6399999999999997</v>
      </c>
      <c r="J1586" s="450">
        <v>4.6399999999999997</v>
      </c>
    </row>
    <row r="1587" spans="1:10" ht="52.2" x14ac:dyDescent="0.25">
      <c r="A1587" s="465" t="s">
        <v>282</v>
      </c>
      <c r="B1587" s="466" t="s">
        <v>872</v>
      </c>
      <c r="C1587" s="467" t="s">
        <v>17</v>
      </c>
      <c r="D1587" s="467" t="s">
        <v>873</v>
      </c>
      <c r="E1587" s="624" t="s">
        <v>562</v>
      </c>
      <c r="F1587" s="624"/>
      <c r="G1587" s="468" t="s">
        <v>563</v>
      </c>
      <c r="H1587" s="469">
        <v>6.9999999999999994E-5</v>
      </c>
      <c r="I1587" s="470">
        <v>66385.2</v>
      </c>
      <c r="J1587" s="471">
        <v>4.6399999999999997</v>
      </c>
    </row>
    <row r="1588" spans="1:10" ht="34.799999999999997" x14ac:dyDescent="0.25">
      <c r="A1588" s="458"/>
      <c r="B1588" s="459"/>
      <c r="C1588" s="459"/>
      <c r="D1588" s="459"/>
      <c r="E1588" s="459" t="s">
        <v>270</v>
      </c>
      <c r="F1588" s="460">
        <v>0</v>
      </c>
      <c r="G1588" s="459" t="s">
        <v>271</v>
      </c>
      <c r="H1588" s="460">
        <v>0</v>
      </c>
      <c r="I1588" s="459" t="s">
        <v>272</v>
      </c>
      <c r="J1588" s="461">
        <v>0</v>
      </c>
    </row>
    <row r="1589" spans="1:10" ht="35.4" thickBot="1" x14ac:dyDescent="0.3">
      <c r="A1589" s="458"/>
      <c r="B1589" s="459"/>
      <c r="C1589" s="459"/>
      <c r="D1589" s="459"/>
      <c r="E1589" s="459" t="s">
        <v>273</v>
      </c>
      <c r="F1589" s="460">
        <v>1.02</v>
      </c>
      <c r="G1589" s="459"/>
      <c r="H1589" s="620" t="s">
        <v>274</v>
      </c>
      <c r="I1589" s="620"/>
      <c r="J1589" s="461">
        <v>5.66</v>
      </c>
    </row>
    <row r="1590" spans="1:10" ht="18" thickTop="1" x14ac:dyDescent="0.25">
      <c r="A1590" s="462"/>
      <c r="B1590" s="463"/>
      <c r="C1590" s="463"/>
      <c r="D1590" s="463"/>
      <c r="E1590" s="463"/>
      <c r="F1590" s="463"/>
      <c r="G1590" s="463"/>
      <c r="H1590" s="463"/>
      <c r="I1590" s="463"/>
      <c r="J1590" s="464"/>
    </row>
    <row r="1591" spans="1:10" ht="17.399999999999999" x14ac:dyDescent="0.25">
      <c r="A1591" s="439"/>
      <c r="B1591" s="440" t="s">
        <v>24</v>
      </c>
      <c r="C1591" s="441" t="s">
        <v>256</v>
      </c>
      <c r="D1591" s="441" t="s">
        <v>257</v>
      </c>
      <c r="E1591" s="625" t="s">
        <v>258</v>
      </c>
      <c r="F1591" s="625"/>
      <c r="G1591" s="442" t="s">
        <v>259</v>
      </c>
      <c r="H1591" s="440" t="s">
        <v>34</v>
      </c>
      <c r="I1591" s="440" t="s">
        <v>260</v>
      </c>
      <c r="J1591" s="443" t="s">
        <v>39</v>
      </c>
    </row>
    <row r="1592" spans="1:10" ht="87" x14ac:dyDescent="0.25">
      <c r="A1592" s="444" t="s">
        <v>261</v>
      </c>
      <c r="B1592" s="445" t="s">
        <v>403</v>
      </c>
      <c r="C1592" s="446" t="s">
        <v>17</v>
      </c>
      <c r="D1592" s="446" t="s">
        <v>176</v>
      </c>
      <c r="E1592" s="626" t="s">
        <v>381</v>
      </c>
      <c r="F1592" s="626"/>
      <c r="G1592" s="447" t="s">
        <v>179</v>
      </c>
      <c r="H1592" s="448">
        <v>1</v>
      </c>
      <c r="I1592" s="449">
        <v>134.93</v>
      </c>
      <c r="J1592" s="450">
        <v>134.93</v>
      </c>
    </row>
    <row r="1593" spans="1:10" ht="34.799999999999997" x14ac:dyDescent="0.25">
      <c r="A1593" s="451" t="s">
        <v>264</v>
      </c>
      <c r="B1593" s="452" t="s">
        <v>786</v>
      </c>
      <c r="C1593" s="453" t="s">
        <v>17</v>
      </c>
      <c r="D1593" s="453" t="s">
        <v>787</v>
      </c>
      <c r="E1593" s="627" t="s">
        <v>266</v>
      </c>
      <c r="F1593" s="627"/>
      <c r="G1593" s="454" t="s">
        <v>13</v>
      </c>
      <c r="H1593" s="455">
        <v>1</v>
      </c>
      <c r="I1593" s="456">
        <v>29.55</v>
      </c>
      <c r="J1593" s="457">
        <v>29.55</v>
      </c>
    </row>
    <row r="1594" spans="1:10" ht="87" x14ac:dyDescent="0.25">
      <c r="A1594" s="451" t="s">
        <v>264</v>
      </c>
      <c r="B1594" s="452" t="s">
        <v>895</v>
      </c>
      <c r="C1594" s="453" t="s">
        <v>17</v>
      </c>
      <c r="D1594" s="453" t="s">
        <v>896</v>
      </c>
      <c r="E1594" s="627" t="s">
        <v>551</v>
      </c>
      <c r="F1594" s="627"/>
      <c r="G1594" s="454" t="s">
        <v>13</v>
      </c>
      <c r="H1594" s="455">
        <v>1</v>
      </c>
      <c r="I1594" s="456">
        <v>77.92</v>
      </c>
      <c r="J1594" s="457">
        <v>77.92</v>
      </c>
    </row>
    <row r="1595" spans="1:10" ht="69.599999999999994" x14ac:dyDescent="0.25">
      <c r="A1595" s="451" t="s">
        <v>264</v>
      </c>
      <c r="B1595" s="452" t="s">
        <v>897</v>
      </c>
      <c r="C1595" s="453" t="s">
        <v>17</v>
      </c>
      <c r="D1595" s="453" t="s">
        <v>898</v>
      </c>
      <c r="E1595" s="627" t="s">
        <v>551</v>
      </c>
      <c r="F1595" s="627"/>
      <c r="G1595" s="454" t="s">
        <v>13</v>
      </c>
      <c r="H1595" s="455">
        <v>1</v>
      </c>
      <c r="I1595" s="456">
        <v>27.46</v>
      </c>
      <c r="J1595" s="457">
        <v>27.46</v>
      </c>
    </row>
    <row r="1596" spans="1:10" ht="34.799999999999997" x14ac:dyDescent="0.25">
      <c r="A1596" s="458"/>
      <c r="B1596" s="459"/>
      <c r="C1596" s="459"/>
      <c r="D1596" s="459"/>
      <c r="E1596" s="459" t="s">
        <v>270</v>
      </c>
      <c r="F1596" s="460">
        <v>9.57</v>
      </c>
      <c r="G1596" s="459" t="s">
        <v>271</v>
      </c>
      <c r="H1596" s="460">
        <v>11.33</v>
      </c>
      <c r="I1596" s="459" t="s">
        <v>272</v>
      </c>
      <c r="J1596" s="461">
        <v>20.9</v>
      </c>
    </row>
    <row r="1597" spans="1:10" ht="35.4" thickBot="1" x14ac:dyDescent="0.3">
      <c r="A1597" s="458"/>
      <c r="B1597" s="459"/>
      <c r="C1597" s="459"/>
      <c r="D1597" s="459"/>
      <c r="E1597" s="459" t="s">
        <v>273</v>
      </c>
      <c r="F1597" s="460">
        <v>29.68</v>
      </c>
      <c r="G1597" s="459"/>
      <c r="H1597" s="620" t="s">
        <v>274</v>
      </c>
      <c r="I1597" s="620"/>
      <c r="J1597" s="461">
        <v>164.61</v>
      </c>
    </row>
    <row r="1598" spans="1:10" ht="18" thickTop="1" x14ac:dyDescent="0.25">
      <c r="A1598" s="462"/>
      <c r="B1598" s="463"/>
      <c r="C1598" s="463"/>
      <c r="D1598" s="463"/>
      <c r="E1598" s="463"/>
      <c r="F1598" s="463"/>
      <c r="G1598" s="463"/>
      <c r="H1598" s="463"/>
      <c r="I1598" s="463"/>
      <c r="J1598" s="464"/>
    </row>
    <row r="1599" spans="1:10" ht="17.399999999999999" x14ac:dyDescent="0.25">
      <c r="A1599" s="439"/>
      <c r="B1599" s="440" t="s">
        <v>24</v>
      </c>
      <c r="C1599" s="441" t="s">
        <v>256</v>
      </c>
      <c r="D1599" s="441" t="s">
        <v>257</v>
      </c>
      <c r="E1599" s="625" t="s">
        <v>258</v>
      </c>
      <c r="F1599" s="625"/>
      <c r="G1599" s="442" t="s">
        <v>259</v>
      </c>
      <c r="H1599" s="440" t="s">
        <v>34</v>
      </c>
      <c r="I1599" s="440" t="s">
        <v>260</v>
      </c>
      <c r="J1599" s="443" t="s">
        <v>39</v>
      </c>
    </row>
    <row r="1600" spans="1:10" ht="87" x14ac:dyDescent="0.25">
      <c r="A1600" s="444" t="s">
        <v>261</v>
      </c>
      <c r="B1600" s="445" t="s">
        <v>407</v>
      </c>
      <c r="C1600" s="446" t="s">
        <v>17</v>
      </c>
      <c r="D1600" s="446" t="s">
        <v>174</v>
      </c>
      <c r="E1600" s="626" t="s">
        <v>381</v>
      </c>
      <c r="F1600" s="626"/>
      <c r="G1600" s="447" t="s">
        <v>175</v>
      </c>
      <c r="H1600" s="448">
        <v>1</v>
      </c>
      <c r="I1600" s="449">
        <v>354.38</v>
      </c>
      <c r="J1600" s="450">
        <v>354.38</v>
      </c>
    </row>
    <row r="1601" spans="1:10" ht="69.599999999999994" x14ac:dyDescent="0.25">
      <c r="A1601" s="451" t="s">
        <v>264</v>
      </c>
      <c r="B1601" s="452" t="s">
        <v>897</v>
      </c>
      <c r="C1601" s="453" t="s">
        <v>17</v>
      </c>
      <c r="D1601" s="453" t="s">
        <v>898</v>
      </c>
      <c r="E1601" s="627" t="s">
        <v>551</v>
      </c>
      <c r="F1601" s="627"/>
      <c r="G1601" s="454" t="s">
        <v>13</v>
      </c>
      <c r="H1601" s="455">
        <v>1</v>
      </c>
      <c r="I1601" s="456">
        <v>27.46</v>
      </c>
      <c r="J1601" s="457">
        <v>27.46</v>
      </c>
    </row>
    <row r="1602" spans="1:10" ht="87" x14ac:dyDescent="0.25">
      <c r="A1602" s="451" t="s">
        <v>264</v>
      </c>
      <c r="B1602" s="452" t="s">
        <v>895</v>
      </c>
      <c r="C1602" s="453" t="s">
        <v>17</v>
      </c>
      <c r="D1602" s="453" t="s">
        <v>896</v>
      </c>
      <c r="E1602" s="627" t="s">
        <v>551</v>
      </c>
      <c r="F1602" s="627"/>
      <c r="G1602" s="454" t="s">
        <v>13</v>
      </c>
      <c r="H1602" s="455">
        <v>1</v>
      </c>
      <c r="I1602" s="456">
        <v>77.92</v>
      </c>
      <c r="J1602" s="457">
        <v>77.92</v>
      </c>
    </row>
    <row r="1603" spans="1:10" ht="87" x14ac:dyDescent="0.25">
      <c r="A1603" s="451" t="s">
        <v>264</v>
      </c>
      <c r="B1603" s="452" t="s">
        <v>899</v>
      </c>
      <c r="C1603" s="453" t="s">
        <v>17</v>
      </c>
      <c r="D1603" s="453" t="s">
        <v>900</v>
      </c>
      <c r="E1603" s="627" t="s">
        <v>551</v>
      </c>
      <c r="F1603" s="627"/>
      <c r="G1603" s="454" t="s">
        <v>13</v>
      </c>
      <c r="H1603" s="455">
        <v>1</v>
      </c>
      <c r="I1603" s="456">
        <v>94.19</v>
      </c>
      <c r="J1603" s="457">
        <v>94.19</v>
      </c>
    </row>
    <row r="1604" spans="1:10" ht="87" x14ac:dyDescent="0.25">
      <c r="A1604" s="451" t="s">
        <v>264</v>
      </c>
      <c r="B1604" s="452" t="s">
        <v>901</v>
      </c>
      <c r="C1604" s="453" t="s">
        <v>17</v>
      </c>
      <c r="D1604" s="453" t="s">
        <v>902</v>
      </c>
      <c r="E1604" s="627" t="s">
        <v>551</v>
      </c>
      <c r="F1604" s="627"/>
      <c r="G1604" s="454" t="s">
        <v>13</v>
      </c>
      <c r="H1604" s="455">
        <v>1</v>
      </c>
      <c r="I1604" s="456">
        <v>125.26</v>
      </c>
      <c r="J1604" s="457">
        <v>125.26</v>
      </c>
    </row>
    <row r="1605" spans="1:10" ht="34.799999999999997" x14ac:dyDescent="0.25">
      <c r="A1605" s="451" t="s">
        <v>264</v>
      </c>
      <c r="B1605" s="452" t="s">
        <v>786</v>
      </c>
      <c r="C1605" s="453" t="s">
        <v>17</v>
      </c>
      <c r="D1605" s="453" t="s">
        <v>787</v>
      </c>
      <c r="E1605" s="627" t="s">
        <v>266</v>
      </c>
      <c r="F1605" s="627"/>
      <c r="G1605" s="454" t="s">
        <v>13</v>
      </c>
      <c r="H1605" s="455">
        <v>1</v>
      </c>
      <c r="I1605" s="456">
        <v>29.55</v>
      </c>
      <c r="J1605" s="457">
        <v>29.55</v>
      </c>
    </row>
    <row r="1606" spans="1:10" ht="34.799999999999997" x14ac:dyDescent="0.25">
      <c r="A1606" s="458"/>
      <c r="B1606" s="459"/>
      <c r="C1606" s="459"/>
      <c r="D1606" s="459"/>
      <c r="E1606" s="459" t="s">
        <v>270</v>
      </c>
      <c r="F1606" s="460">
        <v>9.57</v>
      </c>
      <c r="G1606" s="459" t="s">
        <v>271</v>
      </c>
      <c r="H1606" s="460">
        <v>11.33</v>
      </c>
      <c r="I1606" s="459" t="s">
        <v>272</v>
      </c>
      <c r="J1606" s="461">
        <v>20.9</v>
      </c>
    </row>
    <row r="1607" spans="1:10" ht="35.4" thickBot="1" x14ac:dyDescent="0.3">
      <c r="A1607" s="458"/>
      <c r="B1607" s="459"/>
      <c r="C1607" s="459"/>
      <c r="D1607" s="459"/>
      <c r="E1607" s="459" t="s">
        <v>273</v>
      </c>
      <c r="F1607" s="460">
        <v>77.959999999999994</v>
      </c>
      <c r="G1607" s="459"/>
      <c r="H1607" s="620" t="s">
        <v>274</v>
      </c>
      <c r="I1607" s="620"/>
      <c r="J1607" s="461">
        <v>432.34</v>
      </c>
    </row>
    <row r="1608" spans="1:10" ht="18" thickTop="1" x14ac:dyDescent="0.25">
      <c r="A1608" s="462"/>
      <c r="B1608" s="463"/>
      <c r="C1608" s="463"/>
      <c r="D1608" s="463"/>
      <c r="E1608" s="463"/>
      <c r="F1608" s="463"/>
      <c r="G1608" s="463"/>
      <c r="H1608" s="463"/>
      <c r="I1608" s="463"/>
      <c r="J1608" s="464"/>
    </row>
    <row r="1609" spans="1:10" ht="17.399999999999999" x14ac:dyDescent="0.25">
      <c r="A1609" s="439"/>
      <c r="B1609" s="440" t="s">
        <v>24</v>
      </c>
      <c r="C1609" s="441" t="s">
        <v>256</v>
      </c>
      <c r="D1609" s="441" t="s">
        <v>257</v>
      </c>
      <c r="E1609" s="625" t="s">
        <v>258</v>
      </c>
      <c r="F1609" s="625"/>
      <c r="G1609" s="442" t="s">
        <v>259</v>
      </c>
      <c r="H1609" s="440" t="s">
        <v>34</v>
      </c>
      <c r="I1609" s="440" t="s">
        <v>260</v>
      </c>
      <c r="J1609" s="443" t="s">
        <v>39</v>
      </c>
    </row>
    <row r="1610" spans="1:10" ht="87" x14ac:dyDescent="0.25">
      <c r="A1610" s="444" t="s">
        <v>261</v>
      </c>
      <c r="B1610" s="445" t="s">
        <v>895</v>
      </c>
      <c r="C1610" s="446" t="s">
        <v>17</v>
      </c>
      <c r="D1610" s="446" t="s">
        <v>896</v>
      </c>
      <c r="E1610" s="626" t="s">
        <v>551</v>
      </c>
      <c r="F1610" s="626"/>
      <c r="G1610" s="447" t="s">
        <v>13</v>
      </c>
      <c r="H1610" s="448">
        <v>1</v>
      </c>
      <c r="I1610" s="449">
        <v>77.92</v>
      </c>
      <c r="J1610" s="450">
        <v>77.92</v>
      </c>
    </row>
    <row r="1611" spans="1:10" ht="52.2" x14ac:dyDescent="0.25">
      <c r="A1611" s="465" t="s">
        <v>282</v>
      </c>
      <c r="B1611" s="466" t="s">
        <v>903</v>
      </c>
      <c r="C1611" s="467" t="s">
        <v>17</v>
      </c>
      <c r="D1611" s="467" t="s">
        <v>904</v>
      </c>
      <c r="E1611" s="624" t="s">
        <v>562</v>
      </c>
      <c r="F1611" s="624"/>
      <c r="G1611" s="468" t="s">
        <v>563</v>
      </c>
      <c r="H1611" s="469">
        <v>4.0000000000000003E-5</v>
      </c>
      <c r="I1611" s="470">
        <v>1948169</v>
      </c>
      <c r="J1611" s="471">
        <v>77.92</v>
      </c>
    </row>
    <row r="1612" spans="1:10" ht="34.799999999999997" x14ac:dyDescent="0.25">
      <c r="A1612" s="458"/>
      <c r="B1612" s="459"/>
      <c r="C1612" s="459"/>
      <c r="D1612" s="459"/>
      <c r="E1612" s="459" t="s">
        <v>270</v>
      </c>
      <c r="F1612" s="460">
        <v>0</v>
      </c>
      <c r="G1612" s="459" t="s">
        <v>271</v>
      </c>
      <c r="H1612" s="460">
        <v>0</v>
      </c>
      <c r="I1612" s="459" t="s">
        <v>272</v>
      </c>
      <c r="J1612" s="461">
        <v>0</v>
      </c>
    </row>
    <row r="1613" spans="1:10" ht="35.4" thickBot="1" x14ac:dyDescent="0.3">
      <c r="A1613" s="458"/>
      <c r="B1613" s="459"/>
      <c r="C1613" s="459"/>
      <c r="D1613" s="459"/>
      <c r="E1613" s="459" t="s">
        <v>273</v>
      </c>
      <c r="F1613" s="460">
        <v>17.14</v>
      </c>
      <c r="G1613" s="459"/>
      <c r="H1613" s="620" t="s">
        <v>274</v>
      </c>
      <c r="I1613" s="620"/>
      <c r="J1613" s="461">
        <v>95.06</v>
      </c>
    </row>
    <row r="1614" spans="1:10" ht="18" thickTop="1" x14ac:dyDescent="0.25">
      <c r="A1614" s="462"/>
      <c r="B1614" s="463"/>
      <c r="C1614" s="463"/>
      <c r="D1614" s="463"/>
      <c r="E1614" s="463"/>
      <c r="F1614" s="463"/>
      <c r="G1614" s="463"/>
      <c r="H1614" s="463"/>
      <c r="I1614" s="463"/>
      <c r="J1614" s="464"/>
    </row>
    <row r="1615" spans="1:10" ht="17.399999999999999" x14ac:dyDescent="0.25">
      <c r="A1615" s="439"/>
      <c r="B1615" s="440" t="s">
        <v>24</v>
      </c>
      <c r="C1615" s="441" t="s">
        <v>256</v>
      </c>
      <c r="D1615" s="441" t="s">
        <v>257</v>
      </c>
      <c r="E1615" s="625" t="s">
        <v>258</v>
      </c>
      <c r="F1615" s="625"/>
      <c r="G1615" s="442" t="s">
        <v>259</v>
      </c>
      <c r="H1615" s="440" t="s">
        <v>34</v>
      </c>
      <c r="I1615" s="440" t="s">
        <v>260</v>
      </c>
      <c r="J1615" s="443" t="s">
        <v>39</v>
      </c>
    </row>
    <row r="1616" spans="1:10" ht="69.599999999999994" x14ac:dyDescent="0.25">
      <c r="A1616" s="444" t="s">
        <v>261</v>
      </c>
      <c r="B1616" s="445" t="s">
        <v>897</v>
      </c>
      <c r="C1616" s="446" t="s">
        <v>17</v>
      </c>
      <c r="D1616" s="446" t="s">
        <v>898</v>
      </c>
      <c r="E1616" s="626" t="s">
        <v>551</v>
      </c>
      <c r="F1616" s="626"/>
      <c r="G1616" s="447" t="s">
        <v>13</v>
      </c>
      <c r="H1616" s="448">
        <v>1</v>
      </c>
      <c r="I1616" s="449">
        <v>27.46</v>
      </c>
      <c r="J1616" s="450">
        <v>27.46</v>
      </c>
    </row>
    <row r="1617" spans="1:10" ht="52.2" x14ac:dyDescent="0.25">
      <c r="A1617" s="465" t="s">
        <v>282</v>
      </c>
      <c r="B1617" s="466" t="s">
        <v>903</v>
      </c>
      <c r="C1617" s="467" t="s">
        <v>17</v>
      </c>
      <c r="D1617" s="467" t="s">
        <v>904</v>
      </c>
      <c r="E1617" s="624" t="s">
        <v>562</v>
      </c>
      <c r="F1617" s="624"/>
      <c r="G1617" s="468" t="s">
        <v>563</v>
      </c>
      <c r="H1617" s="469">
        <v>1.4100000000000001E-5</v>
      </c>
      <c r="I1617" s="470">
        <v>1948169</v>
      </c>
      <c r="J1617" s="471">
        <v>27.46</v>
      </c>
    </row>
    <row r="1618" spans="1:10" ht="34.799999999999997" x14ac:dyDescent="0.25">
      <c r="A1618" s="458"/>
      <c r="B1618" s="459"/>
      <c r="C1618" s="459"/>
      <c r="D1618" s="459"/>
      <c r="E1618" s="459" t="s">
        <v>270</v>
      </c>
      <c r="F1618" s="460">
        <v>0</v>
      </c>
      <c r="G1618" s="459" t="s">
        <v>271</v>
      </c>
      <c r="H1618" s="460">
        <v>0</v>
      </c>
      <c r="I1618" s="459" t="s">
        <v>272</v>
      </c>
      <c r="J1618" s="461">
        <v>0</v>
      </c>
    </row>
    <row r="1619" spans="1:10" ht="35.4" thickBot="1" x14ac:dyDescent="0.3">
      <c r="A1619" s="458"/>
      <c r="B1619" s="459"/>
      <c r="C1619" s="459"/>
      <c r="D1619" s="459"/>
      <c r="E1619" s="459" t="s">
        <v>273</v>
      </c>
      <c r="F1619" s="460">
        <v>6.04</v>
      </c>
      <c r="G1619" s="459"/>
      <c r="H1619" s="620" t="s">
        <v>274</v>
      </c>
      <c r="I1619" s="620"/>
      <c r="J1619" s="461">
        <v>33.5</v>
      </c>
    </row>
    <row r="1620" spans="1:10" ht="18" thickTop="1" x14ac:dyDescent="0.25">
      <c r="A1620" s="462"/>
      <c r="B1620" s="463"/>
      <c r="C1620" s="463"/>
      <c r="D1620" s="463"/>
      <c r="E1620" s="463"/>
      <c r="F1620" s="463"/>
      <c r="G1620" s="463"/>
      <c r="H1620" s="463"/>
      <c r="I1620" s="463"/>
      <c r="J1620" s="464"/>
    </row>
    <row r="1621" spans="1:10" ht="17.399999999999999" x14ac:dyDescent="0.25">
      <c r="A1621" s="439"/>
      <c r="B1621" s="440" t="s">
        <v>24</v>
      </c>
      <c r="C1621" s="441" t="s">
        <v>256</v>
      </c>
      <c r="D1621" s="441" t="s">
        <v>257</v>
      </c>
      <c r="E1621" s="625" t="s">
        <v>258</v>
      </c>
      <c r="F1621" s="625"/>
      <c r="G1621" s="442" t="s">
        <v>259</v>
      </c>
      <c r="H1621" s="440" t="s">
        <v>34</v>
      </c>
      <c r="I1621" s="440" t="s">
        <v>260</v>
      </c>
      <c r="J1621" s="443" t="s">
        <v>39</v>
      </c>
    </row>
    <row r="1622" spans="1:10" ht="87" x14ac:dyDescent="0.25">
      <c r="A1622" s="444" t="s">
        <v>261</v>
      </c>
      <c r="B1622" s="445" t="s">
        <v>901</v>
      </c>
      <c r="C1622" s="446" t="s">
        <v>17</v>
      </c>
      <c r="D1622" s="446" t="s">
        <v>902</v>
      </c>
      <c r="E1622" s="626" t="s">
        <v>551</v>
      </c>
      <c r="F1622" s="626"/>
      <c r="G1622" s="447" t="s">
        <v>13</v>
      </c>
      <c r="H1622" s="448">
        <v>1</v>
      </c>
      <c r="I1622" s="449">
        <v>125.26</v>
      </c>
      <c r="J1622" s="450">
        <v>125.26</v>
      </c>
    </row>
    <row r="1623" spans="1:10" ht="52.2" x14ac:dyDescent="0.25">
      <c r="A1623" s="465" t="s">
        <v>282</v>
      </c>
      <c r="B1623" s="466" t="s">
        <v>903</v>
      </c>
      <c r="C1623" s="467" t="s">
        <v>17</v>
      </c>
      <c r="D1623" s="467" t="s">
        <v>904</v>
      </c>
      <c r="E1623" s="624" t="s">
        <v>562</v>
      </c>
      <c r="F1623" s="624"/>
      <c r="G1623" s="468" t="s">
        <v>563</v>
      </c>
      <c r="H1623" s="469">
        <v>6.4300000000000004E-5</v>
      </c>
      <c r="I1623" s="470">
        <v>1948169</v>
      </c>
      <c r="J1623" s="471">
        <v>125.26</v>
      </c>
    </row>
    <row r="1624" spans="1:10" ht="34.799999999999997" x14ac:dyDescent="0.25">
      <c r="A1624" s="458"/>
      <c r="B1624" s="459"/>
      <c r="C1624" s="459"/>
      <c r="D1624" s="459"/>
      <c r="E1624" s="459" t="s">
        <v>270</v>
      </c>
      <c r="F1624" s="460">
        <v>0</v>
      </c>
      <c r="G1624" s="459" t="s">
        <v>271</v>
      </c>
      <c r="H1624" s="460">
        <v>0</v>
      </c>
      <c r="I1624" s="459" t="s">
        <v>272</v>
      </c>
      <c r="J1624" s="461">
        <v>0</v>
      </c>
    </row>
    <row r="1625" spans="1:10" ht="35.4" thickBot="1" x14ac:dyDescent="0.3">
      <c r="A1625" s="458"/>
      <c r="B1625" s="459"/>
      <c r="C1625" s="459"/>
      <c r="D1625" s="459"/>
      <c r="E1625" s="459" t="s">
        <v>273</v>
      </c>
      <c r="F1625" s="460">
        <v>27.55</v>
      </c>
      <c r="G1625" s="459"/>
      <c r="H1625" s="620" t="s">
        <v>274</v>
      </c>
      <c r="I1625" s="620"/>
      <c r="J1625" s="461">
        <v>152.81</v>
      </c>
    </row>
    <row r="1626" spans="1:10" ht="18" thickTop="1" x14ac:dyDescent="0.25">
      <c r="A1626" s="462"/>
      <c r="B1626" s="463"/>
      <c r="C1626" s="463"/>
      <c r="D1626" s="463"/>
      <c r="E1626" s="463"/>
      <c r="F1626" s="463"/>
      <c r="G1626" s="463"/>
      <c r="H1626" s="463"/>
      <c r="I1626" s="463"/>
      <c r="J1626" s="464"/>
    </row>
    <row r="1627" spans="1:10" ht="17.399999999999999" x14ac:dyDescent="0.25">
      <c r="A1627" s="439"/>
      <c r="B1627" s="440" t="s">
        <v>24</v>
      </c>
      <c r="C1627" s="441" t="s">
        <v>256</v>
      </c>
      <c r="D1627" s="441" t="s">
        <v>257</v>
      </c>
      <c r="E1627" s="625" t="s">
        <v>258</v>
      </c>
      <c r="F1627" s="625"/>
      <c r="G1627" s="442" t="s">
        <v>259</v>
      </c>
      <c r="H1627" s="440" t="s">
        <v>34</v>
      </c>
      <c r="I1627" s="440" t="s">
        <v>260</v>
      </c>
      <c r="J1627" s="443" t="s">
        <v>39</v>
      </c>
    </row>
    <row r="1628" spans="1:10" ht="87" x14ac:dyDescent="0.25">
      <c r="A1628" s="444" t="s">
        <v>261</v>
      </c>
      <c r="B1628" s="445" t="s">
        <v>899</v>
      </c>
      <c r="C1628" s="446" t="s">
        <v>17</v>
      </c>
      <c r="D1628" s="446" t="s">
        <v>900</v>
      </c>
      <c r="E1628" s="626" t="s">
        <v>551</v>
      </c>
      <c r="F1628" s="626"/>
      <c r="G1628" s="447" t="s">
        <v>13</v>
      </c>
      <c r="H1628" s="448">
        <v>1</v>
      </c>
      <c r="I1628" s="449">
        <v>94.19</v>
      </c>
      <c r="J1628" s="450">
        <v>94.19</v>
      </c>
    </row>
    <row r="1629" spans="1:10" ht="34.799999999999997" x14ac:dyDescent="0.25">
      <c r="A1629" s="465" t="s">
        <v>282</v>
      </c>
      <c r="B1629" s="466" t="s">
        <v>584</v>
      </c>
      <c r="C1629" s="467" t="s">
        <v>17</v>
      </c>
      <c r="D1629" s="467" t="s">
        <v>585</v>
      </c>
      <c r="E1629" s="624" t="s">
        <v>285</v>
      </c>
      <c r="F1629" s="624"/>
      <c r="G1629" s="468" t="s">
        <v>501</v>
      </c>
      <c r="H1629" s="469">
        <v>14.88</v>
      </c>
      <c r="I1629" s="470">
        <v>6.33</v>
      </c>
      <c r="J1629" s="471">
        <v>94.19</v>
      </c>
    </row>
    <row r="1630" spans="1:10" ht="34.799999999999997" x14ac:dyDescent="0.25">
      <c r="A1630" s="458"/>
      <c r="B1630" s="459"/>
      <c r="C1630" s="459"/>
      <c r="D1630" s="459"/>
      <c r="E1630" s="459" t="s">
        <v>270</v>
      </c>
      <c r="F1630" s="460">
        <v>0</v>
      </c>
      <c r="G1630" s="459" t="s">
        <v>271</v>
      </c>
      <c r="H1630" s="460">
        <v>0</v>
      </c>
      <c r="I1630" s="459" t="s">
        <v>272</v>
      </c>
      <c r="J1630" s="461">
        <v>0</v>
      </c>
    </row>
    <row r="1631" spans="1:10" ht="35.4" thickBot="1" x14ac:dyDescent="0.3">
      <c r="A1631" s="458"/>
      <c r="B1631" s="459"/>
      <c r="C1631" s="459"/>
      <c r="D1631" s="459"/>
      <c r="E1631" s="459" t="s">
        <v>273</v>
      </c>
      <c r="F1631" s="460">
        <v>20.72</v>
      </c>
      <c r="G1631" s="459"/>
      <c r="H1631" s="620" t="s">
        <v>274</v>
      </c>
      <c r="I1631" s="620"/>
      <c r="J1631" s="461">
        <v>114.91</v>
      </c>
    </row>
    <row r="1632" spans="1:10" ht="18" thickTop="1" x14ac:dyDescent="0.25">
      <c r="A1632" s="462"/>
      <c r="B1632" s="463"/>
      <c r="C1632" s="463"/>
      <c r="D1632" s="463"/>
      <c r="E1632" s="463"/>
      <c r="F1632" s="463"/>
      <c r="G1632" s="463"/>
      <c r="H1632" s="463"/>
      <c r="I1632" s="463"/>
      <c r="J1632" s="464"/>
    </row>
    <row r="1633" spans="1:10" ht="17.399999999999999" x14ac:dyDescent="0.25">
      <c r="A1633" s="439"/>
      <c r="B1633" s="440" t="s">
        <v>24</v>
      </c>
      <c r="C1633" s="441" t="s">
        <v>256</v>
      </c>
      <c r="D1633" s="441" t="s">
        <v>257</v>
      </c>
      <c r="E1633" s="625" t="s">
        <v>258</v>
      </c>
      <c r="F1633" s="625"/>
      <c r="G1633" s="442" t="s">
        <v>259</v>
      </c>
      <c r="H1633" s="440" t="s">
        <v>34</v>
      </c>
      <c r="I1633" s="440" t="s">
        <v>260</v>
      </c>
      <c r="J1633" s="443" t="s">
        <v>39</v>
      </c>
    </row>
    <row r="1634" spans="1:10" ht="34.799999999999997" x14ac:dyDescent="0.25">
      <c r="A1634" s="444" t="s">
        <v>261</v>
      </c>
      <c r="B1634" s="445" t="s">
        <v>268</v>
      </c>
      <c r="C1634" s="446" t="s">
        <v>17</v>
      </c>
      <c r="D1634" s="446" t="s">
        <v>138</v>
      </c>
      <c r="E1634" s="626" t="s">
        <v>269</v>
      </c>
      <c r="F1634" s="626"/>
      <c r="G1634" s="447" t="s">
        <v>13</v>
      </c>
      <c r="H1634" s="448">
        <v>1</v>
      </c>
      <c r="I1634" s="449">
        <v>28.56</v>
      </c>
      <c r="J1634" s="450">
        <v>28.56</v>
      </c>
    </row>
    <row r="1635" spans="1:10" ht="52.2" x14ac:dyDescent="0.25">
      <c r="A1635" s="451" t="s">
        <v>264</v>
      </c>
      <c r="B1635" s="452" t="s">
        <v>719</v>
      </c>
      <c r="C1635" s="453" t="s">
        <v>17</v>
      </c>
      <c r="D1635" s="453" t="s">
        <v>720</v>
      </c>
      <c r="E1635" s="627" t="s">
        <v>269</v>
      </c>
      <c r="F1635" s="627"/>
      <c r="G1635" s="454" t="s">
        <v>13</v>
      </c>
      <c r="H1635" s="455">
        <v>1</v>
      </c>
      <c r="I1635" s="456">
        <v>0.09</v>
      </c>
      <c r="J1635" s="457">
        <v>0.09</v>
      </c>
    </row>
    <row r="1636" spans="1:10" ht="52.2" x14ac:dyDescent="0.25">
      <c r="A1636" s="465" t="s">
        <v>282</v>
      </c>
      <c r="B1636" s="466" t="s">
        <v>524</v>
      </c>
      <c r="C1636" s="467" t="s">
        <v>17</v>
      </c>
      <c r="D1636" s="467" t="s">
        <v>525</v>
      </c>
      <c r="E1636" s="624" t="s">
        <v>298</v>
      </c>
      <c r="F1636" s="624"/>
      <c r="G1636" s="468" t="s">
        <v>13</v>
      </c>
      <c r="H1636" s="469">
        <v>1</v>
      </c>
      <c r="I1636" s="470">
        <v>0.61</v>
      </c>
      <c r="J1636" s="471">
        <v>0.61</v>
      </c>
    </row>
    <row r="1637" spans="1:10" ht="34.799999999999997" x14ac:dyDescent="0.25">
      <c r="A1637" s="465" t="s">
        <v>282</v>
      </c>
      <c r="B1637" s="466" t="s">
        <v>513</v>
      </c>
      <c r="C1637" s="467" t="s">
        <v>17</v>
      </c>
      <c r="D1637" s="467" t="s">
        <v>514</v>
      </c>
      <c r="E1637" s="624" t="s">
        <v>285</v>
      </c>
      <c r="F1637" s="624"/>
      <c r="G1637" s="468" t="s">
        <v>13</v>
      </c>
      <c r="H1637" s="469">
        <v>1</v>
      </c>
      <c r="I1637" s="470">
        <v>1.43</v>
      </c>
      <c r="J1637" s="471">
        <v>1.43</v>
      </c>
    </row>
    <row r="1638" spans="1:10" ht="52.2" x14ac:dyDescent="0.25">
      <c r="A1638" s="465" t="s">
        <v>282</v>
      </c>
      <c r="B1638" s="466" t="s">
        <v>721</v>
      </c>
      <c r="C1638" s="467" t="s">
        <v>17</v>
      </c>
      <c r="D1638" s="467" t="s">
        <v>722</v>
      </c>
      <c r="E1638" s="624" t="s">
        <v>417</v>
      </c>
      <c r="F1638" s="624"/>
      <c r="G1638" s="468" t="s">
        <v>13</v>
      </c>
      <c r="H1638" s="469">
        <v>1</v>
      </c>
      <c r="I1638" s="470">
        <v>18.72</v>
      </c>
      <c r="J1638" s="471">
        <v>18.72</v>
      </c>
    </row>
    <row r="1639" spans="1:10" ht="34.799999999999997" x14ac:dyDescent="0.25">
      <c r="A1639" s="465" t="s">
        <v>282</v>
      </c>
      <c r="B1639" s="466" t="s">
        <v>526</v>
      </c>
      <c r="C1639" s="467" t="s">
        <v>17</v>
      </c>
      <c r="D1639" s="467" t="s">
        <v>527</v>
      </c>
      <c r="E1639" s="624" t="s">
        <v>528</v>
      </c>
      <c r="F1639" s="624"/>
      <c r="G1639" s="468" t="s">
        <v>13</v>
      </c>
      <c r="H1639" s="469">
        <v>1</v>
      </c>
      <c r="I1639" s="470">
        <v>1</v>
      </c>
      <c r="J1639" s="471">
        <v>1</v>
      </c>
    </row>
    <row r="1640" spans="1:10" ht="34.799999999999997" x14ac:dyDescent="0.25">
      <c r="A1640" s="465" t="s">
        <v>282</v>
      </c>
      <c r="B1640" s="466" t="s">
        <v>515</v>
      </c>
      <c r="C1640" s="467" t="s">
        <v>17</v>
      </c>
      <c r="D1640" s="467" t="s">
        <v>516</v>
      </c>
      <c r="E1640" s="624" t="s">
        <v>517</v>
      </c>
      <c r="F1640" s="624"/>
      <c r="G1640" s="468" t="s">
        <v>13</v>
      </c>
      <c r="H1640" s="469">
        <v>1</v>
      </c>
      <c r="I1640" s="470">
        <v>0.08</v>
      </c>
      <c r="J1640" s="471">
        <v>0.08</v>
      </c>
    </row>
    <row r="1641" spans="1:10" ht="52.2" x14ac:dyDescent="0.25">
      <c r="A1641" s="465" t="s">
        <v>282</v>
      </c>
      <c r="B1641" s="466" t="s">
        <v>522</v>
      </c>
      <c r="C1641" s="467" t="s">
        <v>17</v>
      </c>
      <c r="D1641" s="467" t="s">
        <v>523</v>
      </c>
      <c r="E1641" s="624" t="s">
        <v>298</v>
      </c>
      <c r="F1641" s="624"/>
      <c r="G1641" s="468" t="s">
        <v>13</v>
      </c>
      <c r="H1641" s="469">
        <v>1</v>
      </c>
      <c r="I1641" s="470">
        <v>1.39</v>
      </c>
      <c r="J1641" s="471">
        <v>1.39</v>
      </c>
    </row>
    <row r="1642" spans="1:10" ht="34.799999999999997" x14ac:dyDescent="0.25">
      <c r="A1642" s="465" t="s">
        <v>282</v>
      </c>
      <c r="B1642" s="466" t="s">
        <v>518</v>
      </c>
      <c r="C1642" s="467" t="s">
        <v>17</v>
      </c>
      <c r="D1642" s="467" t="s">
        <v>519</v>
      </c>
      <c r="E1642" s="624" t="s">
        <v>285</v>
      </c>
      <c r="F1642" s="624"/>
      <c r="G1642" s="468" t="s">
        <v>13</v>
      </c>
      <c r="H1642" s="469">
        <v>1</v>
      </c>
      <c r="I1642" s="470">
        <v>5.24</v>
      </c>
      <c r="J1642" s="471">
        <v>5.24</v>
      </c>
    </row>
    <row r="1643" spans="1:10" ht="34.799999999999997" x14ac:dyDescent="0.25">
      <c r="A1643" s="458"/>
      <c r="B1643" s="459"/>
      <c r="C1643" s="459"/>
      <c r="D1643" s="459"/>
      <c r="E1643" s="459" t="s">
        <v>270</v>
      </c>
      <c r="F1643" s="460">
        <v>8.61</v>
      </c>
      <c r="G1643" s="459" t="s">
        <v>271</v>
      </c>
      <c r="H1643" s="460">
        <v>10.199999999999999</v>
      </c>
      <c r="I1643" s="459" t="s">
        <v>272</v>
      </c>
      <c r="J1643" s="461">
        <v>18.809999999999999</v>
      </c>
    </row>
    <row r="1644" spans="1:10" ht="34.799999999999997" x14ac:dyDescent="0.25">
      <c r="A1644" s="458"/>
      <c r="B1644" s="459"/>
      <c r="C1644" s="459"/>
      <c r="D1644" s="459"/>
      <c r="E1644" s="459" t="s">
        <v>273</v>
      </c>
      <c r="F1644" s="460">
        <v>6.28</v>
      </c>
      <c r="G1644" s="459"/>
      <c r="H1644" s="620" t="s">
        <v>274</v>
      </c>
      <c r="I1644" s="620"/>
      <c r="J1644" s="461">
        <v>34.840000000000003</v>
      </c>
    </row>
    <row r="1645" spans="1:10" ht="52.2" x14ac:dyDescent="0.25">
      <c r="A1645" s="406" t="s">
        <v>282</v>
      </c>
      <c r="B1645" s="407" t="s">
        <v>872</v>
      </c>
      <c r="C1645" s="423" t="s">
        <v>17</v>
      </c>
      <c r="D1645" s="423" t="s">
        <v>873</v>
      </c>
      <c r="E1645" s="654" t="s">
        <v>562</v>
      </c>
      <c r="F1645" s="654"/>
      <c r="G1645" s="408" t="s">
        <v>563</v>
      </c>
      <c r="H1645" s="409">
        <v>1.4800000000000001E-5</v>
      </c>
      <c r="I1645" s="410">
        <v>66385.2</v>
      </c>
      <c r="J1645" s="411">
        <v>0.98</v>
      </c>
    </row>
    <row r="1646" spans="1:10" ht="34.799999999999997" x14ac:dyDescent="0.25">
      <c r="A1646" s="401"/>
      <c r="B1646" s="476"/>
      <c r="C1646" s="476"/>
      <c r="D1646" s="476"/>
      <c r="E1646" s="476" t="s">
        <v>270</v>
      </c>
      <c r="F1646" s="477">
        <v>0</v>
      </c>
      <c r="G1646" s="476" t="s">
        <v>271</v>
      </c>
      <c r="H1646" s="477">
        <v>0</v>
      </c>
      <c r="I1646" s="476" t="s">
        <v>272</v>
      </c>
      <c r="J1646" s="402">
        <v>0</v>
      </c>
    </row>
    <row r="1647" spans="1:10" ht="35.4" thickBot="1" x14ac:dyDescent="0.3">
      <c r="A1647" s="401"/>
      <c r="B1647" s="476"/>
      <c r="C1647" s="476"/>
      <c r="D1647" s="476"/>
      <c r="E1647" s="476" t="s">
        <v>273</v>
      </c>
      <c r="F1647" s="477">
        <v>0.19</v>
      </c>
      <c r="G1647" s="476"/>
      <c r="H1647" s="651" t="s">
        <v>274</v>
      </c>
      <c r="I1647" s="651"/>
      <c r="J1647" s="402">
        <v>1.17</v>
      </c>
    </row>
    <row r="1648" spans="1:10" ht="18" thickTop="1" x14ac:dyDescent="0.25">
      <c r="A1648" s="403"/>
      <c r="B1648" s="404"/>
      <c r="C1648" s="404"/>
      <c r="D1648" s="404"/>
      <c r="E1648" s="404"/>
      <c r="F1648" s="404"/>
      <c r="G1648" s="404"/>
      <c r="H1648" s="404"/>
      <c r="I1648" s="404"/>
      <c r="J1648" s="405"/>
    </row>
    <row r="1649" spans="1:10" ht="17.399999999999999" x14ac:dyDescent="0.25">
      <c r="A1649" s="429"/>
      <c r="B1649" s="428" t="s">
        <v>24</v>
      </c>
      <c r="C1649" s="424" t="s">
        <v>256</v>
      </c>
      <c r="D1649" s="424" t="s">
        <v>257</v>
      </c>
      <c r="E1649" s="652" t="s">
        <v>258</v>
      </c>
      <c r="F1649" s="652"/>
      <c r="G1649" s="430" t="s">
        <v>259</v>
      </c>
      <c r="H1649" s="428" t="s">
        <v>34</v>
      </c>
      <c r="I1649" s="428" t="s">
        <v>260</v>
      </c>
      <c r="J1649" s="427" t="s">
        <v>39</v>
      </c>
    </row>
    <row r="1650" spans="1:10" ht="69.599999999999994" x14ac:dyDescent="0.25">
      <c r="A1650" s="389" t="s">
        <v>261</v>
      </c>
      <c r="B1650" s="390" t="s">
        <v>893</v>
      </c>
      <c r="C1650" s="425" t="s">
        <v>17</v>
      </c>
      <c r="D1650" s="425" t="s">
        <v>894</v>
      </c>
      <c r="E1650" s="653" t="s">
        <v>551</v>
      </c>
      <c r="F1650" s="653"/>
      <c r="G1650" s="391" t="s">
        <v>13</v>
      </c>
      <c r="H1650" s="392">
        <v>1</v>
      </c>
      <c r="I1650" s="393">
        <v>4.6399999999999997</v>
      </c>
      <c r="J1650" s="394">
        <v>4.6399999999999997</v>
      </c>
    </row>
    <row r="1651" spans="1:10" ht="52.2" x14ac:dyDescent="0.25">
      <c r="A1651" s="406" t="s">
        <v>282</v>
      </c>
      <c r="B1651" s="407" t="s">
        <v>872</v>
      </c>
      <c r="C1651" s="423" t="s">
        <v>17</v>
      </c>
      <c r="D1651" s="423" t="s">
        <v>873</v>
      </c>
      <c r="E1651" s="654" t="s">
        <v>562</v>
      </c>
      <c r="F1651" s="654"/>
      <c r="G1651" s="408" t="s">
        <v>563</v>
      </c>
      <c r="H1651" s="409">
        <v>6.9999999999999994E-5</v>
      </c>
      <c r="I1651" s="410">
        <v>66385.2</v>
      </c>
      <c r="J1651" s="411">
        <v>4.6399999999999997</v>
      </c>
    </row>
    <row r="1652" spans="1:10" ht="34.799999999999997" x14ac:dyDescent="0.25">
      <c r="A1652" s="401"/>
      <c r="B1652" s="476"/>
      <c r="C1652" s="476"/>
      <c r="D1652" s="476"/>
      <c r="E1652" s="476" t="s">
        <v>270</v>
      </c>
      <c r="F1652" s="477">
        <v>0</v>
      </c>
      <c r="G1652" s="476" t="s">
        <v>271</v>
      </c>
      <c r="H1652" s="477">
        <v>0</v>
      </c>
      <c r="I1652" s="476" t="s">
        <v>272</v>
      </c>
      <c r="J1652" s="402">
        <v>0</v>
      </c>
    </row>
    <row r="1653" spans="1:10" ht="35.4" thickBot="1" x14ac:dyDescent="0.3">
      <c r="A1653" s="401"/>
      <c r="B1653" s="476"/>
      <c r="C1653" s="476"/>
      <c r="D1653" s="476"/>
      <c r="E1653" s="476" t="s">
        <v>273</v>
      </c>
      <c r="F1653" s="477">
        <v>0.93</v>
      </c>
      <c r="G1653" s="476"/>
      <c r="H1653" s="651" t="s">
        <v>274</v>
      </c>
      <c r="I1653" s="651"/>
      <c r="J1653" s="402">
        <v>5.57</v>
      </c>
    </row>
    <row r="1654" spans="1:10" ht="18" thickTop="1" x14ac:dyDescent="0.25">
      <c r="A1654" s="403"/>
      <c r="B1654" s="404"/>
      <c r="C1654" s="404"/>
      <c r="D1654" s="404"/>
      <c r="E1654" s="404"/>
      <c r="F1654" s="404"/>
      <c r="G1654" s="404"/>
      <c r="H1654" s="404"/>
      <c r="I1654" s="404"/>
      <c r="J1654" s="405"/>
    </row>
    <row r="1655" spans="1:10" ht="17.399999999999999" x14ac:dyDescent="0.25">
      <c r="A1655" s="429"/>
      <c r="B1655" s="428" t="s">
        <v>24</v>
      </c>
      <c r="C1655" s="424" t="s">
        <v>256</v>
      </c>
      <c r="D1655" s="424" t="s">
        <v>257</v>
      </c>
      <c r="E1655" s="652" t="s">
        <v>258</v>
      </c>
      <c r="F1655" s="652"/>
      <c r="G1655" s="430" t="s">
        <v>259</v>
      </c>
      <c r="H1655" s="428" t="s">
        <v>34</v>
      </c>
      <c r="I1655" s="428" t="s">
        <v>260</v>
      </c>
      <c r="J1655" s="427" t="s">
        <v>39</v>
      </c>
    </row>
    <row r="1656" spans="1:10" ht="87" x14ac:dyDescent="0.25">
      <c r="A1656" s="389" t="s">
        <v>261</v>
      </c>
      <c r="B1656" s="390" t="s">
        <v>403</v>
      </c>
      <c r="C1656" s="425" t="s">
        <v>17</v>
      </c>
      <c r="D1656" s="425" t="s">
        <v>176</v>
      </c>
      <c r="E1656" s="653" t="s">
        <v>381</v>
      </c>
      <c r="F1656" s="653"/>
      <c r="G1656" s="391" t="s">
        <v>179</v>
      </c>
      <c r="H1656" s="392">
        <v>1</v>
      </c>
      <c r="I1656" s="393">
        <v>134.93</v>
      </c>
      <c r="J1656" s="394">
        <v>134.93</v>
      </c>
    </row>
    <row r="1657" spans="1:10" ht="34.799999999999997" x14ac:dyDescent="0.25">
      <c r="A1657" s="395" t="s">
        <v>264</v>
      </c>
      <c r="B1657" s="396" t="s">
        <v>786</v>
      </c>
      <c r="C1657" s="426" t="s">
        <v>17</v>
      </c>
      <c r="D1657" s="426" t="s">
        <v>787</v>
      </c>
      <c r="E1657" s="650" t="s">
        <v>266</v>
      </c>
      <c r="F1657" s="650"/>
      <c r="G1657" s="397" t="s">
        <v>13</v>
      </c>
      <c r="H1657" s="398">
        <v>1</v>
      </c>
      <c r="I1657" s="399">
        <v>29.55</v>
      </c>
      <c r="J1657" s="400">
        <v>29.55</v>
      </c>
    </row>
    <row r="1658" spans="1:10" ht="87" x14ac:dyDescent="0.25">
      <c r="A1658" s="395" t="s">
        <v>264</v>
      </c>
      <c r="B1658" s="396" t="s">
        <v>895</v>
      </c>
      <c r="C1658" s="426" t="s">
        <v>17</v>
      </c>
      <c r="D1658" s="426" t="s">
        <v>896</v>
      </c>
      <c r="E1658" s="650" t="s">
        <v>551</v>
      </c>
      <c r="F1658" s="650"/>
      <c r="G1658" s="397" t="s">
        <v>13</v>
      </c>
      <c r="H1658" s="398">
        <v>1</v>
      </c>
      <c r="I1658" s="399">
        <v>77.92</v>
      </c>
      <c r="J1658" s="400">
        <v>77.92</v>
      </c>
    </row>
    <row r="1659" spans="1:10" ht="69.599999999999994" x14ac:dyDescent="0.25">
      <c r="A1659" s="395" t="s">
        <v>264</v>
      </c>
      <c r="B1659" s="396" t="s">
        <v>897</v>
      </c>
      <c r="C1659" s="426" t="s">
        <v>17</v>
      </c>
      <c r="D1659" s="426" t="s">
        <v>898</v>
      </c>
      <c r="E1659" s="650" t="s">
        <v>551</v>
      </c>
      <c r="F1659" s="650"/>
      <c r="G1659" s="397" t="s">
        <v>13</v>
      </c>
      <c r="H1659" s="398">
        <v>1</v>
      </c>
      <c r="I1659" s="399">
        <v>27.46</v>
      </c>
      <c r="J1659" s="400">
        <v>27.46</v>
      </c>
    </row>
    <row r="1660" spans="1:10" ht="34.799999999999997" x14ac:dyDescent="0.25">
      <c r="A1660" s="401"/>
      <c r="B1660" s="476"/>
      <c r="C1660" s="476"/>
      <c r="D1660" s="476"/>
      <c r="E1660" s="476" t="s">
        <v>270</v>
      </c>
      <c r="F1660" s="477">
        <v>9.57</v>
      </c>
      <c r="G1660" s="476" t="s">
        <v>271</v>
      </c>
      <c r="H1660" s="477">
        <v>11.33</v>
      </c>
      <c r="I1660" s="476" t="s">
        <v>272</v>
      </c>
      <c r="J1660" s="402">
        <v>20.9</v>
      </c>
    </row>
    <row r="1661" spans="1:10" ht="35.4" thickBot="1" x14ac:dyDescent="0.3">
      <c r="A1661" s="401"/>
      <c r="B1661" s="476"/>
      <c r="C1661" s="476"/>
      <c r="D1661" s="476"/>
      <c r="E1661" s="476" t="s">
        <v>273</v>
      </c>
      <c r="F1661" s="477">
        <v>27.1</v>
      </c>
      <c r="G1661" s="476"/>
      <c r="H1661" s="651" t="s">
        <v>274</v>
      </c>
      <c r="I1661" s="651"/>
      <c r="J1661" s="402">
        <v>162.03</v>
      </c>
    </row>
    <row r="1662" spans="1:10" ht="18" thickTop="1" x14ac:dyDescent="0.25">
      <c r="A1662" s="403"/>
      <c r="B1662" s="404"/>
      <c r="C1662" s="404"/>
      <c r="D1662" s="404"/>
      <c r="E1662" s="404"/>
      <c r="F1662" s="404"/>
      <c r="G1662" s="404"/>
      <c r="H1662" s="404"/>
      <c r="I1662" s="404"/>
      <c r="J1662" s="405"/>
    </row>
    <row r="1663" spans="1:10" ht="17.399999999999999" x14ac:dyDescent="0.25">
      <c r="A1663" s="429"/>
      <c r="B1663" s="428" t="s">
        <v>24</v>
      </c>
      <c r="C1663" s="424" t="s">
        <v>256</v>
      </c>
      <c r="D1663" s="424" t="s">
        <v>257</v>
      </c>
      <c r="E1663" s="652" t="s">
        <v>258</v>
      </c>
      <c r="F1663" s="652"/>
      <c r="G1663" s="430" t="s">
        <v>259</v>
      </c>
      <c r="H1663" s="428" t="s">
        <v>34</v>
      </c>
      <c r="I1663" s="428" t="s">
        <v>260</v>
      </c>
      <c r="J1663" s="427" t="s">
        <v>39</v>
      </c>
    </row>
    <row r="1664" spans="1:10" ht="87" x14ac:dyDescent="0.25">
      <c r="A1664" s="389" t="s">
        <v>261</v>
      </c>
      <c r="B1664" s="390" t="s">
        <v>407</v>
      </c>
      <c r="C1664" s="425" t="s">
        <v>17</v>
      </c>
      <c r="D1664" s="425" t="s">
        <v>174</v>
      </c>
      <c r="E1664" s="653" t="s">
        <v>381</v>
      </c>
      <c r="F1664" s="653"/>
      <c r="G1664" s="391" t="s">
        <v>175</v>
      </c>
      <c r="H1664" s="392">
        <v>1</v>
      </c>
      <c r="I1664" s="393">
        <v>354.38</v>
      </c>
      <c r="J1664" s="394">
        <v>354.38</v>
      </c>
    </row>
    <row r="1665" spans="1:10" ht="69.599999999999994" x14ac:dyDescent="0.25">
      <c r="A1665" s="395" t="s">
        <v>264</v>
      </c>
      <c r="B1665" s="396" t="s">
        <v>897</v>
      </c>
      <c r="C1665" s="426" t="s">
        <v>17</v>
      </c>
      <c r="D1665" s="426" t="s">
        <v>898</v>
      </c>
      <c r="E1665" s="650" t="s">
        <v>551</v>
      </c>
      <c r="F1665" s="650"/>
      <c r="G1665" s="397" t="s">
        <v>13</v>
      </c>
      <c r="H1665" s="398">
        <v>1</v>
      </c>
      <c r="I1665" s="399">
        <v>27.46</v>
      </c>
      <c r="J1665" s="400">
        <v>27.46</v>
      </c>
    </row>
    <row r="1666" spans="1:10" ht="87" x14ac:dyDescent="0.25">
      <c r="A1666" s="395" t="s">
        <v>264</v>
      </c>
      <c r="B1666" s="396" t="s">
        <v>895</v>
      </c>
      <c r="C1666" s="426" t="s">
        <v>17</v>
      </c>
      <c r="D1666" s="426" t="s">
        <v>896</v>
      </c>
      <c r="E1666" s="650" t="s">
        <v>551</v>
      </c>
      <c r="F1666" s="650"/>
      <c r="G1666" s="397" t="s">
        <v>13</v>
      </c>
      <c r="H1666" s="398">
        <v>1</v>
      </c>
      <c r="I1666" s="399">
        <v>77.92</v>
      </c>
      <c r="J1666" s="400">
        <v>77.92</v>
      </c>
    </row>
    <row r="1667" spans="1:10" ht="87" x14ac:dyDescent="0.25">
      <c r="A1667" s="395" t="s">
        <v>264</v>
      </c>
      <c r="B1667" s="396" t="s">
        <v>899</v>
      </c>
      <c r="C1667" s="426" t="s">
        <v>17</v>
      </c>
      <c r="D1667" s="426" t="s">
        <v>900</v>
      </c>
      <c r="E1667" s="650" t="s">
        <v>551</v>
      </c>
      <c r="F1667" s="650"/>
      <c r="G1667" s="397" t="s">
        <v>13</v>
      </c>
      <c r="H1667" s="398">
        <v>1</v>
      </c>
      <c r="I1667" s="399">
        <v>94.19</v>
      </c>
      <c r="J1667" s="400">
        <v>94.19</v>
      </c>
    </row>
    <row r="1668" spans="1:10" ht="87" x14ac:dyDescent="0.25">
      <c r="A1668" s="395" t="s">
        <v>264</v>
      </c>
      <c r="B1668" s="396" t="s">
        <v>901</v>
      </c>
      <c r="C1668" s="426" t="s">
        <v>17</v>
      </c>
      <c r="D1668" s="426" t="s">
        <v>902</v>
      </c>
      <c r="E1668" s="650" t="s">
        <v>551</v>
      </c>
      <c r="F1668" s="650"/>
      <c r="G1668" s="397" t="s">
        <v>13</v>
      </c>
      <c r="H1668" s="398">
        <v>1</v>
      </c>
      <c r="I1668" s="399">
        <v>125.26</v>
      </c>
      <c r="J1668" s="400">
        <v>125.26</v>
      </c>
    </row>
    <row r="1669" spans="1:10" ht="34.799999999999997" x14ac:dyDescent="0.25">
      <c r="A1669" s="395" t="s">
        <v>264</v>
      </c>
      <c r="B1669" s="396" t="s">
        <v>786</v>
      </c>
      <c r="C1669" s="426" t="s">
        <v>17</v>
      </c>
      <c r="D1669" s="426" t="s">
        <v>787</v>
      </c>
      <c r="E1669" s="650" t="s">
        <v>266</v>
      </c>
      <c r="F1669" s="650"/>
      <c r="G1669" s="397" t="s">
        <v>13</v>
      </c>
      <c r="H1669" s="398">
        <v>1</v>
      </c>
      <c r="I1669" s="399">
        <v>29.55</v>
      </c>
      <c r="J1669" s="400">
        <v>29.55</v>
      </c>
    </row>
    <row r="1670" spans="1:10" ht="34.799999999999997" x14ac:dyDescent="0.25">
      <c r="A1670" s="401"/>
      <c r="B1670" s="476"/>
      <c r="C1670" s="476"/>
      <c r="D1670" s="476"/>
      <c r="E1670" s="476" t="s">
        <v>270</v>
      </c>
      <c r="F1670" s="477">
        <v>9.57</v>
      </c>
      <c r="G1670" s="476" t="s">
        <v>271</v>
      </c>
      <c r="H1670" s="477">
        <v>11.33</v>
      </c>
      <c r="I1670" s="476" t="s">
        <v>272</v>
      </c>
      <c r="J1670" s="402">
        <v>20.9</v>
      </c>
    </row>
    <row r="1671" spans="1:10" ht="35.4" thickBot="1" x14ac:dyDescent="0.3">
      <c r="A1671" s="401"/>
      <c r="B1671" s="476"/>
      <c r="C1671" s="476"/>
      <c r="D1671" s="476"/>
      <c r="E1671" s="476" t="s">
        <v>273</v>
      </c>
      <c r="F1671" s="477">
        <v>71.19</v>
      </c>
      <c r="G1671" s="476"/>
      <c r="H1671" s="651" t="s">
        <v>274</v>
      </c>
      <c r="I1671" s="651"/>
      <c r="J1671" s="402">
        <v>425.57</v>
      </c>
    </row>
    <row r="1672" spans="1:10" ht="18" thickTop="1" x14ac:dyDescent="0.25">
      <c r="A1672" s="403"/>
      <c r="B1672" s="404"/>
      <c r="C1672" s="404"/>
      <c r="D1672" s="404"/>
      <c r="E1672" s="404"/>
      <c r="F1672" s="404"/>
      <c r="G1672" s="404"/>
      <c r="H1672" s="404"/>
      <c r="I1672" s="404"/>
      <c r="J1672" s="405"/>
    </row>
    <row r="1673" spans="1:10" ht="17.399999999999999" x14ac:dyDescent="0.25">
      <c r="A1673" s="429"/>
      <c r="B1673" s="428" t="s">
        <v>24</v>
      </c>
      <c r="C1673" s="424" t="s">
        <v>256</v>
      </c>
      <c r="D1673" s="424" t="s">
        <v>257</v>
      </c>
      <c r="E1673" s="652" t="s">
        <v>258</v>
      </c>
      <c r="F1673" s="652"/>
      <c r="G1673" s="430" t="s">
        <v>259</v>
      </c>
      <c r="H1673" s="428" t="s">
        <v>34</v>
      </c>
      <c r="I1673" s="428" t="s">
        <v>260</v>
      </c>
      <c r="J1673" s="427" t="s">
        <v>39</v>
      </c>
    </row>
    <row r="1674" spans="1:10" ht="87" x14ac:dyDescent="0.25">
      <c r="A1674" s="389" t="s">
        <v>261</v>
      </c>
      <c r="B1674" s="390" t="s">
        <v>895</v>
      </c>
      <c r="C1674" s="425" t="s">
        <v>17</v>
      </c>
      <c r="D1674" s="425" t="s">
        <v>896</v>
      </c>
      <c r="E1674" s="653" t="s">
        <v>551</v>
      </c>
      <c r="F1674" s="653"/>
      <c r="G1674" s="391" t="s">
        <v>13</v>
      </c>
      <c r="H1674" s="392">
        <v>1</v>
      </c>
      <c r="I1674" s="393">
        <v>77.92</v>
      </c>
      <c r="J1674" s="394">
        <v>77.92</v>
      </c>
    </row>
    <row r="1675" spans="1:10" ht="52.2" x14ac:dyDescent="0.25">
      <c r="A1675" s="406" t="s">
        <v>282</v>
      </c>
      <c r="B1675" s="407" t="s">
        <v>903</v>
      </c>
      <c r="C1675" s="423" t="s">
        <v>17</v>
      </c>
      <c r="D1675" s="423" t="s">
        <v>904</v>
      </c>
      <c r="E1675" s="654" t="s">
        <v>562</v>
      </c>
      <c r="F1675" s="654"/>
      <c r="G1675" s="408" t="s">
        <v>563</v>
      </c>
      <c r="H1675" s="409">
        <v>4.0000000000000003E-5</v>
      </c>
      <c r="I1675" s="410">
        <v>1948169</v>
      </c>
      <c r="J1675" s="411">
        <v>77.92</v>
      </c>
    </row>
    <row r="1676" spans="1:10" ht="34.799999999999997" x14ac:dyDescent="0.25">
      <c r="A1676" s="401"/>
      <c r="B1676" s="476"/>
      <c r="C1676" s="476"/>
      <c r="D1676" s="476"/>
      <c r="E1676" s="476" t="s">
        <v>270</v>
      </c>
      <c r="F1676" s="477">
        <v>0</v>
      </c>
      <c r="G1676" s="476" t="s">
        <v>271</v>
      </c>
      <c r="H1676" s="477">
        <v>0</v>
      </c>
      <c r="I1676" s="476" t="s">
        <v>272</v>
      </c>
      <c r="J1676" s="402">
        <v>0</v>
      </c>
    </row>
    <row r="1677" spans="1:10" ht="35.4" thickBot="1" x14ac:dyDescent="0.3">
      <c r="A1677" s="401"/>
      <c r="B1677" s="476"/>
      <c r="C1677" s="476"/>
      <c r="D1677" s="476"/>
      <c r="E1677" s="476" t="s">
        <v>273</v>
      </c>
      <c r="F1677" s="477">
        <v>15.65</v>
      </c>
      <c r="G1677" s="476"/>
      <c r="H1677" s="651" t="s">
        <v>274</v>
      </c>
      <c r="I1677" s="651"/>
      <c r="J1677" s="402">
        <v>93.57</v>
      </c>
    </row>
    <row r="1678" spans="1:10" ht="18" thickTop="1" x14ac:dyDescent="0.25">
      <c r="A1678" s="403"/>
      <c r="B1678" s="404"/>
      <c r="C1678" s="404"/>
      <c r="D1678" s="404"/>
      <c r="E1678" s="404"/>
      <c r="F1678" s="404"/>
      <c r="G1678" s="404"/>
      <c r="H1678" s="404"/>
      <c r="I1678" s="404"/>
      <c r="J1678" s="405"/>
    </row>
    <row r="1679" spans="1:10" ht="17.399999999999999" x14ac:dyDescent="0.25">
      <c r="A1679" s="429"/>
      <c r="B1679" s="428" t="s">
        <v>24</v>
      </c>
      <c r="C1679" s="424" t="s">
        <v>256</v>
      </c>
      <c r="D1679" s="424" t="s">
        <v>257</v>
      </c>
      <c r="E1679" s="652" t="s">
        <v>258</v>
      </c>
      <c r="F1679" s="652"/>
      <c r="G1679" s="430" t="s">
        <v>259</v>
      </c>
      <c r="H1679" s="428" t="s">
        <v>34</v>
      </c>
      <c r="I1679" s="428" t="s">
        <v>260</v>
      </c>
      <c r="J1679" s="427" t="s">
        <v>39</v>
      </c>
    </row>
    <row r="1680" spans="1:10" ht="69.599999999999994" x14ac:dyDescent="0.25">
      <c r="A1680" s="389" t="s">
        <v>261</v>
      </c>
      <c r="B1680" s="390" t="s">
        <v>897</v>
      </c>
      <c r="C1680" s="425" t="s">
        <v>17</v>
      </c>
      <c r="D1680" s="425" t="s">
        <v>898</v>
      </c>
      <c r="E1680" s="653" t="s">
        <v>551</v>
      </c>
      <c r="F1680" s="653"/>
      <c r="G1680" s="391" t="s">
        <v>13</v>
      </c>
      <c r="H1680" s="392">
        <v>1</v>
      </c>
      <c r="I1680" s="393">
        <v>27.46</v>
      </c>
      <c r="J1680" s="394">
        <v>27.46</v>
      </c>
    </row>
    <row r="1681" spans="1:10" ht="52.2" x14ac:dyDescent="0.25">
      <c r="A1681" s="406" t="s">
        <v>282</v>
      </c>
      <c r="B1681" s="407" t="s">
        <v>903</v>
      </c>
      <c r="C1681" s="423" t="s">
        <v>17</v>
      </c>
      <c r="D1681" s="423" t="s">
        <v>904</v>
      </c>
      <c r="E1681" s="654" t="s">
        <v>562</v>
      </c>
      <c r="F1681" s="654"/>
      <c r="G1681" s="408" t="s">
        <v>563</v>
      </c>
      <c r="H1681" s="409">
        <v>1.4100000000000001E-5</v>
      </c>
      <c r="I1681" s="410">
        <v>1948169</v>
      </c>
      <c r="J1681" s="411">
        <v>27.46</v>
      </c>
    </row>
    <row r="1682" spans="1:10" ht="34.799999999999997" x14ac:dyDescent="0.25">
      <c r="A1682" s="401"/>
      <c r="B1682" s="476"/>
      <c r="C1682" s="476"/>
      <c r="D1682" s="476"/>
      <c r="E1682" s="476" t="s">
        <v>270</v>
      </c>
      <c r="F1682" s="477">
        <v>0</v>
      </c>
      <c r="G1682" s="476" t="s">
        <v>271</v>
      </c>
      <c r="H1682" s="477">
        <v>0</v>
      </c>
      <c r="I1682" s="476" t="s">
        <v>272</v>
      </c>
      <c r="J1682" s="402">
        <v>0</v>
      </c>
    </row>
    <row r="1683" spans="1:10" ht="35.4" thickBot="1" x14ac:dyDescent="0.3">
      <c r="A1683" s="401"/>
      <c r="B1683" s="476"/>
      <c r="C1683" s="476"/>
      <c r="D1683" s="476"/>
      <c r="E1683" s="476" t="s">
        <v>273</v>
      </c>
      <c r="F1683" s="477">
        <v>5.51</v>
      </c>
      <c r="G1683" s="476"/>
      <c r="H1683" s="651" t="s">
        <v>274</v>
      </c>
      <c r="I1683" s="651"/>
      <c r="J1683" s="402">
        <v>32.97</v>
      </c>
    </row>
    <row r="1684" spans="1:10" ht="18" thickTop="1" x14ac:dyDescent="0.25">
      <c r="A1684" s="403"/>
      <c r="B1684" s="404"/>
      <c r="C1684" s="404"/>
      <c r="D1684" s="404"/>
      <c r="E1684" s="404"/>
      <c r="F1684" s="404"/>
      <c r="G1684" s="404"/>
      <c r="H1684" s="404"/>
      <c r="I1684" s="404"/>
      <c r="J1684" s="405"/>
    </row>
    <row r="1685" spans="1:10" ht="17.399999999999999" x14ac:dyDescent="0.25">
      <c r="A1685" s="429"/>
      <c r="B1685" s="428" t="s">
        <v>24</v>
      </c>
      <c r="C1685" s="424" t="s">
        <v>256</v>
      </c>
      <c r="D1685" s="424" t="s">
        <v>257</v>
      </c>
      <c r="E1685" s="652" t="s">
        <v>258</v>
      </c>
      <c r="F1685" s="652"/>
      <c r="G1685" s="430" t="s">
        <v>259</v>
      </c>
      <c r="H1685" s="428" t="s">
        <v>34</v>
      </c>
      <c r="I1685" s="428" t="s">
        <v>260</v>
      </c>
      <c r="J1685" s="427" t="s">
        <v>39</v>
      </c>
    </row>
    <row r="1686" spans="1:10" ht="87" x14ac:dyDescent="0.25">
      <c r="A1686" s="389" t="s">
        <v>261</v>
      </c>
      <c r="B1686" s="390" t="s">
        <v>901</v>
      </c>
      <c r="C1686" s="425" t="s">
        <v>17</v>
      </c>
      <c r="D1686" s="425" t="s">
        <v>902</v>
      </c>
      <c r="E1686" s="653" t="s">
        <v>551</v>
      </c>
      <c r="F1686" s="653"/>
      <c r="G1686" s="391" t="s">
        <v>13</v>
      </c>
      <c r="H1686" s="392">
        <v>1</v>
      </c>
      <c r="I1686" s="393">
        <v>125.26</v>
      </c>
      <c r="J1686" s="394">
        <v>125.26</v>
      </c>
    </row>
    <row r="1687" spans="1:10" ht="52.2" x14ac:dyDescent="0.25">
      <c r="A1687" s="406" t="s">
        <v>282</v>
      </c>
      <c r="B1687" s="407" t="s">
        <v>903</v>
      </c>
      <c r="C1687" s="423" t="s">
        <v>17</v>
      </c>
      <c r="D1687" s="423" t="s">
        <v>904</v>
      </c>
      <c r="E1687" s="654" t="s">
        <v>562</v>
      </c>
      <c r="F1687" s="654"/>
      <c r="G1687" s="408" t="s">
        <v>563</v>
      </c>
      <c r="H1687" s="409">
        <v>6.4300000000000004E-5</v>
      </c>
      <c r="I1687" s="410">
        <v>1948169</v>
      </c>
      <c r="J1687" s="411">
        <v>125.26</v>
      </c>
    </row>
    <row r="1688" spans="1:10" ht="34.799999999999997" x14ac:dyDescent="0.25">
      <c r="A1688" s="401"/>
      <c r="B1688" s="476"/>
      <c r="C1688" s="476"/>
      <c r="D1688" s="476"/>
      <c r="E1688" s="476" t="s">
        <v>270</v>
      </c>
      <c r="F1688" s="477">
        <v>0</v>
      </c>
      <c r="G1688" s="476" t="s">
        <v>271</v>
      </c>
      <c r="H1688" s="477">
        <v>0</v>
      </c>
      <c r="I1688" s="476" t="s">
        <v>272</v>
      </c>
      <c r="J1688" s="402">
        <v>0</v>
      </c>
    </row>
    <row r="1689" spans="1:10" ht="35.4" thickBot="1" x14ac:dyDescent="0.3">
      <c r="A1689" s="401"/>
      <c r="B1689" s="476"/>
      <c r="C1689" s="476"/>
      <c r="D1689" s="476"/>
      <c r="E1689" s="476" t="s">
        <v>273</v>
      </c>
      <c r="F1689" s="477">
        <v>25.16</v>
      </c>
      <c r="G1689" s="476"/>
      <c r="H1689" s="651" t="s">
        <v>274</v>
      </c>
      <c r="I1689" s="651"/>
      <c r="J1689" s="402">
        <v>150.41999999999999</v>
      </c>
    </row>
    <row r="1690" spans="1:10" ht="18" thickTop="1" x14ac:dyDescent="0.25">
      <c r="A1690" s="403"/>
      <c r="B1690" s="404"/>
      <c r="C1690" s="404"/>
      <c r="D1690" s="404"/>
      <c r="E1690" s="404"/>
      <c r="F1690" s="404"/>
      <c r="G1690" s="404"/>
      <c r="H1690" s="404"/>
      <c r="I1690" s="404"/>
      <c r="J1690" s="405"/>
    </row>
    <row r="1691" spans="1:10" ht="17.399999999999999" x14ac:dyDescent="0.25">
      <c r="A1691" s="429"/>
      <c r="B1691" s="428" t="s">
        <v>24</v>
      </c>
      <c r="C1691" s="424" t="s">
        <v>256</v>
      </c>
      <c r="D1691" s="424" t="s">
        <v>257</v>
      </c>
      <c r="E1691" s="652" t="s">
        <v>258</v>
      </c>
      <c r="F1691" s="652"/>
      <c r="G1691" s="430" t="s">
        <v>259</v>
      </c>
      <c r="H1691" s="428" t="s">
        <v>34</v>
      </c>
      <c r="I1691" s="428" t="s">
        <v>260</v>
      </c>
      <c r="J1691" s="427" t="s">
        <v>39</v>
      </c>
    </row>
    <row r="1692" spans="1:10" ht="87" x14ac:dyDescent="0.25">
      <c r="A1692" s="389" t="s">
        <v>261</v>
      </c>
      <c r="B1692" s="390" t="s">
        <v>899</v>
      </c>
      <c r="C1692" s="425" t="s">
        <v>17</v>
      </c>
      <c r="D1692" s="425" t="s">
        <v>900</v>
      </c>
      <c r="E1692" s="653" t="s">
        <v>551</v>
      </c>
      <c r="F1692" s="653"/>
      <c r="G1692" s="391" t="s">
        <v>13</v>
      </c>
      <c r="H1692" s="392">
        <v>1</v>
      </c>
      <c r="I1692" s="393">
        <v>94.19</v>
      </c>
      <c r="J1692" s="394">
        <v>94.19</v>
      </c>
    </row>
    <row r="1693" spans="1:10" ht="34.799999999999997" x14ac:dyDescent="0.25">
      <c r="A1693" s="406" t="s">
        <v>282</v>
      </c>
      <c r="B1693" s="407" t="s">
        <v>584</v>
      </c>
      <c r="C1693" s="423" t="s">
        <v>17</v>
      </c>
      <c r="D1693" s="423" t="s">
        <v>585</v>
      </c>
      <c r="E1693" s="654" t="s">
        <v>285</v>
      </c>
      <c r="F1693" s="654"/>
      <c r="G1693" s="408" t="s">
        <v>501</v>
      </c>
      <c r="H1693" s="409">
        <v>14.88</v>
      </c>
      <c r="I1693" s="410">
        <v>6.33</v>
      </c>
      <c r="J1693" s="411">
        <v>94.19</v>
      </c>
    </row>
    <row r="1694" spans="1:10" ht="34.799999999999997" x14ac:dyDescent="0.25">
      <c r="A1694" s="401"/>
      <c r="B1694" s="476"/>
      <c r="C1694" s="476"/>
      <c r="D1694" s="476"/>
      <c r="E1694" s="476" t="s">
        <v>270</v>
      </c>
      <c r="F1694" s="477">
        <v>0</v>
      </c>
      <c r="G1694" s="476" t="s">
        <v>271</v>
      </c>
      <c r="H1694" s="477">
        <v>0</v>
      </c>
      <c r="I1694" s="476" t="s">
        <v>272</v>
      </c>
      <c r="J1694" s="402">
        <v>0</v>
      </c>
    </row>
    <row r="1695" spans="1:10" ht="35.4" thickBot="1" x14ac:dyDescent="0.3">
      <c r="A1695" s="401"/>
      <c r="B1695" s="476"/>
      <c r="C1695" s="476"/>
      <c r="D1695" s="476"/>
      <c r="E1695" s="476" t="s">
        <v>273</v>
      </c>
      <c r="F1695" s="477">
        <v>18.920000000000002</v>
      </c>
      <c r="G1695" s="476"/>
      <c r="H1695" s="651" t="s">
        <v>274</v>
      </c>
      <c r="I1695" s="651"/>
      <c r="J1695" s="402">
        <v>113.11</v>
      </c>
    </row>
    <row r="1696" spans="1:10" ht="18" thickTop="1" x14ac:dyDescent="0.25">
      <c r="A1696" s="403"/>
      <c r="B1696" s="404"/>
      <c r="C1696" s="404"/>
      <c r="D1696" s="404"/>
      <c r="E1696" s="404"/>
      <c r="F1696" s="404"/>
      <c r="G1696" s="404"/>
      <c r="H1696" s="404"/>
      <c r="I1696" s="404"/>
      <c r="J1696" s="405"/>
    </row>
    <row r="1697" spans="1:10" ht="17.399999999999999" x14ac:dyDescent="0.25">
      <c r="A1697" s="429"/>
      <c r="B1697" s="428" t="s">
        <v>24</v>
      </c>
      <c r="C1697" s="424" t="s">
        <v>256</v>
      </c>
      <c r="D1697" s="424" t="s">
        <v>257</v>
      </c>
      <c r="E1697" s="652" t="s">
        <v>258</v>
      </c>
      <c r="F1697" s="652"/>
      <c r="G1697" s="430" t="s">
        <v>259</v>
      </c>
      <c r="H1697" s="428" t="s">
        <v>34</v>
      </c>
      <c r="I1697" s="428" t="s">
        <v>260</v>
      </c>
      <c r="J1697" s="427" t="s">
        <v>39</v>
      </c>
    </row>
    <row r="1698" spans="1:10" ht="34.799999999999997" x14ac:dyDescent="0.25">
      <c r="A1698" s="389" t="s">
        <v>261</v>
      </c>
      <c r="B1698" s="390" t="s">
        <v>268</v>
      </c>
      <c r="C1698" s="425" t="s">
        <v>17</v>
      </c>
      <c r="D1698" s="425" t="s">
        <v>138</v>
      </c>
      <c r="E1698" s="653" t="s">
        <v>269</v>
      </c>
      <c r="F1698" s="653"/>
      <c r="G1698" s="391" t="s">
        <v>13</v>
      </c>
      <c r="H1698" s="392">
        <v>1</v>
      </c>
      <c r="I1698" s="393">
        <v>28.56</v>
      </c>
      <c r="J1698" s="394">
        <v>28.56</v>
      </c>
    </row>
    <row r="1699" spans="1:10" ht="52.2" x14ac:dyDescent="0.25">
      <c r="A1699" s="395" t="s">
        <v>264</v>
      </c>
      <c r="B1699" s="396" t="s">
        <v>719</v>
      </c>
      <c r="C1699" s="426" t="s">
        <v>17</v>
      </c>
      <c r="D1699" s="426" t="s">
        <v>720</v>
      </c>
      <c r="E1699" s="650" t="s">
        <v>269</v>
      </c>
      <c r="F1699" s="650"/>
      <c r="G1699" s="397" t="s">
        <v>13</v>
      </c>
      <c r="H1699" s="398">
        <v>1</v>
      </c>
      <c r="I1699" s="399">
        <v>0.09</v>
      </c>
      <c r="J1699" s="400">
        <v>0.09</v>
      </c>
    </row>
    <row r="1700" spans="1:10" ht="52.2" x14ac:dyDescent="0.25">
      <c r="A1700" s="406" t="s">
        <v>282</v>
      </c>
      <c r="B1700" s="407" t="s">
        <v>524</v>
      </c>
      <c r="C1700" s="423" t="s">
        <v>17</v>
      </c>
      <c r="D1700" s="423" t="s">
        <v>525</v>
      </c>
      <c r="E1700" s="654" t="s">
        <v>298</v>
      </c>
      <c r="F1700" s="654"/>
      <c r="G1700" s="408" t="s">
        <v>13</v>
      </c>
      <c r="H1700" s="409">
        <v>1</v>
      </c>
      <c r="I1700" s="410">
        <v>0.61</v>
      </c>
      <c r="J1700" s="411">
        <v>0.61</v>
      </c>
    </row>
    <row r="1701" spans="1:10" ht="34.799999999999997" x14ac:dyDescent="0.25">
      <c r="A1701" s="406" t="s">
        <v>282</v>
      </c>
      <c r="B1701" s="407" t="s">
        <v>513</v>
      </c>
      <c r="C1701" s="423" t="s">
        <v>17</v>
      </c>
      <c r="D1701" s="423" t="s">
        <v>514</v>
      </c>
      <c r="E1701" s="654" t="s">
        <v>285</v>
      </c>
      <c r="F1701" s="654"/>
      <c r="G1701" s="408" t="s">
        <v>13</v>
      </c>
      <c r="H1701" s="409">
        <v>1</v>
      </c>
      <c r="I1701" s="410">
        <v>1.43</v>
      </c>
      <c r="J1701" s="411">
        <v>1.43</v>
      </c>
    </row>
    <row r="1702" spans="1:10" ht="52.2" x14ac:dyDescent="0.25">
      <c r="A1702" s="406" t="s">
        <v>282</v>
      </c>
      <c r="B1702" s="407" t="s">
        <v>721</v>
      </c>
      <c r="C1702" s="423" t="s">
        <v>17</v>
      </c>
      <c r="D1702" s="423" t="s">
        <v>722</v>
      </c>
      <c r="E1702" s="654" t="s">
        <v>417</v>
      </c>
      <c r="F1702" s="654"/>
      <c r="G1702" s="408" t="s">
        <v>13</v>
      </c>
      <c r="H1702" s="409">
        <v>1</v>
      </c>
      <c r="I1702" s="410">
        <v>18.72</v>
      </c>
      <c r="J1702" s="411">
        <v>18.72</v>
      </c>
    </row>
    <row r="1703" spans="1:10" ht="34.799999999999997" x14ac:dyDescent="0.25">
      <c r="A1703" s="406" t="s">
        <v>282</v>
      </c>
      <c r="B1703" s="407" t="s">
        <v>526</v>
      </c>
      <c r="C1703" s="423" t="s">
        <v>17</v>
      </c>
      <c r="D1703" s="423" t="s">
        <v>527</v>
      </c>
      <c r="E1703" s="654" t="s">
        <v>528</v>
      </c>
      <c r="F1703" s="654"/>
      <c r="G1703" s="408" t="s">
        <v>13</v>
      </c>
      <c r="H1703" s="409">
        <v>1</v>
      </c>
      <c r="I1703" s="410">
        <v>1</v>
      </c>
      <c r="J1703" s="411">
        <v>1</v>
      </c>
    </row>
    <row r="1704" spans="1:10" ht="34.799999999999997" x14ac:dyDescent="0.25">
      <c r="A1704" s="406" t="s">
        <v>282</v>
      </c>
      <c r="B1704" s="407" t="s">
        <v>515</v>
      </c>
      <c r="C1704" s="423" t="s">
        <v>17</v>
      </c>
      <c r="D1704" s="423" t="s">
        <v>516</v>
      </c>
      <c r="E1704" s="654" t="s">
        <v>517</v>
      </c>
      <c r="F1704" s="654"/>
      <c r="G1704" s="408" t="s">
        <v>13</v>
      </c>
      <c r="H1704" s="409">
        <v>1</v>
      </c>
      <c r="I1704" s="410">
        <v>0.08</v>
      </c>
      <c r="J1704" s="411">
        <v>0.08</v>
      </c>
    </row>
    <row r="1705" spans="1:10" ht="52.2" x14ac:dyDescent="0.25">
      <c r="A1705" s="406" t="s">
        <v>282</v>
      </c>
      <c r="B1705" s="407" t="s">
        <v>522</v>
      </c>
      <c r="C1705" s="423" t="s">
        <v>17</v>
      </c>
      <c r="D1705" s="423" t="s">
        <v>523</v>
      </c>
      <c r="E1705" s="654" t="s">
        <v>298</v>
      </c>
      <c r="F1705" s="654"/>
      <c r="G1705" s="408" t="s">
        <v>13</v>
      </c>
      <c r="H1705" s="409">
        <v>1</v>
      </c>
      <c r="I1705" s="410">
        <v>1.39</v>
      </c>
      <c r="J1705" s="411">
        <v>1.39</v>
      </c>
    </row>
    <row r="1706" spans="1:10" ht="34.799999999999997" x14ac:dyDescent="0.25">
      <c r="A1706" s="406" t="s">
        <v>282</v>
      </c>
      <c r="B1706" s="407" t="s">
        <v>518</v>
      </c>
      <c r="C1706" s="423" t="s">
        <v>17</v>
      </c>
      <c r="D1706" s="423" t="s">
        <v>519</v>
      </c>
      <c r="E1706" s="654" t="s">
        <v>285</v>
      </c>
      <c r="F1706" s="654"/>
      <c r="G1706" s="408" t="s">
        <v>13</v>
      </c>
      <c r="H1706" s="409">
        <v>1</v>
      </c>
      <c r="I1706" s="410">
        <v>5.24</v>
      </c>
      <c r="J1706" s="411">
        <v>5.24</v>
      </c>
    </row>
    <row r="1707" spans="1:10" ht="34.799999999999997" x14ac:dyDescent="0.25">
      <c r="A1707" s="401"/>
      <c r="B1707" s="476"/>
      <c r="C1707" s="476"/>
      <c r="D1707" s="476"/>
      <c r="E1707" s="476" t="s">
        <v>270</v>
      </c>
      <c r="F1707" s="477">
        <v>8.61</v>
      </c>
      <c r="G1707" s="476" t="s">
        <v>271</v>
      </c>
      <c r="H1707" s="477">
        <v>10.199999999999999</v>
      </c>
      <c r="I1707" s="476" t="s">
        <v>272</v>
      </c>
      <c r="J1707" s="402">
        <v>18.809999999999999</v>
      </c>
    </row>
    <row r="1708" spans="1:10" ht="34.799999999999997" x14ac:dyDescent="0.25">
      <c r="A1708" s="412"/>
      <c r="B1708" s="431"/>
      <c r="C1708" s="431"/>
      <c r="D1708" s="431"/>
      <c r="E1708" s="431" t="s">
        <v>273</v>
      </c>
      <c r="F1708" s="413">
        <v>5.73</v>
      </c>
      <c r="G1708" s="431"/>
      <c r="H1708" s="659" t="s">
        <v>274</v>
      </c>
      <c r="I1708" s="659"/>
      <c r="J1708" s="414">
        <v>34.29</v>
      </c>
    </row>
    <row r="1709" spans="1:10" ht="0.9" customHeight="1" x14ac:dyDescent="0.25">
      <c r="A1709" s="387"/>
      <c r="B1709" s="387"/>
      <c r="C1709" s="387"/>
      <c r="D1709" s="387"/>
      <c r="E1709" s="387"/>
      <c r="F1709" s="387"/>
      <c r="G1709" s="387"/>
      <c r="H1709" s="387"/>
      <c r="I1709" s="387"/>
      <c r="J1709" s="387"/>
    </row>
    <row r="1712" spans="1:10" ht="153.6" customHeight="1" x14ac:dyDescent="0.3">
      <c r="A1712" s="619" t="s">
        <v>1242</v>
      </c>
      <c r="B1712" s="619"/>
      <c r="C1712" s="619"/>
      <c r="D1712" s="619"/>
      <c r="E1712" s="619"/>
      <c r="F1712" s="619"/>
      <c r="G1712" s="619"/>
      <c r="H1712" s="619"/>
      <c r="I1712" s="619"/>
      <c r="J1712" s="619"/>
    </row>
  </sheetData>
  <mergeCells count="1339">
    <mergeCell ref="K87:L87"/>
    <mergeCell ref="E152:F152"/>
    <mergeCell ref="E153:F153"/>
    <mergeCell ref="H155:I155"/>
    <mergeCell ref="E162:F162"/>
    <mergeCell ref="E163:F163"/>
    <mergeCell ref="E164:F164"/>
    <mergeCell ref="E165:F165"/>
    <mergeCell ref="H167:I167"/>
    <mergeCell ref="K167:L167"/>
    <mergeCell ref="E192:F192"/>
    <mergeCell ref="E193:F193"/>
    <mergeCell ref="E194:F194"/>
    <mergeCell ref="E195:F195"/>
    <mergeCell ref="E196:F196"/>
    <mergeCell ref="E197:F197"/>
    <mergeCell ref="E198:F198"/>
    <mergeCell ref="K121:L121"/>
    <mergeCell ref="K98:L98"/>
    <mergeCell ref="K99:L99"/>
    <mergeCell ref="E135:F135"/>
    <mergeCell ref="E136:F136"/>
    <mergeCell ref="E137:F137"/>
    <mergeCell ref="E126:F126"/>
    <mergeCell ref="E127:F127"/>
    <mergeCell ref="E128:F128"/>
    <mergeCell ref="E129:F129"/>
    <mergeCell ref="E130:F130"/>
    <mergeCell ref="E131:F131"/>
    <mergeCell ref="E97:F97"/>
    <mergeCell ref="E98:F98"/>
    <mergeCell ref="H100:I100"/>
    <mergeCell ref="A3:J3"/>
    <mergeCell ref="E102:F102"/>
    <mergeCell ref="E103:F103"/>
    <mergeCell ref="E104:F104"/>
    <mergeCell ref="E105:F105"/>
    <mergeCell ref="E106:F106"/>
    <mergeCell ref="E107:F107"/>
    <mergeCell ref="H109:I109"/>
    <mergeCell ref="E148:F148"/>
    <mergeCell ref="E149:F149"/>
    <mergeCell ref="E150:F150"/>
    <mergeCell ref="E151:F151"/>
    <mergeCell ref="E116:F116"/>
    <mergeCell ref="E117:F117"/>
    <mergeCell ref="E118:F118"/>
    <mergeCell ref="E119:F119"/>
    <mergeCell ref="H121:I121"/>
    <mergeCell ref="E73:F73"/>
    <mergeCell ref="E74:F74"/>
    <mergeCell ref="E75:F75"/>
    <mergeCell ref="E76:F76"/>
    <mergeCell ref="E77:F77"/>
    <mergeCell ref="E78:F78"/>
    <mergeCell ref="H80:I80"/>
    <mergeCell ref="E82:F82"/>
    <mergeCell ref="E83:F83"/>
    <mergeCell ref="E84:F84"/>
    <mergeCell ref="E85:F85"/>
    <mergeCell ref="H87:I87"/>
    <mergeCell ref="E132:F132"/>
    <mergeCell ref="E133:F133"/>
    <mergeCell ref="E134:F134"/>
    <mergeCell ref="K234:L234"/>
    <mergeCell ref="K62:L62"/>
    <mergeCell ref="H242:I242"/>
    <mergeCell ref="E250:F250"/>
    <mergeCell ref="E251:F251"/>
    <mergeCell ref="E252:F252"/>
    <mergeCell ref="E1675:F1675"/>
    <mergeCell ref="H1677:I1677"/>
    <mergeCell ref="E1679:F1679"/>
    <mergeCell ref="E1680:F1680"/>
    <mergeCell ref="E1681:F1681"/>
    <mergeCell ref="H1683:I1683"/>
    <mergeCell ref="E1667:F1667"/>
    <mergeCell ref="H1708:I1708"/>
    <mergeCell ref="E1701:F1701"/>
    <mergeCell ref="E1702:F1702"/>
    <mergeCell ref="E1703:F1703"/>
    <mergeCell ref="E1704:F1704"/>
    <mergeCell ref="E1705:F1705"/>
    <mergeCell ref="E1706:F1706"/>
    <mergeCell ref="E1693:F1693"/>
    <mergeCell ref="H1695:I1695"/>
    <mergeCell ref="E1697:F1697"/>
    <mergeCell ref="E1698:F1698"/>
    <mergeCell ref="E1699:F1699"/>
    <mergeCell ref="E1700:F1700"/>
    <mergeCell ref="E1685:F1685"/>
    <mergeCell ref="E1686:F1686"/>
    <mergeCell ref="E1687:F1687"/>
    <mergeCell ref="H1689:I1689"/>
    <mergeCell ref="E1691:F1691"/>
    <mergeCell ref="E1692:F1692"/>
    <mergeCell ref="E1668:F1668"/>
    <mergeCell ref="E1669:F1669"/>
    <mergeCell ref="H1671:I1671"/>
    <mergeCell ref="E1673:F1673"/>
    <mergeCell ref="E1674:F1674"/>
    <mergeCell ref="E1640:F1640"/>
    <mergeCell ref="E1641:F1641"/>
    <mergeCell ref="E1659:F1659"/>
    <mergeCell ref="H1661:I1661"/>
    <mergeCell ref="E1663:F1663"/>
    <mergeCell ref="E1664:F1664"/>
    <mergeCell ref="E1665:F1665"/>
    <mergeCell ref="E1666:F1666"/>
    <mergeCell ref="E1651:F1651"/>
    <mergeCell ref="H1653:I1653"/>
    <mergeCell ref="E1655:F1655"/>
    <mergeCell ref="E1656:F1656"/>
    <mergeCell ref="E1657:F1657"/>
    <mergeCell ref="E1658:F1658"/>
    <mergeCell ref="E1645:F1645"/>
    <mergeCell ref="H1647:I1647"/>
    <mergeCell ref="E1649:F1649"/>
    <mergeCell ref="E1650:F1650"/>
    <mergeCell ref="H1644:I1644"/>
    <mergeCell ref="E1603:F1603"/>
    <mergeCell ref="E1609:F1609"/>
    <mergeCell ref="E1604:F1604"/>
    <mergeCell ref="E1605:F1605"/>
    <mergeCell ref="H1607:I1607"/>
    <mergeCell ref="E1610:F1610"/>
    <mergeCell ref="E1611:F1611"/>
    <mergeCell ref="H1613:I1613"/>
    <mergeCell ref="E1615:F1615"/>
    <mergeCell ref="E1616:F1616"/>
    <mergeCell ref="E1617:F1617"/>
    <mergeCell ref="E1633:F1633"/>
    <mergeCell ref="E1637:F1637"/>
    <mergeCell ref="E1638:F1638"/>
    <mergeCell ref="E1639:F1639"/>
    <mergeCell ref="E1629:F1629"/>
    <mergeCell ref="E1622:F1622"/>
    <mergeCell ref="E1623:F1623"/>
    <mergeCell ref="H1619:I1619"/>
    <mergeCell ref="E1621:F1621"/>
    <mergeCell ref="H1625:I1625"/>
    <mergeCell ref="E1627:F1627"/>
    <mergeCell ref="E1628:F1628"/>
    <mergeCell ref="H1631:I1631"/>
    <mergeCell ref="E1634:F1634"/>
    <mergeCell ref="E1635:F1635"/>
    <mergeCell ref="E1636:F1636"/>
    <mergeCell ref="H1477:I1477"/>
    <mergeCell ref="E1498:F1498"/>
    <mergeCell ref="E1499:F1499"/>
    <mergeCell ref="E1491:F1491"/>
    <mergeCell ref="E1492:F1492"/>
    <mergeCell ref="E1493:F1493"/>
    <mergeCell ref="E1480:F1480"/>
    <mergeCell ref="E1481:F1481"/>
    <mergeCell ref="E1512:F1512"/>
    <mergeCell ref="E1505:F1505"/>
    <mergeCell ref="E1506:F1506"/>
    <mergeCell ref="E1507:F1507"/>
    <mergeCell ref="E1508:F1508"/>
    <mergeCell ref="A1526:E1526"/>
    <mergeCell ref="F1526:I1526"/>
    <mergeCell ref="E1544:F1544"/>
    <mergeCell ref="E1545:F1545"/>
    <mergeCell ref="H1528:I1528"/>
    <mergeCell ref="E1530:F1530"/>
    <mergeCell ref="E1531:F1531"/>
    <mergeCell ref="A1540:E1540"/>
    <mergeCell ref="F1540:I1540"/>
    <mergeCell ref="H1542:I1542"/>
    <mergeCell ref="E1479:F1479"/>
    <mergeCell ref="H1483:I1483"/>
    <mergeCell ref="E1485:F1485"/>
    <mergeCell ref="E1486:F1486"/>
    <mergeCell ref="E1487:F1487"/>
    <mergeCell ref="H1489:I1489"/>
    <mergeCell ref="H1495:I1495"/>
    <mergeCell ref="E1497:F1497"/>
    <mergeCell ref="H1501:I1501"/>
    <mergeCell ref="E1470:F1470"/>
    <mergeCell ref="E1474:F1474"/>
    <mergeCell ref="E1475:F1475"/>
    <mergeCell ref="E1462:F1462"/>
    <mergeCell ref="E1463:F1463"/>
    <mergeCell ref="E1464:F1464"/>
    <mergeCell ref="E1469:F1469"/>
    <mergeCell ref="E1456:F1456"/>
    <mergeCell ref="E1457:F1457"/>
    <mergeCell ref="H1453:I1453"/>
    <mergeCell ref="E1455:F1455"/>
    <mergeCell ref="H1459:I1459"/>
    <mergeCell ref="E1461:F1461"/>
    <mergeCell ref="E1465:F1465"/>
    <mergeCell ref="H1467:I1467"/>
    <mergeCell ref="E1471:F1471"/>
    <mergeCell ref="E1472:F1472"/>
    <mergeCell ref="E1473:F1473"/>
    <mergeCell ref="E1448:F1448"/>
    <mergeCell ref="E1449:F1449"/>
    <mergeCell ref="E1450:F1450"/>
    <mergeCell ref="E1451:F1451"/>
    <mergeCell ref="E1441:F1441"/>
    <mergeCell ref="E1442:F1442"/>
    <mergeCell ref="E1428:F1428"/>
    <mergeCell ref="E1434:F1434"/>
    <mergeCell ref="E1429:F1429"/>
    <mergeCell ref="E1430:F1430"/>
    <mergeCell ref="H1432:I1432"/>
    <mergeCell ref="E1435:F1435"/>
    <mergeCell ref="E1436:F1436"/>
    <mergeCell ref="E1437:F1437"/>
    <mergeCell ref="H1439:I1439"/>
    <mergeCell ref="E1443:F1443"/>
    <mergeCell ref="E1444:F1444"/>
    <mergeCell ref="H1446:I1446"/>
    <mergeCell ref="E1420:F1420"/>
    <mergeCell ref="E1426:F1426"/>
    <mergeCell ref="E1427:F1427"/>
    <mergeCell ref="E1410:F1410"/>
    <mergeCell ref="E1416:F1416"/>
    <mergeCell ref="E1404:F1404"/>
    <mergeCell ref="E1405:F1405"/>
    <mergeCell ref="E1406:F1406"/>
    <mergeCell ref="H1408:I1408"/>
    <mergeCell ref="E1411:F1411"/>
    <mergeCell ref="E1412:F1412"/>
    <mergeCell ref="H1414:I1414"/>
    <mergeCell ref="E1417:F1417"/>
    <mergeCell ref="E1418:F1418"/>
    <mergeCell ref="E1419:F1419"/>
    <mergeCell ref="H1422:I1422"/>
    <mergeCell ref="E1424:F1424"/>
    <mergeCell ref="E1425:F1425"/>
    <mergeCell ref="E1398:F1398"/>
    <mergeCell ref="E1399:F1399"/>
    <mergeCell ref="E1400:F1400"/>
    <mergeCell ref="H1402:I1402"/>
    <mergeCell ref="E1388:F1388"/>
    <mergeCell ref="E1392:F1392"/>
    <mergeCell ref="E1385:F1385"/>
    <mergeCell ref="E1386:F1386"/>
    <mergeCell ref="E1387:F1387"/>
    <mergeCell ref="H1380:I1380"/>
    <mergeCell ref="E1382:F1382"/>
    <mergeCell ref="E1383:F1383"/>
    <mergeCell ref="E1384:F1384"/>
    <mergeCell ref="H1390:I1390"/>
    <mergeCell ref="E1393:F1393"/>
    <mergeCell ref="E1394:F1394"/>
    <mergeCell ref="H1396:I1396"/>
    <mergeCell ref="H1348:I1348"/>
    <mergeCell ref="E1350:F1350"/>
    <mergeCell ref="E1351:F1351"/>
    <mergeCell ref="E1352:F1352"/>
    <mergeCell ref="H1354:I1354"/>
    <mergeCell ref="E1356:F1356"/>
    <mergeCell ref="E1357:F1357"/>
    <mergeCell ref="E1358:F1358"/>
    <mergeCell ref="E1374:F1374"/>
    <mergeCell ref="E1375:F1375"/>
    <mergeCell ref="E1376:F1376"/>
    <mergeCell ref="E1377:F1377"/>
    <mergeCell ref="E1378:F1378"/>
    <mergeCell ref="E1368:F1368"/>
    <mergeCell ref="E1362:F1362"/>
    <mergeCell ref="E1363:F1363"/>
    <mergeCell ref="E1364:F1364"/>
    <mergeCell ref="H1360:I1360"/>
    <mergeCell ref="H1366:I1366"/>
    <mergeCell ref="E1369:F1369"/>
    <mergeCell ref="E1370:F1370"/>
    <mergeCell ref="H1372:I1372"/>
    <mergeCell ref="E1345:F1345"/>
    <mergeCell ref="E1346:F1346"/>
    <mergeCell ref="E1310:F1310"/>
    <mergeCell ref="E1314:F1314"/>
    <mergeCell ref="E1315:F1315"/>
    <mergeCell ref="E1316:F1316"/>
    <mergeCell ref="H1319:I1319"/>
    <mergeCell ref="E1322:F1322"/>
    <mergeCell ref="E1323:F1323"/>
    <mergeCell ref="E1324:F1324"/>
    <mergeCell ref="H1330:I1330"/>
    <mergeCell ref="E1332:F1332"/>
    <mergeCell ref="E1333:F1333"/>
    <mergeCell ref="E1334:F1334"/>
    <mergeCell ref="H1338:I1338"/>
    <mergeCell ref="E1340:F1340"/>
    <mergeCell ref="E1344:F1344"/>
    <mergeCell ref="E1304:F1304"/>
    <mergeCell ref="H1306:I1306"/>
    <mergeCell ref="E1326:F1326"/>
    <mergeCell ref="E1327:F1327"/>
    <mergeCell ref="E1328:F1328"/>
    <mergeCell ref="E1321:F1321"/>
    <mergeCell ref="E1325:F1325"/>
    <mergeCell ref="E1311:F1311"/>
    <mergeCell ref="E1312:F1312"/>
    <mergeCell ref="E1313:F1313"/>
    <mergeCell ref="E1317:F1317"/>
    <mergeCell ref="E1342:F1342"/>
    <mergeCell ref="E1343:F1343"/>
    <mergeCell ref="E1335:F1335"/>
    <mergeCell ref="E1336:F1336"/>
    <mergeCell ref="E1341:F1341"/>
    <mergeCell ref="E1308:F1308"/>
    <mergeCell ref="E1309:F1309"/>
    <mergeCell ref="E1285:F1285"/>
    <mergeCell ref="E1289:F1289"/>
    <mergeCell ref="H1287:I1287"/>
    <mergeCell ref="E1290:F1290"/>
    <mergeCell ref="E1291:F1291"/>
    <mergeCell ref="H1293:I1293"/>
    <mergeCell ref="E1296:F1296"/>
    <mergeCell ref="E1297:F1297"/>
    <mergeCell ref="E1298:F1298"/>
    <mergeCell ref="E1277:F1277"/>
    <mergeCell ref="E1278:F1278"/>
    <mergeCell ref="E1279:F1279"/>
    <mergeCell ref="H1281:I1281"/>
    <mergeCell ref="E1283:F1283"/>
    <mergeCell ref="E1271:F1271"/>
    <mergeCell ref="E1302:F1302"/>
    <mergeCell ref="E1303:F1303"/>
    <mergeCell ref="E1183:F1183"/>
    <mergeCell ref="E1187:F1187"/>
    <mergeCell ref="E1229:F1229"/>
    <mergeCell ref="E1220:F1220"/>
    <mergeCell ref="E1221:F1221"/>
    <mergeCell ref="E1222:F1222"/>
    <mergeCell ref="E1223:F1223"/>
    <mergeCell ref="E1224:F1224"/>
    <mergeCell ref="E1225:F1225"/>
    <mergeCell ref="E1214:F1214"/>
    <mergeCell ref="E1215:F1215"/>
    <mergeCell ref="H1217:I1217"/>
    <mergeCell ref="E1219:F1219"/>
    <mergeCell ref="H1227:I1227"/>
    <mergeCell ref="E1230:F1230"/>
    <mergeCell ref="E1231:F1231"/>
    <mergeCell ref="H1233:I1233"/>
    <mergeCell ref="E1195:F1195"/>
    <mergeCell ref="H1197:I1197"/>
    <mergeCell ref="E1199:F1199"/>
    <mergeCell ref="E1200:F1200"/>
    <mergeCell ref="E1201:F1201"/>
    <mergeCell ref="H1203:I1203"/>
    <mergeCell ref="E1205:F1205"/>
    <mergeCell ref="E1206:F1206"/>
    <mergeCell ref="E1207:F1207"/>
    <mergeCell ref="H1209:I1209"/>
    <mergeCell ref="E1211:F1211"/>
    <mergeCell ref="E1212:F1212"/>
    <mergeCell ref="E1213:F1213"/>
    <mergeCell ref="E1188:F1188"/>
    <mergeCell ref="E1189:F1189"/>
    <mergeCell ref="E1097:F1097"/>
    <mergeCell ref="E1114:F1114"/>
    <mergeCell ref="E1115:F1115"/>
    <mergeCell ref="E1116:F1116"/>
    <mergeCell ref="E1117:F1117"/>
    <mergeCell ref="E1118:F1118"/>
    <mergeCell ref="E1106:F1106"/>
    <mergeCell ref="E1107:F1107"/>
    <mergeCell ref="E1108:F1108"/>
    <mergeCell ref="E1109:F1109"/>
    <mergeCell ref="E1101:F1101"/>
    <mergeCell ref="E1102:F1102"/>
    <mergeCell ref="E1103:F1103"/>
    <mergeCell ref="E1104:F1104"/>
    <mergeCell ref="E1105:F1105"/>
    <mergeCell ref="E1134:F1134"/>
    <mergeCell ref="E1139:F1139"/>
    <mergeCell ref="E1128:F1128"/>
    <mergeCell ref="E1132:F1132"/>
    <mergeCell ref="E1133:F1133"/>
    <mergeCell ref="E1122:F1122"/>
    <mergeCell ref="E1126:F1126"/>
    <mergeCell ref="E1127:F1127"/>
    <mergeCell ref="E1092:F1092"/>
    <mergeCell ref="E1093:F1093"/>
    <mergeCell ref="E1094:F1094"/>
    <mergeCell ref="E1095:F1095"/>
    <mergeCell ref="E1096:F1096"/>
    <mergeCell ref="E1088:F1088"/>
    <mergeCell ref="E1089:F1089"/>
    <mergeCell ref="E1090:F1090"/>
    <mergeCell ref="E1091:F1091"/>
    <mergeCell ref="E1078:F1078"/>
    <mergeCell ref="E1079:F1079"/>
    <mergeCell ref="E1080:F1080"/>
    <mergeCell ref="E1081:F1081"/>
    <mergeCell ref="E1082:F1082"/>
    <mergeCell ref="E1083:F1083"/>
    <mergeCell ref="E1084:F1084"/>
    <mergeCell ref="H1086:I1086"/>
    <mergeCell ref="E1070:F1070"/>
    <mergeCell ref="E1075:F1075"/>
    <mergeCell ref="E1076:F1076"/>
    <mergeCell ref="E1077:F1077"/>
    <mergeCell ref="E1062:F1062"/>
    <mergeCell ref="E1063:F1063"/>
    <mergeCell ref="E1064:F1064"/>
    <mergeCell ref="E1068:F1068"/>
    <mergeCell ref="E1069:F1069"/>
    <mergeCell ref="E1052:F1052"/>
    <mergeCell ref="E1056:F1056"/>
    <mergeCell ref="E1057:F1057"/>
    <mergeCell ref="E1058:F1058"/>
    <mergeCell ref="H1060:I1060"/>
    <mergeCell ref="E1053:F1053"/>
    <mergeCell ref="E1054:F1054"/>
    <mergeCell ref="E1055:F1055"/>
    <mergeCell ref="E1065:F1065"/>
    <mergeCell ref="E1066:F1066"/>
    <mergeCell ref="E1067:F1067"/>
    <mergeCell ref="E1071:F1071"/>
    <mergeCell ref="H1073:I1073"/>
    <mergeCell ref="E1044:F1044"/>
    <mergeCell ref="E1045:F1045"/>
    <mergeCell ref="E1050:F1050"/>
    <mergeCell ref="E1051:F1051"/>
    <mergeCell ref="E1036:F1036"/>
    <mergeCell ref="E1037:F1037"/>
    <mergeCell ref="E1041:F1041"/>
    <mergeCell ref="E1042:F1042"/>
    <mergeCell ref="E1043:F1043"/>
    <mergeCell ref="E1028:F1028"/>
    <mergeCell ref="E1029:F1029"/>
    <mergeCell ref="E1030:F1030"/>
    <mergeCell ref="E1031:F1031"/>
    <mergeCell ref="E1032:F1032"/>
    <mergeCell ref="H1034:I1034"/>
    <mergeCell ref="E1038:F1038"/>
    <mergeCell ref="E1039:F1039"/>
    <mergeCell ref="E1040:F1040"/>
    <mergeCell ref="H1047:I1047"/>
    <mergeCell ref="E1049:F1049"/>
    <mergeCell ref="H1002:I1002"/>
    <mergeCell ref="E1005:F1005"/>
    <mergeCell ref="E1006:F1006"/>
    <mergeCell ref="E1023:F1023"/>
    <mergeCell ref="E1024:F1024"/>
    <mergeCell ref="E1025:F1025"/>
    <mergeCell ref="E1026:F1026"/>
    <mergeCell ref="E1027:F1027"/>
    <mergeCell ref="E1014:F1014"/>
    <mergeCell ref="E1015:F1015"/>
    <mergeCell ref="E1016:F1016"/>
    <mergeCell ref="E1017:F1017"/>
    <mergeCell ref="E1010:F1010"/>
    <mergeCell ref="E1011:F1011"/>
    <mergeCell ref="E1012:F1012"/>
    <mergeCell ref="E1013:F1013"/>
    <mergeCell ref="H1008:I1008"/>
    <mergeCell ref="E1018:F1018"/>
    <mergeCell ref="E1019:F1019"/>
    <mergeCell ref="H1021:I1021"/>
    <mergeCell ref="H930:I930"/>
    <mergeCell ref="E953:F953"/>
    <mergeCell ref="E957:F957"/>
    <mergeCell ref="E947:F947"/>
    <mergeCell ref="E948:F948"/>
    <mergeCell ref="E949:F949"/>
    <mergeCell ref="E977:F977"/>
    <mergeCell ref="E978:F978"/>
    <mergeCell ref="E979:F979"/>
    <mergeCell ref="E966:F966"/>
    <mergeCell ref="E970:F970"/>
    <mergeCell ref="E958:F958"/>
    <mergeCell ref="E959:F959"/>
    <mergeCell ref="E960:F960"/>
    <mergeCell ref="E961:F961"/>
    <mergeCell ref="E962:F962"/>
    <mergeCell ref="E965:F965"/>
    <mergeCell ref="H968:I968"/>
    <mergeCell ref="E971:F971"/>
    <mergeCell ref="E972:F972"/>
    <mergeCell ref="E973:F973"/>
    <mergeCell ref="H975:I975"/>
    <mergeCell ref="E939:F939"/>
    <mergeCell ref="E940:F940"/>
    <mergeCell ref="H942:I942"/>
    <mergeCell ref="E944:F944"/>
    <mergeCell ref="E945:F945"/>
    <mergeCell ref="E946:F946"/>
    <mergeCell ref="E950:F950"/>
    <mergeCell ref="E951:F951"/>
    <mergeCell ref="E952:F952"/>
    <mergeCell ref="H955:I955"/>
    <mergeCell ref="E898:F898"/>
    <mergeCell ref="H900:I900"/>
    <mergeCell ref="E904:F904"/>
    <mergeCell ref="E905:F905"/>
    <mergeCell ref="E906:F906"/>
    <mergeCell ref="E927:F927"/>
    <mergeCell ref="E928:F928"/>
    <mergeCell ref="E916:F916"/>
    <mergeCell ref="H918:I918"/>
    <mergeCell ref="E920:F920"/>
    <mergeCell ref="E921:F921"/>
    <mergeCell ref="E922:F922"/>
    <mergeCell ref="E910:F910"/>
    <mergeCell ref="E914:F914"/>
    <mergeCell ref="E915:F915"/>
    <mergeCell ref="H908:I908"/>
    <mergeCell ref="E911:F911"/>
    <mergeCell ref="E912:F912"/>
    <mergeCell ref="E913:F913"/>
    <mergeCell ref="H924:I924"/>
    <mergeCell ref="E926:F926"/>
    <mergeCell ref="E794:F794"/>
    <mergeCell ref="E795:F795"/>
    <mergeCell ref="E796:F796"/>
    <mergeCell ref="H800:I800"/>
    <mergeCell ref="E802:F802"/>
    <mergeCell ref="E775:F775"/>
    <mergeCell ref="E797:F797"/>
    <mergeCell ref="E857:F857"/>
    <mergeCell ref="E858:F858"/>
    <mergeCell ref="E859:F859"/>
    <mergeCell ref="E846:F846"/>
    <mergeCell ref="E850:F850"/>
    <mergeCell ref="E851:F851"/>
    <mergeCell ref="E838:F838"/>
    <mergeCell ref="E839:F839"/>
    <mergeCell ref="E844:F844"/>
    <mergeCell ref="E845:F845"/>
    <mergeCell ref="H841:I841"/>
    <mergeCell ref="E843:F843"/>
    <mergeCell ref="H848:I848"/>
    <mergeCell ref="E852:F852"/>
    <mergeCell ref="H854:I854"/>
    <mergeCell ref="E786:F786"/>
    <mergeCell ref="E787:F787"/>
    <mergeCell ref="H789:I789"/>
    <mergeCell ref="E791:F791"/>
    <mergeCell ref="E792:F792"/>
    <mergeCell ref="E793:F793"/>
    <mergeCell ref="E780:F780"/>
    <mergeCell ref="E781:F781"/>
    <mergeCell ref="E785:F785"/>
    <mergeCell ref="E798:F798"/>
    <mergeCell ref="E776:F776"/>
    <mergeCell ref="H778:I778"/>
    <mergeCell ref="E782:F782"/>
    <mergeCell ref="E783:F783"/>
    <mergeCell ref="E784:F784"/>
    <mergeCell ref="E697:F697"/>
    <mergeCell ref="E703:F703"/>
    <mergeCell ref="E698:F698"/>
    <mergeCell ref="E699:F699"/>
    <mergeCell ref="H701:I701"/>
    <mergeCell ref="E704:F704"/>
    <mergeCell ref="E705:F705"/>
    <mergeCell ref="H707:I707"/>
    <mergeCell ref="E710:F710"/>
    <mergeCell ref="E711:F711"/>
    <mergeCell ref="H713:I713"/>
    <mergeCell ref="E716:F716"/>
    <mergeCell ref="E717:F717"/>
    <mergeCell ref="H719:I719"/>
    <mergeCell ref="E769:F769"/>
    <mergeCell ref="E773:F773"/>
    <mergeCell ref="E774:F774"/>
    <mergeCell ref="H767:I767"/>
    <mergeCell ref="E770:F770"/>
    <mergeCell ref="E771:F771"/>
    <mergeCell ref="E772:F772"/>
    <mergeCell ref="E741:F741"/>
    <mergeCell ref="H743:I743"/>
    <mergeCell ref="E746:F746"/>
    <mergeCell ref="E747:F747"/>
    <mergeCell ref="H749:I749"/>
    <mergeCell ref="E752:F752"/>
    <mergeCell ref="E631:F631"/>
    <mergeCell ref="E620:F620"/>
    <mergeCell ref="E621:F621"/>
    <mergeCell ref="E625:F625"/>
    <mergeCell ref="E632:F632"/>
    <mergeCell ref="E633:F633"/>
    <mergeCell ref="H635:I635"/>
    <mergeCell ref="E638:F638"/>
    <mergeCell ref="E639:F639"/>
    <mergeCell ref="H641:I641"/>
    <mergeCell ref="E661:F661"/>
    <mergeCell ref="E667:F667"/>
    <mergeCell ref="E655:F655"/>
    <mergeCell ref="E656:F656"/>
    <mergeCell ref="E657:F657"/>
    <mergeCell ref="E649:F649"/>
    <mergeCell ref="H623:I623"/>
    <mergeCell ref="E626:F626"/>
    <mergeCell ref="E627:F627"/>
    <mergeCell ref="H629:I629"/>
    <mergeCell ref="E644:F644"/>
    <mergeCell ref="E645:F645"/>
    <mergeCell ref="H647:I647"/>
    <mergeCell ref="E650:F650"/>
    <mergeCell ref="E651:F651"/>
    <mergeCell ref="H653:I653"/>
    <mergeCell ref="H659:I659"/>
    <mergeCell ref="E662:F662"/>
    <mergeCell ref="E663:F663"/>
    <mergeCell ref="H665:I665"/>
    <mergeCell ref="E637:F637"/>
    <mergeCell ref="E643:F643"/>
    <mergeCell ref="E573:F573"/>
    <mergeCell ref="E590:F590"/>
    <mergeCell ref="E591:F591"/>
    <mergeCell ref="E592:F592"/>
    <mergeCell ref="E593:F593"/>
    <mergeCell ref="E594:F594"/>
    <mergeCell ref="E585:F585"/>
    <mergeCell ref="E589:F589"/>
    <mergeCell ref="E577:F577"/>
    <mergeCell ref="E578:F578"/>
    <mergeCell ref="E579:F579"/>
    <mergeCell ref="E613:F613"/>
    <mergeCell ref="E614:F614"/>
    <mergeCell ref="E615:F615"/>
    <mergeCell ref="H617:I617"/>
    <mergeCell ref="E619:F619"/>
    <mergeCell ref="E607:F607"/>
    <mergeCell ref="E601:F601"/>
    <mergeCell ref="E602:F602"/>
    <mergeCell ref="E603:F603"/>
    <mergeCell ref="E609:F609"/>
    <mergeCell ref="H611:I611"/>
    <mergeCell ref="E566:F566"/>
    <mergeCell ref="E571:F571"/>
    <mergeCell ref="E572:F572"/>
    <mergeCell ref="E558:F558"/>
    <mergeCell ref="E559:F559"/>
    <mergeCell ref="E565:F565"/>
    <mergeCell ref="E550:F550"/>
    <mergeCell ref="E551:F551"/>
    <mergeCell ref="E556:F556"/>
    <mergeCell ref="E557:F557"/>
    <mergeCell ref="H553:I553"/>
    <mergeCell ref="E555:F555"/>
    <mergeCell ref="E560:F560"/>
    <mergeCell ref="E561:F561"/>
    <mergeCell ref="H563:I563"/>
    <mergeCell ref="E567:F567"/>
    <mergeCell ref="H569:I569"/>
    <mergeCell ref="E542:F542"/>
    <mergeCell ref="E543:F543"/>
    <mergeCell ref="E549:F549"/>
    <mergeCell ref="E534:F534"/>
    <mergeCell ref="E535:F535"/>
    <mergeCell ref="E536:F536"/>
    <mergeCell ref="E537:F537"/>
    <mergeCell ref="E538:F538"/>
    <mergeCell ref="E526:F526"/>
    <mergeCell ref="E527:F527"/>
    <mergeCell ref="E528:F528"/>
    <mergeCell ref="E529:F529"/>
    <mergeCell ref="E530:F530"/>
    <mergeCell ref="H532:I532"/>
    <mergeCell ref="E539:F539"/>
    <mergeCell ref="E540:F540"/>
    <mergeCell ref="E541:F541"/>
    <mergeCell ref="H545:I545"/>
    <mergeCell ref="E547:F547"/>
    <mergeCell ref="E548:F548"/>
    <mergeCell ref="E521:F521"/>
    <mergeCell ref="E525:F525"/>
    <mergeCell ref="E512:F512"/>
    <mergeCell ref="E513:F513"/>
    <mergeCell ref="E514:F514"/>
    <mergeCell ref="E500:F500"/>
    <mergeCell ref="E506:F506"/>
    <mergeCell ref="E507:F507"/>
    <mergeCell ref="E501:F501"/>
    <mergeCell ref="E502:F502"/>
    <mergeCell ref="H504:I504"/>
    <mergeCell ref="E508:F508"/>
    <mergeCell ref="H510:I510"/>
    <mergeCell ref="E515:F515"/>
    <mergeCell ref="E516:F516"/>
    <mergeCell ref="E517:F517"/>
    <mergeCell ref="H519:I519"/>
    <mergeCell ref="E522:F522"/>
    <mergeCell ref="E523:F523"/>
    <mergeCell ref="E524:F524"/>
    <mergeCell ref="E474:F474"/>
    <mergeCell ref="H476:I476"/>
    <mergeCell ref="E492:F492"/>
    <mergeCell ref="E493:F493"/>
    <mergeCell ref="E499:F499"/>
    <mergeCell ref="E486:F486"/>
    <mergeCell ref="E487:F487"/>
    <mergeCell ref="E488:F488"/>
    <mergeCell ref="E478:F478"/>
    <mergeCell ref="E479:F479"/>
    <mergeCell ref="E480:F480"/>
    <mergeCell ref="E481:F481"/>
    <mergeCell ref="H483:I483"/>
    <mergeCell ref="E485:F485"/>
    <mergeCell ref="H490:I490"/>
    <mergeCell ref="E494:F494"/>
    <mergeCell ref="E495:F495"/>
    <mergeCell ref="H497:I497"/>
    <mergeCell ref="E472:F472"/>
    <mergeCell ref="E473:F473"/>
    <mergeCell ref="E460:F460"/>
    <mergeCell ref="E467:F467"/>
    <mergeCell ref="E452:F452"/>
    <mergeCell ref="E453:F453"/>
    <mergeCell ref="E458:F458"/>
    <mergeCell ref="E459:F459"/>
    <mergeCell ref="E454:F454"/>
    <mergeCell ref="H456:I456"/>
    <mergeCell ref="E461:F461"/>
    <mergeCell ref="E462:F462"/>
    <mergeCell ref="E463:F463"/>
    <mergeCell ref="H465:I465"/>
    <mergeCell ref="E468:F468"/>
    <mergeCell ref="E469:F469"/>
    <mergeCell ref="E470:F470"/>
    <mergeCell ref="E445:F445"/>
    <mergeCell ref="E446:F446"/>
    <mergeCell ref="E438:F438"/>
    <mergeCell ref="E439:F439"/>
    <mergeCell ref="E432:F432"/>
    <mergeCell ref="E433:F433"/>
    <mergeCell ref="E434:F434"/>
    <mergeCell ref="H429:I429"/>
    <mergeCell ref="E431:F431"/>
    <mergeCell ref="H436:I436"/>
    <mergeCell ref="E440:F440"/>
    <mergeCell ref="E441:F441"/>
    <mergeCell ref="H443:I443"/>
    <mergeCell ref="E447:F447"/>
    <mergeCell ref="E448:F448"/>
    <mergeCell ref="H450:I450"/>
    <mergeCell ref="E471:F471"/>
    <mergeCell ref="H396:I396"/>
    <mergeCell ref="E398:F398"/>
    <mergeCell ref="E399:F399"/>
    <mergeCell ref="E400:F400"/>
    <mergeCell ref="E388:F388"/>
    <mergeCell ref="E392:F392"/>
    <mergeCell ref="E393:F393"/>
    <mergeCell ref="E380:F380"/>
    <mergeCell ref="E381:F381"/>
    <mergeCell ref="E382:F382"/>
    <mergeCell ref="E387:F387"/>
    <mergeCell ref="E357:F357"/>
    <mergeCell ref="E358:F358"/>
    <mergeCell ref="E359:F359"/>
    <mergeCell ref="H362:I362"/>
    <mergeCell ref="E364:F364"/>
    <mergeCell ref="E365:F365"/>
    <mergeCell ref="H369:I369"/>
    <mergeCell ref="E371:F371"/>
    <mergeCell ref="E375:F375"/>
    <mergeCell ref="E376:F376"/>
    <mergeCell ref="H378:I378"/>
    <mergeCell ref="H384:I384"/>
    <mergeCell ref="H390:I390"/>
    <mergeCell ref="E348:F348"/>
    <mergeCell ref="E349:F349"/>
    <mergeCell ref="E338:F338"/>
    <mergeCell ref="E345:F345"/>
    <mergeCell ref="E330:F330"/>
    <mergeCell ref="E334:F334"/>
    <mergeCell ref="E344:F344"/>
    <mergeCell ref="E372:F372"/>
    <mergeCell ref="E373:F373"/>
    <mergeCell ref="E374:F374"/>
    <mergeCell ref="E366:F366"/>
    <mergeCell ref="E367:F367"/>
    <mergeCell ref="E354:F354"/>
    <mergeCell ref="E355:F355"/>
    <mergeCell ref="E356:F356"/>
    <mergeCell ref="E360:F360"/>
    <mergeCell ref="E394:F394"/>
    <mergeCell ref="E353:F353"/>
    <mergeCell ref="E386:F386"/>
    <mergeCell ref="E315:F315"/>
    <mergeCell ref="E316:F316"/>
    <mergeCell ref="H318:I318"/>
    <mergeCell ref="E312:F312"/>
    <mergeCell ref="E313:F313"/>
    <mergeCell ref="E314:F314"/>
    <mergeCell ref="E322:F322"/>
    <mergeCell ref="E323:F323"/>
    <mergeCell ref="E327:F327"/>
    <mergeCell ref="E328:F328"/>
    <mergeCell ref="E329:F329"/>
    <mergeCell ref="E321:F321"/>
    <mergeCell ref="E346:F346"/>
    <mergeCell ref="E347:F347"/>
    <mergeCell ref="A320:J320"/>
    <mergeCell ref="E324:F324"/>
    <mergeCell ref="E325:F325"/>
    <mergeCell ref="E326:F326"/>
    <mergeCell ref="H332:I332"/>
    <mergeCell ref="E335:F335"/>
    <mergeCell ref="E336:F336"/>
    <mergeCell ref="E337:F337"/>
    <mergeCell ref="H340:I340"/>
    <mergeCell ref="E342:F342"/>
    <mergeCell ref="E343:F343"/>
    <mergeCell ref="E307:F307"/>
    <mergeCell ref="E308:F308"/>
    <mergeCell ref="H310:I310"/>
    <mergeCell ref="E301:F301"/>
    <mergeCell ref="E302:F302"/>
    <mergeCell ref="E303:F303"/>
    <mergeCell ref="E304:F304"/>
    <mergeCell ref="E305:F305"/>
    <mergeCell ref="E306:F306"/>
    <mergeCell ref="F289:I289"/>
    <mergeCell ref="A295:E295"/>
    <mergeCell ref="F295:I295"/>
    <mergeCell ref="H297:I297"/>
    <mergeCell ref="E299:F299"/>
    <mergeCell ref="E300:F300"/>
    <mergeCell ref="H283:I283"/>
    <mergeCell ref="H284:I284"/>
    <mergeCell ref="H285:I285"/>
    <mergeCell ref="H286:I286"/>
    <mergeCell ref="H287:I287"/>
    <mergeCell ref="A288:E288"/>
    <mergeCell ref="F288:I288"/>
    <mergeCell ref="G277:I277"/>
    <mergeCell ref="G278:I278"/>
    <mergeCell ref="G279:I279"/>
    <mergeCell ref="G280:I280"/>
    <mergeCell ref="G281:I281"/>
    <mergeCell ref="A282:E282"/>
    <mergeCell ref="F282:I282"/>
    <mergeCell ref="A273:E273"/>
    <mergeCell ref="F273:I273"/>
    <mergeCell ref="A274:E274"/>
    <mergeCell ref="F274:I274"/>
    <mergeCell ref="A275:E275"/>
    <mergeCell ref="F275:I275"/>
    <mergeCell ref="A270:E270"/>
    <mergeCell ref="F270:I270"/>
    <mergeCell ref="A271:E271"/>
    <mergeCell ref="F271:I271"/>
    <mergeCell ref="A272:E272"/>
    <mergeCell ref="F272:I272"/>
    <mergeCell ref="J262:J263"/>
    <mergeCell ref="A265:E265"/>
    <mergeCell ref="F265:I265"/>
    <mergeCell ref="F266:I266"/>
    <mergeCell ref="A269:E269"/>
    <mergeCell ref="F269:I269"/>
    <mergeCell ref="H258:I258"/>
    <mergeCell ref="E260:F260"/>
    <mergeCell ref="E261:F261"/>
    <mergeCell ref="A262:A263"/>
    <mergeCell ref="B262:B263"/>
    <mergeCell ref="C262:C263"/>
    <mergeCell ref="D262:D263"/>
    <mergeCell ref="E262:E263"/>
    <mergeCell ref="F262:G262"/>
    <mergeCell ref="H262:I262"/>
    <mergeCell ref="E249:F249"/>
    <mergeCell ref="E253:F253"/>
    <mergeCell ref="E254:F254"/>
    <mergeCell ref="E255:F255"/>
    <mergeCell ref="E256:F256"/>
    <mergeCell ref="E244:F244"/>
    <mergeCell ref="E245:F245"/>
    <mergeCell ref="E246:F246"/>
    <mergeCell ref="E247:F247"/>
    <mergeCell ref="E248:F248"/>
    <mergeCell ref="E229:F229"/>
    <mergeCell ref="E230:F230"/>
    <mergeCell ref="E231:F231"/>
    <mergeCell ref="E232:F232"/>
    <mergeCell ref="E233:F233"/>
    <mergeCell ref="E237:F237"/>
    <mergeCell ref="E238:F238"/>
    <mergeCell ref="E239:F239"/>
    <mergeCell ref="E240:F240"/>
    <mergeCell ref="H235:I235"/>
    <mergeCell ref="H222:I222"/>
    <mergeCell ref="E224:F224"/>
    <mergeCell ref="E225:F225"/>
    <mergeCell ref="E226:F226"/>
    <mergeCell ref="E227:F227"/>
    <mergeCell ref="E228:F228"/>
    <mergeCell ref="E215:F215"/>
    <mergeCell ref="E216:F216"/>
    <mergeCell ref="E217:F217"/>
    <mergeCell ref="E218:F218"/>
    <mergeCell ref="E219:F219"/>
    <mergeCell ref="E220:F220"/>
    <mergeCell ref="E138:F138"/>
    <mergeCell ref="H140:I140"/>
    <mergeCell ref="E211:F211"/>
    <mergeCell ref="E212:F212"/>
    <mergeCell ref="E213:F213"/>
    <mergeCell ref="E214:F214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H209:I209"/>
    <mergeCell ref="E123:F123"/>
    <mergeCell ref="E124:F124"/>
    <mergeCell ref="E125:F125"/>
    <mergeCell ref="E91:F91"/>
    <mergeCell ref="E92:F92"/>
    <mergeCell ref="E93:F93"/>
    <mergeCell ref="E94:F94"/>
    <mergeCell ref="E95:F95"/>
    <mergeCell ref="E96:F96"/>
    <mergeCell ref="E66:F66"/>
    <mergeCell ref="E67:F67"/>
    <mergeCell ref="E68:F68"/>
    <mergeCell ref="H70:I70"/>
    <mergeCell ref="E89:F89"/>
    <mergeCell ref="E90:F90"/>
    <mergeCell ref="E58:F58"/>
    <mergeCell ref="E59:F59"/>
    <mergeCell ref="E60:F60"/>
    <mergeCell ref="H62:I62"/>
    <mergeCell ref="E64:F64"/>
    <mergeCell ref="E65:F65"/>
    <mergeCell ref="B6:J6"/>
    <mergeCell ref="E50:F50"/>
    <mergeCell ref="E51:F51"/>
    <mergeCell ref="E52:F52"/>
    <mergeCell ref="E53:F53"/>
    <mergeCell ref="H55:I55"/>
    <mergeCell ref="E57:F57"/>
    <mergeCell ref="E48:F48"/>
    <mergeCell ref="E49:F49"/>
    <mergeCell ref="A38:E38"/>
    <mergeCell ref="F38:I38"/>
    <mergeCell ref="A39:E39"/>
    <mergeCell ref="F39:I39"/>
    <mergeCell ref="A44:E44"/>
    <mergeCell ref="F44:I44"/>
    <mergeCell ref="A40:E40"/>
    <mergeCell ref="F40:I40"/>
    <mergeCell ref="A41:E41"/>
    <mergeCell ref="F41:I41"/>
    <mergeCell ref="H351:I351"/>
    <mergeCell ref="A2:J2"/>
    <mergeCell ref="A1:J1"/>
    <mergeCell ref="E20:F20"/>
    <mergeCell ref="E21:F21"/>
    <mergeCell ref="E22:F22"/>
    <mergeCell ref="H24:I24"/>
    <mergeCell ref="E26:F26"/>
    <mergeCell ref="E27:F27"/>
    <mergeCell ref="E12:F12"/>
    <mergeCell ref="E13:F13"/>
    <mergeCell ref="E14:F14"/>
    <mergeCell ref="H16:I16"/>
    <mergeCell ref="E18:F18"/>
    <mergeCell ref="E19:F19"/>
    <mergeCell ref="E8:F8"/>
    <mergeCell ref="E9:F9"/>
    <mergeCell ref="E10:F10"/>
    <mergeCell ref="E11:F11"/>
    <mergeCell ref="E36:F36"/>
    <mergeCell ref="E28:F28"/>
    <mergeCell ref="E29:F29"/>
    <mergeCell ref="E30:F30"/>
    <mergeCell ref="E31:F31"/>
    <mergeCell ref="H33:I33"/>
    <mergeCell ref="E35:F35"/>
    <mergeCell ref="A37:E37"/>
    <mergeCell ref="F37:I37"/>
    <mergeCell ref="G43:I43"/>
    <mergeCell ref="H46:I46"/>
    <mergeCell ref="A4:J4"/>
    <mergeCell ref="B5:J5"/>
    <mergeCell ref="H402:I402"/>
    <mergeCell ref="E404:F404"/>
    <mergeCell ref="H575:I575"/>
    <mergeCell ref="H581:I581"/>
    <mergeCell ref="E583:F583"/>
    <mergeCell ref="E584:F584"/>
    <mergeCell ref="H587:I587"/>
    <mergeCell ref="E595:F595"/>
    <mergeCell ref="E596:F596"/>
    <mergeCell ref="E597:F597"/>
    <mergeCell ref="H599:I599"/>
    <mergeCell ref="H605:I605"/>
    <mergeCell ref="E608:F608"/>
    <mergeCell ref="E420:F420"/>
    <mergeCell ref="E426:F426"/>
    <mergeCell ref="E427:F427"/>
    <mergeCell ref="E413:F413"/>
    <mergeCell ref="E414:F414"/>
    <mergeCell ref="E415:F415"/>
    <mergeCell ref="E419:F419"/>
    <mergeCell ref="E405:F405"/>
    <mergeCell ref="E406:F406"/>
    <mergeCell ref="E407:F407"/>
    <mergeCell ref="E408:F408"/>
    <mergeCell ref="E409:F409"/>
    <mergeCell ref="H411:I411"/>
    <mergeCell ref="E416:F416"/>
    <mergeCell ref="E417:F417"/>
    <mergeCell ref="E418:F418"/>
    <mergeCell ref="H422:I422"/>
    <mergeCell ref="E424:F424"/>
    <mergeCell ref="E425:F425"/>
    <mergeCell ref="E668:F668"/>
    <mergeCell ref="E669:F669"/>
    <mergeCell ref="H671:I671"/>
    <mergeCell ref="E674:F674"/>
    <mergeCell ref="E675:F675"/>
    <mergeCell ref="H677:I677"/>
    <mergeCell ref="E680:F680"/>
    <mergeCell ref="E722:F722"/>
    <mergeCell ref="E723:F723"/>
    <mergeCell ref="H725:I725"/>
    <mergeCell ref="E728:F728"/>
    <mergeCell ref="E729:F729"/>
    <mergeCell ref="H731:I731"/>
    <mergeCell ref="E734:F734"/>
    <mergeCell ref="E735:F735"/>
    <mergeCell ref="H737:I737"/>
    <mergeCell ref="E740:F740"/>
    <mergeCell ref="E691:F691"/>
    <mergeCell ref="E679:F679"/>
    <mergeCell ref="E685:F685"/>
    <mergeCell ref="E673:F673"/>
    <mergeCell ref="E681:F681"/>
    <mergeCell ref="H683:I683"/>
    <mergeCell ref="E686:F686"/>
    <mergeCell ref="E687:F687"/>
    <mergeCell ref="H689:I689"/>
    <mergeCell ref="E692:F692"/>
    <mergeCell ref="E693:F693"/>
    <mergeCell ref="H695:I695"/>
    <mergeCell ref="E715:F715"/>
    <mergeCell ref="E721:F721"/>
    <mergeCell ref="E709:F709"/>
    <mergeCell ref="A753:A754"/>
    <mergeCell ref="B753:B754"/>
    <mergeCell ref="C753:C754"/>
    <mergeCell ref="D753:D754"/>
    <mergeCell ref="E753:E754"/>
    <mergeCell ref="F753:G753"/>
    <mergeCell ref="E745:F745"/>
    <mergeCell ref="E733:F733"/>
    <mergeCell ref="E739:F739"/>
    <mergeCell ref="E727:F727"/>
    <mergeCell ref="J753:J754"/>
    <mergeCell ref="F762:I762"/>
    <mergeCell ref="A763:E763"/>
    <mergeCell ref="F763:I763"/>
    <mergeCell ref="A764:E764"/>
    <mergeCell ref="F764:I764"/>
    <mergeCell ref="A765:E765"/>
    <mergeCell ref="F765:I765"/>
    <mergeCell ref="E751:F751"/>
    <mergeCell ref="H753:I753"/>
    <mergeCell ref="F757:I757"/>
    <mergeCell ref="A759:E759"/>
    <mergeCell ref="F759:I759"/>
    <mergeCell ref="A760:E760"/>
    <mergeCell ref="F760:I760"/>
    <mergeCell ref="A761:E761"/>
    <mergeCell ref="F761:I761"/>
    <mergeCell ref="A762:E762"/>
    <mergeCell ref="A756:E756"/>
    <mergeCell ref="F756:I756"/>
    <mergeCell ref="E806:F806"/>
    <mergeCell ref="E807:F807"/>
    <mergeCell ref="H809:I809"/>
    <mergeCell ref="E812:F812"/>
    <mergeCell ref="E813:F813"/>
    <mergeCell ref="E814:F814"/>
    <mergeCell ref="E817:F817"/>
    <mergeCell ref="E815:F815"/>
    <mergeCell ref="E816:F816"/>
    <mergeCell ref="E804:F804"/>
    <mergeCell ref="E805:F805"/>
    <mergeCell ref="E811:F811"/>
    <mergeCell ref="E932:F932"/>
    <mergeCell ref="E933:F933"/>
    <mergeCell ref="E934:F934"/>
    <mergeCell ref="H936:I936"/>
    <mergeCell ref="E803:F803"/>
    <mergeCell ref="E877:F877"/>
    <mergeCell ref="E878:F878"/>
    <mergeCell ref="E879:F879"/>
    <mergeCell ref="E871:F871"/>
    <mergeCell ref="E866:F866"/>
    <mergeCell ref="E867:F867"/>
    <mergeCell ref="H861:I861"/>
    <mergeCell ref="E863:F863"/>
    <mergeCell ref="E864:F864"/>
    <mergeCell ref="E865:F865"/>
    <mergeCell ref="H869:I869"/>
    <mergeCell ref="E872:F872"/>
    <mergeCell ref="E873:F873"/>
    <mergeCell ref="H875:I875"/>
    <mergeCell ref="E897:F897"/>
    <mergeCell ref="E938:F938"/>
    <mergeCell ref="E818:F818"/>
    <mergeCell ref="H820:I820"/>
    <mergeCell ref="E822:F822"/>
    <mergeCell ref="E823:F823"/>
    <mergeCell ref="E836:F836"/>
    <mergeCell ref="E837:F837"/>
    <mergeCell ref="E824:F824"/>
    <mergeCell ref="E825:F825"/>
    <mergeCell ref="H827:I827"/>
    <mergeCell ref="E829:F829"/>
    <mergeCell ref="E830:F830"/>
    <mergeCell ref="E831:F831"/>
    <mergeCell ref="E832:F832"/>
    <mergeCell ref="H834:I834"/>
    <mergeCell ref="E856:F856"/>
    <mergeCell ref="E963:F963"/>
    <mergeCell ref="H881:I881"/>
    <mergeCell ref="E902:F902"/>
    <mergeCell ref="E903:F903"/>
    <mergeCell ref="E893:F893"/>
    <mergeCell ref="E894:F894"/>
    <mergeCell ref="E895:F895"/>
    <mergeCell ref="E896:F896"/>
    <mergeCell ref="E889:F889"/>
    <mergeCell ref="E883:F883"/>
    <mergeCell ref="E884:F884"/>
    <mergeCell ref="E885:F885"/>
    <mergeCell ref="H887:I887"/>
    <mergeCell ref="E890:F890"/>
    <mergeCell ref="E891:F891"/>
    <mergeCell ref="E892:F892"/>
    <mergeCell ref="E964:F964"/>
    <mergeCell ref="H1099:I1099"/>
    <mergeCell ref="E1110:F1110"/>
    <mergeCell ref="H1112:I1112"/>
    <mergeCell ref="H1120:I1120"/>
    <mergeCell ref="E1123:F1123"/>
    <mergeCell ref="E1124:F1124"/>
    <mergeCell ref="E1125:F1125"/>
    <mergeCell ref="H1130:I1130"/>
    <mergeCell ref="H1136:I1136"/>
    <mergeCell ref="E1138:F1138"/>
    <mergeCell ref="H1142:I1142"/>
    <mergeCell ref="H1148:I1148"/>
    <mergeCell ref="E1150:F1150"/>
    <mergeCell ref="E1151:F1151"/>
    <mergeCell ref="H1154:I1154"/>
    <mergeCell ref="E998:F998"/>
    <mergeCell ref="E1004:F1004"/>
    <mergeCell ref="E992:F992"/>
    <mergeCell ref="E980:F980"/>
    <mergeCell ref="E986:F986"/>
    <mergeCell ref="E981:F981"/>
    <mergeCell ref="E982:F982"/>
    <mergeCell ref="H984:I984"/>
    <mergeCell ref="E987:F987"/>
    <mergeCell ref="E988:F988"/>
    <mergeCell ref="H990:I990"/>
    <mergeCell ref="E993:F993"/>
    <mergeCell ref="E994:F994"/>
    <mergeCell ref="H996:I996"/>
    <mergeCell ref="E999:F999"/>
    <mergeCell ref="E1000:F1000"/>
    <mergeCell ref="E1162:F1162"/>
    <mergeCell ref="E1163:F1163"/>
    <mergeCell ref="E1140:F1140"/>
    <mergeCell ref="E1156:F1156"/>
    <mergeCell ref="E1157:F1157"/>
    <mergeCell ref="E1158:F1158"/>
    <mergeCell ref="E1159:F1159"/>
    <mergeCell ref="E1160:F1160"/>
    <mergeCell ref="E1161:F1161"/>
    <mergeCell ref="E1152:F1152"/>
    <mergeCell ref="E1144:F1144"/>
    <mergeCell ref="E1145:F1145"/>
    <mergeCell ref="E1146:F1146"/>
    <mergeCell ref="H1185:I1185"/>
    <mergeCell ref="H1191:I1191"/>
    <mergeCell ref="E1193:F1193"/>
    <mergeCell ref="E1194:F1194"/>
    <mergeCell ref="E1178:F1178"/>
    <mergeCell ref="E1179:F1179"/>
    <mergeCell ref="E1180:F1180"/>
    <mergeCell ref="E1181:F1181"/>
    <mergeCell ref="E1182:F1182"/>
    <mergeCell ref="E1170:F1170"/>
    <mergeCell ref="E1171:F1171"/>
    <mergeCell ref="E1172:F1172"/>
    <mergeCell ref="E1173:F1173"/>
    <mergeCell ref="E1165:F1165"/>
    <mergeCell ref="E1169:F1169"/>
    <mergeCell ref="E1164:F1164"/>
    <mergeCell ref="H1167:I1167"/>
    <mergeCell ref="H1175:I1175"/>
    <mergeCell ref="E1177:F1177"/>
    <mergeCell ref="E1253:F1253"/>
    <mergeCell ref="E1257:F1257"/>
    <mergeCell ref="E1242:F1242"/>
    <mergeCell ref="E1243:F1243"/>
    <mergeCell ref="E1247:F1247"/>
    <mergeCell ref="E1235:F1235"/>
    <mergeCell ref="E1236:F1236"/>
    <mergeCell ref="E1237:F1237"/>
    <mergeCell ref="H1239:I1239"/>
    <mergeCell ref="E1241:F1241"/>
    <mergeCell ref="H1245:I1245"/>
    <mergeCell ref="E1248:F1248"/>
    <mergeCell ref="E1249:F1249"/>
    <mergeCell ref="H1251:I1251"/>
    <mergeCell ref="E1254:F1254"/>
    <mergeCell ref="E1255:F1255"/>
    <mergeCell ref="E1256:F1256"/>
    <mergeCell ref="E1263:F1263"/>
    <mergeCell ref="E1264:F1264"/>
    <mergeCell ref="E1265:F1265"/>
    <mergeCell ref="H1259:I1259"/>
    <mergeCell ref="E1261:F1261"/>
    <mergeCell ref="E1262:F1262"/>
    <mergeCell ref="E1266:F1266"/>
    <mergeCell ref="E1503:F1503"/>
    <mergeCell ref="E1504:F1504"/>
    <mergeCell ref="E1509:F1509"/>
    <mergeCell ref="E1510:F1510"/>
    <mergeCell ref="E1511:F1511"/>
    <mergeCell ref="H1514:I1514"/>
    <mergeCell ref="E1516:F1516"/>
    <mergeCell ref="E1517:F1517"/>
    <mergeCell ref="A1518:A1519"/>
    <mergeCell ref="B1518:B1519"/>
    <mergeCell ref="C1518:C1519"/>
    <mergeCell ref="D1518:D1519"/>
    <mergeCell ref="E1518:E1519"/>
    <mergeCell ref="F1518:G1518"/>
    <mergeCell ref="H1518:I1518"/>
    <mergeCell ref="E1267:F1267"/>
    <mergeCell ref="H1269:I1269"/>
    <mergeCell ref="E1272:F1272"/>
    <mergeCell ref="E1273:F1273"/>
    <mergeCell ref="H1275:I1275"/>
    <mergeCell ref="E1300:F1300"/>
    <mergeCell ref="E1301:F1301"/>
    <mergeCell ref="E1295:F1295"/>
    <mergeCell ref="E1299:F1299"/>
    <mergeCell ref="E1284:F1284"/>
    <mergeCell ref="C1546:C1547"/>
    <mergeCell ref="D1546:D1547"/>
    <mergeCell ref="J1518:J1519"/>
    <mergeCell ref="A1521:E1521"/>
    <mergeCell ref="F1521:I1521"/>
    <mergeCell ref="A1522:E1522"/>
    <mergeCell ref="F1522:I1522"/>
    <mergeCell ref="A1523:E1523"/>
    <mergeCell ref="F1523:I1523"/>
    <mergeCell ref="A1524:E1524"/>
    <mergeCell ref="F1524:I1524"/>
    <mergeCell ref="A1525:E1525"/>
    <mergeCell ref="F1525:I1525"/>
    <mergeCell ref="A1532:A1533"/>
    <mergeCell ref="B1532:B1533"/>
    <mergeCell ref="C1532:C1533"/>
    <mergeCell ref="D1532:D1533"/>
    <mergeCell ref="E1532:E1533"/>
    <mergeCell ref="F1532:G1532"/>
    <mergeCell ref="H1532:I1532"/>
    <mergeCell ref="J1532:J1533"/>
    <mergeCell ref="E1580:F1580"/>
    <mergeCell ref="E1581:F1581"/>
    <mergeCell ref="A1535:E1535"/>
    <mergeCell ref="F1535:I1535"/>
    <mergeCell ref="E1579:F1579"/>
    <mergeCell ref="F1546:G1546"/>
    <mergeCell ref="H1546:I1546"/>
    <mergeCell ref="E1573:F1573"/>
    <mergeCell ref="E1574:F1574"/>
    <mergeCell ref="E1575:F1575"/>
    <mergeCell ref="E1567:F1567"/>
    <mergeCell ref="E1568:F1568"/>
    <mergeCell ref="E1569:F1569"/>
    <mergeCell ref="J1546:J1547"/>
    <mergeCell ref="A1549:E1549"/>
    <mergeCell ref="F1549:I1549"/>
    <mergeCell ref="A1550:E1550"/>
    <mergeCell ref="F1550:I1550"/>
    <mergeCell ref="A1551:E1551"/>
    <mergeCell ref="F1551:I1551"/>
    <mergeCell ref="A1552:E1552"/>
    <mergeCell ref="F1552:I1552"/>
    <mergeCell ref="A1553:E1553"/>
    <mergeCell ref="F1553:I1553"/>
    <mergeCell ref="A1554:E1554"/>
    <mergeCell ref="F1554:I1554"/>
    <mergeCell ref="H1556:I1556"/>
    <mergeCell ref="E1558:F1558"/>
    <mergeCell ref="E1559:F1559"/>
    <mergeCell ref="E1560:F1560"/>
    <mergeCell ref="A1546:A1547"/>
    <mergeCell ref="B1546:B1547"/>
    <mergeCell ref="A1712:J1712"/>
    <mergeCell ref="H1577:I1577"/>
    <mergeCell ref="E1546:E1547"/>
    <mergeCell ref="A1536:E1536"/>
    <mergeCell ref="F1536:I1536"/>
    <mergeCell ref="A1537:E1537"/>
    <mergeCell ref="F1537:I1537"/>
    <mergeCell ref="A1538:E1538"/>
    <mergeCell ref="F1538:I1538"/>
    <mergeCell ref="A1539:E1539"/>
    <mergeCell ref="F1539:I1539"/>
    <mergeCell ref="E1642:F1642"/>
    <mergeCell ref="H1583:I1583"/>
    <mergeCell ref="E1585:F1585"/>
    <mergeCell ref="E1586:F1586"/>
    <mergeCell ref="E1587:F1587"/>
    <mergeCell ref="H1589:I1589"/>
    <mergeCell ref="E1594:F1594"/>
    <mergeCell ref="E1595:F1595"/>
    <mergeCell ref="E1591:F1591"/>
    <mergeCell ref="E1592:F1592"/>
    <mergeCell ref="E1593:F1593"/>
    <mergeCell ref="H1597:I1597"/>
    <mergeCell ref="E1599:F1599"/>
    <mergeCell ref="E1600:F1600"/>
    <mergeCell ref="E1601:F1601"/>
    <mergeCell ref="E1602:F1602"/>
    <mergeCell ref="E1561:F1561"/>
    <mergeCell ref="H1563:I1563"/>
    <mergeCell ref="E1565:F1565"/>
    <mergeCell ref="E1566:F1566"/>
    <mergeCell ref="H1571:I1571"/>
  </mergeCells>
  <printOptions horizontalCentered="1"/>
  <pageMargins left="0.51181102362204722" right="0.51181102362204722" top="0.59055118110236227" bottom="0.78740157480314965" header="0.51181102362204722" footer="0.51181102362204722"/>
  <pageSetup paperSize="9" scale="44" fitToHeight="0" orientation="portrait" r:id="rId1"/>
  <headerFooter>
    <oddHeader xml:space="preserve">&amp;L </oddHeader>
    <oddFooter xml:space="preserve">&amp;L </oddFooter>
  </headerFooter>
  <rowBreaks count="55" manualBreakCount="55">
    <brk id="33" max="16383" man="1"/>
    <brk id="71" max="9" man="1"/>
    <brk id="87" max="16383" man="1"/>
    <brk id="114" max="9" man="1"/>
    <brk id="121" max="16383" man="1"/>
    <brk id="209" max="16383" man="1"/>
    <brk id="222" max="16383" man="1"/>
    <brk id="242" max="16383" man="1"/>
    <brk id="258" max="16383" man="1"/>
    <brk id="297" max="16383" man="1"/>
    <brk id="332" max="16383" man="1"/>
    <brk id="369" max="16383" man="1"/>
    <brk id="396" max="16383" man="1"/>
    <brk id="411" max="16383" man="1"/>
    <brk id="429" max="16383" man="1"/>
    <brk id="456" max="16383" man="1"/>
    <brk id="476" max="9" man="1"/>
    <brk id="497" max="16383" man="1"/>
    <brk id="519" max="16383" man="1"/>
    <brk id="553" max="16383" man="1"/>
    <brk id="587" max="16383" man="1"/>
    <brk id="623" max="16383" man="1"/>
    <brk id="665" max="16383" man="1"/>
    <brk id="707" max="16383" man="1"/>
    <brk id="749" max="16383" man="1"/>
    <brk id="789" max="16383" man="1"/>
    <brk id="809" max="16383" man="1"/>
    <brk id="827" max="16383" man="1"/>
    <brk id="848" max="16383" man="1"/>
    <brk id="881" max="16383" man="1"/>
    <brk id="908" max="16383" man="1"/>
    <brk id="936" max="16383" man="1"/>
    <brk id="975" max="16383" man="1"/>
    <brk id="1008" max="16383" man="1"/>
    <brk id="1034" max="16383" man="1"/>
    <brk id="1073" max="16383" man="1"/>
    <brk id="1112" max="16383" man="1"/>
    <brk id="1136" max="16383" man="1"/>
    <brk id="1167" max="16383" man="1"/>
    <brk id="1191" max="16383" man="1"/>
    <brk id="1217" max="16383" man="1"/>
    <brk id="1245" max="16383" man="1"/>
    <brk id="1269" max="16383" man="1"/>
    <brk id="1293" max="16383" man="1"/>
    <brk id="1330" max="16383" man="1"/>
    <brk id="1366" max="9" man="1"/>
    <brk id="1402" max="16383" man="1"/>
    <brk id="1432" max="16383" man="1"/>
    <brk id="1467" max="16383" man="1"/>
    <brk id="1501" max="16383" man="1"/>
    <brk id="1556" max="16383" man="1"/>
    <brk id="1589" max="16383" man="1"/>
    <brk id="1619" max="16383" man="1"/>
    <brk id="1653" max="16383" man="1"/>
    <brk id="1683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91371-3D2E-42AD-908C-789D576BC754}">
  <sheetPr>
    <tabColor rgb="FFFFFF00"/>
    <pageSetUpPr fitToPage="1"/>
  </sheetPr>
  <dimension ref="A1:O31"/>
  <sheetViews>
    <sheetView view="pageBreakPreview" zoomScale="85" zoomScaleNormal="100" zoomScaleSheetLayoutView="85" workbookViewId="0">
      <selection activeCell="A2" sqref="A2:I2"/>
    </sheetView>
  </sheetViews>
  <sheetFormatPr defaultColWidth="9.109375" defaultRowHeight="14.4" x14ac:dyDescent="0.3"/>
  <cols>
    <col min="1" max="1" width="14.88671875" customWidth="1"/>
    <col min="5" max="5" width="16.6640625" customWidth="1"/>
    <col min="7" max="7" width="21.44140625" customWidth="1"/>
    <col min="8" max="8" width="21" bestFit="1" customWidth="1"/>
    <col min="9" max="9" width="18.44140625" customWidth="1"/>
    <col min="10" max="10" width="9.5546875" bestFit="1" customWidth="1"/>
    <col min="12" max="12" width="12.109375" bestFit="1" customWidth="1"/>
  </cols>
  <sheetData>
    <row r="1" spans="1:15" ht="84" customHeight="1" x14ac:dyDescent="0.3">
      <c r="A1" s="869"/>
      <c r="B1" s="870"/>
      <c r="C1" s="870"/>
      <c r="D1" s="870"/>
      <c r="E1" s="870"/>
      <c r="F1" s="870"/>
      <c r="G1" s="870"/>
      <c r="H1" s="870"/>
      <c r="I1" s="871"/>
      <c r="J1" s="374"/>
    </row>
    <row r="2" spans="1:15" s="168" customFormat="1" ht="20.100000000000001" customHeight="1" x14ac:dyDescent="0.25">
      <c r="A2" s="632" t="s">
        <v>1148</v>
      </c>
      <c r="B2" s="633"/>
      <c r="C2" s="633"/>
      <c r="D2" s="633"/>
      <c r="E2" s="633"/>
      <c r="F2" s="633"/>
      <c r="G2" s="633"/>
      <c r="H2" s="633"/>
      <c r="I2" s="634"/>
      <c r="N2" s="213"/>
      <c r="O2" s="213"/>
    </row>
    <row r="3" spans="1:15" s="168" customFormat="1" ht="20.100000000000001" customHeight="1" x14ac:dyDescent="0.25">
      <c r="A3" s="632" t="s">
        <v>1149</v>
      </c>
      <c r="B3" s="633"/>
      <c r="C3" s="633"/>
      <c r="D3" s="633"/>
      <c r="E3" s="633"/>
      <c r="F3" s="633"/>
      <c r="G3" s="633"/>
      <c r="H3" s="633"/>
      <c r="I3" s="634"/>
      <c r="N3" s="213"/>
      <c r="O3" s="213"/>
    </row>
    <row r="4" spans="1:15" s="168" customFormat="1" ht="20.100000000000001" customHeight="1" x14ac:dyDescent="0.25">
      <c r="A4" s="639" t="s">
        <v>1150</v>
      </c>
      <c r="B4" s="640"/>
      <c r="C4" s="640"/>
      <c r="D4" s="640"/>
      <c r="E4" s="640"/>
      <c r="F4" s="640"/>
      <c r="G4" s="640"/>
      <c r="H4" s="640"/>
      <c r="I4" s="641"/>
      <c r="N4" s="213"/>
      <c r="O4" s="213"/>
    </row>
    <row r="5" spans="1:15" ht="53.25" customHeight="1" x14ac:dyDescent="0.3">
      <c r="A5" s="550" t="s">
        <v>238</v>
      </c>
      <c r="B5" s="955" t="s">
        <v>1151</v>
      </c>
      <c r="C5" s="694"/>
      <c r="D5" s="694"/>
      <c r="E5" s="694"/>
      <c r="F5" s="694"/>
      <c r="G5" s="694"/>
      <c r="H5" s="694"/>
      <c r="I5" s="956"/>
    </row>
    <row r="6" spans="1:15" ht="27" customHeight="1" x14ac:dyDescent="0.3">
      <c r="A6" s="542" t="s">
        <v>242</v>
      </c>
      <c r="B6" s="644" t="str">
        <f>'DADOS DA OBRA'!C6</f>
        <v>MARAJÓ</v>
      </c>
      <c r="C6" s="644"/>
      <c r="D6" s="644"/>
      <c r="E6" s="644"/>
      <c r="F6" s="644"/>
      <c r="G6" s="644"/>
      <c r="H6" s="644"/>
      <c r="I6" s="645"/>
    </row>
    <row r="7" spans="1:15" ht="15.6" x14ac:dyDescent="0.3">
      <c r="A7" s="952" t="s">
        <v>934</v>
      </c>
      <c r="B7" s="953"/>
      <c r="C7" s="953"/>
      <c r="D7" s="953"/>
      <c r="E7" s="953"/>
      <c r="F7" s="953"/>
      <c r="G7" s="953"/>
      <c r="H7" s="953"/>
      <c r="I7" s="954"/>
    </row>
    <row r="8" spans="1:15" x14ac:dyDescent="0.3">
      <c r="A8" s="276"/>
      <c r="B8" s="277"/>
      <c r="C8" s="277"/>
      <c r="D8" s="277"/>
      <c r="E8" s="277"/>
      <c r="F8" s="277"/>
      <c r="G8" s="277"/>
      <c r="H8" s="277"/>
      <c r="I8" s="278"/>
    </row>
    <row r="9" spans="1:15" ht="15.6" x14ac:dyDescent="0.3">
      <c r="A9" s="279"/>
      <c r="C9" s="946" t="s">
        <v>106</v>
      </c>
      <c r="D9" s="947"/>
      <c r="E9" s="948"/>
      <c r="F9" s="949" t="s">
        <v>935</v>
      </c>
      <c r="G9" s="949"/>
      <c r="H9" s="432" t="s">
        <v>936</v>
      </c>
      <c r="I9" s="280"/>
    </row>
    <row r="10" spans="1:15" x14ac:dyDescent="0.3">
      <c r="A10" s="279"/>
      <c r="C10" s="950"/>
      <c r="D10" s="950"/>
      <c r="E10" s="950"/>
      <c r="F10" s="950"/>
      <c r="G10" s="950"/>
      <c r="H10" s="172"/>
      <c r="I10" s="280"/>
    </row>
    <row r="11" spans="1:15" ht="64.5" customHeight="1" x14ac:dyDescent="0.3">
      <c r="A11" s="279"/>
      <c r="C11" s="951" t="s">
        <v>937</v>
      </c>
      <c r="D11" s="951"/>
      <c r="E11" s="951"/>
      <c r="F11" s="951" t="s">
        <v>938</v>
      </c>
      <c r="G11" s="951"/>
      <c r="H11" s="551">
        <v>1202.8699999999999</v>
      </c>
      <c r="I11" s="280"/>
      <c r="J11" s="546">
        <f>1287.2-84.33</f>
        <v>1202.8700000000001</v>
      </c>
    </row>
    <row r="12" spans="1:15" ht="15.6" x14ac:dyDescent="0.3">
      <c r="A12" s="279"/>
      <c r="C12" s="943"/>
      <c r="D12" s="943"/>
      <c r="E12" s="943"/>
      <c r="F12" s="943"/>
      <c r="G12" s="943"/>
      <c r="H12" s="433"/>
      <c r="I12" s="280"/>
    </row>
    <row r="13" spans="1:15" ht="15.6" x14ac:dyDescent="0.3">
      <c r="A13" s="279"/>
      <c r="C13" s="945"/>
      <c r="D13" s="945"/>
      <c r="E13" s="945"/>
      <c r="F13" s="945"/>
      <c r="G13" s="945"/>
      <c r="H13" s="434"/>
      <c r="I13" s="280"/>
    </row>
    <row r="14" spans="1:15" ht="15.6" x14ac:dyDescent="0.3">
      <c r="A14" s="279"/>
      <c r="C14" s="943"/>
      <c r="D14" s="943"/>
      <c r="E14" s="943"/>
      <c r="F14" s="943"/>
      <c r="G14" s="943"/>
      <c r="H14" s="435"/>
      <c r="I14" s="280"/>
    </row>
    <row r="15" spans="1:15" ht="15.6" x14ac:dyDescent="0.3">
      <c r="A15" s="279"/>
      <c r="C15" s="943"/>
      <c r="D15" s="943"/>
      <c r="E15" s="943"/>
      <c r="F15" s="943"/>
      <c r="G15" s="943"/>
      <c r="H15" s="435"/>
      <c r="I15" s="280"/>
    </row>
    <row r="16" spans="1:15" ht="15.6" x14ac:dyDescent="0.3">
      <c r="A16" s="279"/>
      <c r="C16" s="943"/>
      <c r="D16" s="943"/>
      <c r="E16" s="943"/>
      <c r="F16" s="943"/>
      <c r="G16" s="943"/>
      <c r="H16" s="435"/>
      <c r="I16" s="280"/>
    </row>
    <row r="17" spans="1:9" ht="15.6" x14ac:dyDescent="0.3">
      <c r="A17" s="279"/>
      <c r="C17" s="943"/>
      <c r="D17" s="943"/>
      <c r="E17" s="943"/>
      <c r="F17" s="943"/>
      <c r="G17" s="943"/>
      <c r="H17" s="435"/>
      <c r="I17" s="280"/>
    </row>
    <row r="18" spans="1:9" ht="15.6" x14ac:dyDescent="0.3">
      <c r="A18" s="279"/>
      <c r="C18" s="943"/>
      <c r="D18" s="943"/>
      <c r="E18" s="943"/>
      <c r="F18" s="943"/>
      <c r="G18" s="943"/>
      <c r="H18" s="435"/>
      <c r="I18" s="280"/>
    </row>
    <row r="19" spans="1:9" ht="15.6" x14ac:dyDescent="0.3">
      <c r="A19" s="279"/>
      <c r="C19" s="944"/>
      <c r="D19" s="944"/>
      <c r="E19" s="944"/>
      <c r="F19" s="944"/>
      <c r="G19" s="944"/>
      <c r="H19" s="436"/>
      <c r="I19" s="280"/>
    </row>
    <row r="20" spans="1:9" ht="15.6" x14ac:dyDescent="0.3">
      <c r="A20" s="279"/>
      <c r="C20" s="943"/>
      <c r="D20" s="943"/>
      <c r="E20" s="943"/>
      <c r="F20" s="943"/>
      <c r="G20" s="943"/>
      <c r="H20" s="435"/>
      <c r="I20" s="280"/>
    </row>
    <row r="21" spans="1:9" ht="15.6" x14ac:dyDescent="0.3">
      <c r="A21" s="279"/>
      <c r="C21" s="943"/>
      <c r="D21" s="943"/>
      <c r="E21" s="943"/>
      <c r="F21" s="943"/>
      <c r="G21" s="943"/>
      <c r="H21" s="435"/>
      <c r="I21" s="280"/>
    </row>
    <row r="22" spans="1:9" ht="15.6" x14ac:dyDescent="0.3">
      <c r="A22" s="279"/>
      <c r="C22" s="943"/>
      <c r="D22" s="943"/>
      <c r="E22" s="943"/>
      <c r="F22" s="943"/>
      <c r="G22" s="943"/>
      <c r="H22" s="435"/>
      <c r="I22" s="280"/>
    </row>
    <row r="23" spans="1:9" ht="15.6" x14ac:dyDescent="0.3">
      <c r="A23" s="279"/>
      <c r="C23" s="943"/>
      <c r="D23" s="943"/>
      <c r="E23" s="943"/>
      <c r="F23" s="943"/>
      <c r="G23" s="943"/>
      <c r="H23" s="435"/>
      <c r="I23" s="280"/>
    </row>
    <row r="24" spans="1:9" ht="15.6" x14ac:dyDescent="0.3">
      <c r="A24" s="279"/>
      <c r="C24" s="943"/>
      <c r="D24" s="943"/>
      <c r="E24" s="943"/>
      <c r="F24" s="943"/>
      <c r="G24" s="943"/>
      <c r="H24" s="435"/>
      <c r="I24" s="280"/>
    </row>
    <row r="25" spans="1:9" ht="15.6" x14ac:dyDescent="0.3">
      <c r="A25" s="279"/>
      <c r="C25" s="943"/>
      <c r="D25" s="943"/>
      <c r="E25" s="943"/>
      <c r="F25" s="943"/>
      <c r="G25" s="943"/>
      <c r="H25" s="435"/>
      <c r="I25" s="280"/>
    </row>
    <row r="26" spans="1:9" ht="15.6" x14ac:dyDescent="0.3">
      <c r="A26" s="279"/>
      <c r="C26" s="943"/>
      <c r="D26" s="943"/>
      <c r="E26" s="943"/>
      <c r="F26" s="943"/>
      <c r="G26" s="943"/>
      <c r="H26" s="435"/>
      <c r="I26" s="280"/>
    </row>
    <row r="27" spans="1:9" ht="15.6" x14ac:dyDescent="0.3">
      <c r="A27" s="279"/>
      <c r="C27" s="943"/>
      <c r="D27" s="943"/>
      <c r="E27" s="943"/>
      <c r="F27" s="943"/>
      <c r="G27" s="943"/>
      <c r="H27" s="437"/>
      <c r="I27" s="280"/>
    </row>
    <row r="28" spans="1:9" ht="15.6" x14ac:dyDescent="0.3">
      <c r="A28" s="279"/>
      <c r="C28" s="944"/>
      <c r="D28" s="944"/>
      <c r="E28" s="944"/>
      <c r="F28" s="943"/>
      <c r="G28" s="943"/>
      <c r="H28" s="438"/>
      <c r="I28" s="280"/>
    </row>
    <row r="29" spans="1:9" ht="15.6" x14ac:dyDescent="0.3">
      <c r="A29" s="279"/>
      <c r="C29" s="943"/>
      <c r="D29" s="943"/>
      <c r="E29" s="943"/>
      <c r="F29" s="943"/>
      <c r="G29" s="943"/>
      <c r="H29" s="435"/>
      <c r="I29" s="280"/>
    </row>
    <row r="30" spans="1:9" ht="15.6" x14ac:dyDescent="0.3">
      <c r="A30" s="279"/>
      <c r="C30" s="943"/>
      <c r="D30" s="943"/>
      <c r="E30" s="943"/>
      <c r="F30" s="943"/>
      <c r="G30" s="943"/>
      <c r="H30" s="435"/>
      <c r="I30" s="280"/>
    </row>
    <row r="31" spans="1:9" ht="15.6" x14ac:dyDescent="0.3">
      <c r="A31" s="180"/>
      <c r="B31" s="181"/>
      <c r="C31" s="943"/>
      <c r="D31" s="943"/>
      <c r="E31" s="943"/>
      <c r="F31" s="943"/>
      <c r="G31" s="943"/>
      <c r="H31" s="435"/>
      <c r="I31" s="182"/>
    </row>
  </sheetData>
  <mergeCells count="53">
    <mergeCell ref="A1:I1"/>
    <mergeCell ref="A7:I7"/>
    <mergeCell ref="A2:I2"/>
    <mergeCell ref="A3:I3"/>
    <mergeCell ref="A4:I4"/>
    <mergeCell ref="B5:I5"/>
    <mergeCell ref="B6:I6"/>
    <mergeCell ref="C9:E9"/>
    <mergeCell ref="F9:G9"/>
    <mergeCell ref="C10:E10"/>
    <mergeCell ref="F10:G10"/>
    <mergeCell ref="C11:E11"/>
    <mergeCell ref="F11:G11"/>
    <mergeCell ref="C12:E12"/>
    <mergeCell ref="F12:G12"/>
    <mergeCell ref="C13:E13"/>
    <mergeCell ref="F13:G13"/>
    <mergeCell ref="C14:E14"/>
    <mergeCell ref="F14:G14"/>
    <mergeCell ref="C15:E15"/>
    <mergeCell ref="F15:G15"/>
    <mergeCell ref="C16:E16"/>
    <mergeCell ref="F16:G16"/>
    <mergeCell ref="C17:E17"/>
    <mergeCell ref="F17:G17"/>
    <mergeCell ref="C18:E18"/>
    <mergeCell ref="F18:G18"/>
    <mergeCell ref="C19:E19"/>
    <mergeCell ref="F19:G19"/>
    <mergeCell ref="C20:E20"/>
    <mergeCell ref="F20:G20"/>
    <mergeCell ref="C21:E21"/>
    <mergeCell ref="F21:G21"/>
    <mergeCell ref="C22:E22"/>
    <mergeCell ref="F22:G22"/>
    <mergeCell ref="C23:E23"/>
    <mergeCell ref="F23:G23"/>
    <mergeCell ref="C24:E24"/>
    <mergeCell ref="F24:G24"/>
    <mergeCell ref="C25:E25"/>
    <mergeCell ref="F25:G25"/>
    <mergeCell ref="C26:E26"/>
    <mergeCell ref="F26:G26"/>
    <mergeCell ref="C30:E30"/>
    <mergeCell ref="F30:G30"/>
    <mergeCell ref="C31:E31"/>
    <mergeCell ref="F31:G31"/>
    <mergeCell ref="C27:E27"/>
    <mergeCell ref="F27:G27"/>
    <mergeCell ref="C28:E28"/>
    <mergeCell ref="F28:G28"/>
    <mergeCell ref="C29:E29"/>
    <mergeCell ref="F29:G29"/>
  </mergeCells>
  <printOptions horizontalCentered="1"/>
  <pageMargins left="0.51181102362204722" right="0.51181102362204722" top="0.59055118110236227" bottom="0.78740157480314965" header="0.31496062992125984" footer="0.31496062992125984"/>
  <pageSetup paperSize="9" scale="71" fitToHeight="0" orientation="portrait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15</vt:i4>
      </vt:variant>
    </vt:vector>
  </HeadingPairs>
  <TitlesOfParts>
    <vt:vector size="27" baseType="lpstr">
      <vt:lpstr>ORÇAMENTO</vt:lpstr>
      <vt:lpstr>DADOS DA OBRA</vt:lpstr>
      <vt:lpstr>2.SER.PREL.</vt:lpstr>
      <vt:lpstr>4.MEMÓRIA</vt:lpstr>
      <vt:lpstr>B.D.I</vt:lpstr>
      <vt:lpstr>Enc. Sociais</vt:lpstr>
      <vt:lpstr>CFF Não Desonerado</vt:lpstr>
      <vt:lpstr>1.ADM. LOCAL</vt:lpstr>
      <vt:lpstr>CPU.MOBILIZAÇÃO</vt:lpstr>
      <vt:lpstr>3.CPU.MOBILIZAÇÃO</vt:lpstr>
      <vt:lpstr>5. CPUs</vt:lpstr>
      <vt:lpstr>COTAÇÃO</vt:lpstr>
      <vt:lpstr>'1.ADM. LOCAL'!Area_de_impressao</vt:lpstr>
      <vt:lpstr>'2.SER.PREL.'!Area_de_impressao</vt:lpstr>
      <vt:lpstr>'3.CPU.MOBILIZAÇÃO'!Area_de_impressao</vt:lpstr>
      <vt:lpstr>'4.MEMÓRIA'!Area_de_impressao</vt:lpstr>
      <vt:lpstr>'5. CPUs'!Area_de_impressao</vt:lpstr>
      <vt:lpstr>B.D.I!Area_de_impressao</vt:lpstr>
      <vt:lpstr>'CFF Não Desonerado'!Area_de_impressao</vt:lpstr>
      <vt:lpstr>COTAÇÃO!Area_de_impressao</vt:lpstr>
      <vt:lpstr>CPU.MOBILIZAÇÃO!Area_de_impressao</vt:lpstr>
      <vt:lpstr>'DADOS DA OBRA'!Area_de_impressao</vt:lpstr>
      <vt:lpstr>ORÇAMENTO!Area_de_impressao</vt:lpstr>
      <vt:lpstr>'4.MEMÓRIA'!Titulos_de_impressao</vt:lpstr>
      <vt:lpstr>'5. CPUs'!Titulos_de_impressao</vt:lpstr>
      <vt:lpstr>CPU.MOBILIZAÇÃO!Titulos_de_impressao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</dc:creator>
  <cp:lastModifiedBy>Maycon Martins</cp:lastModifiedBy>
  <cp:lastPrinted>2026-06-30T19:26:28Z</cp:lastPrinted>
  <dcterms:created xsi:type="dcterms:W3CDTF">2019-05-03T14:47:32Z</dcterms:created>
  <dcterms:modified xsi:type="dcterms:W3CDTF">2026-06-30T19:26:34Z</dcterms:modified>
</cp:coreProperties>
</file>