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NGENHARIA-02\Engenharia 2025\2- Arquivos Individualizados\Alex Rosa\UBS SÃO RAIMUNDO - ITUQUÍ\DOCUMENTAÇÕES\"/>
    </mc:Choice>
  </mc:AlternateContent>
  <xr:revisionPtr revIDLastSave="0" documentId="13_ncr:1_{7A60144F-C00F-4F3A-BBDA-DD11AC4B1975}" xr6:coauthVersionLast="47" xr6:coauthVersionMax="47" xr10:uidLastSave="{00000000-0000-0000-0000-000000000000}"/>
  <bookViews>
    <workbookView xWindow="-120" yWindow="-120" windowWidth="20730" windowHeight="11160" tabRatio="1000" xr2:uid="{00000000-000D-0000-FFFF-FFFF00000000}"/>
  </bookViews>
  <sheets>
    <sheet name="CAPA" sheetId="13" r:id="rId1"/>
    <sheet name="ÍNDICE" sheetId="14" r:id="rId2"/>
    <sheet name="O. SINT" sheetId="15" r:id="rId3"/>
    <sheet name="Orçamento Sintético" sheetId="40" r:id="rId4"/>
    <sheet name="C.C.U." sheetId="17" r:id="rId5"/>
    <sheet name="Composição C.U." sheetId="41" r:id="rId6"/>
    <sheet name="M.C." sheetId="19" r:id="rId7"/>
    <sheet name="Memória de Cálculo" sheetId="32" r:id="rId8"/>
    <sheet name="C. CRON" sheetId="21" r:id="rId9"/>
    <sheet name="CFF" sheetId="33" r:id="rId10"/>
    <sheet name="C. BDI" sheetId="23" r:id="rId11"/>
    <sheet name="BDI" sheetId="24" r:id="rId12"/>
    <sheet name="C. E.S." sheetId="25" r:id="rId13"/>
    <sheet name="ENCARGOS SOCIAIS" sheetId="26" r:id="rId14"/>
    <sheet name="C. MD" sheetId="28" r:id="rId15"/>
  </sheets>
  <externalReferences>
    <externalReference r:id="rId16"/>
  </externalReferences>
  <definedNames>
    <definedName name="_xlnm._FilterDatabase" localSheetId="3" hidden="1">'Orçamento Sintético'!$A$9:$J$118</definedName>
    <definedName name="_xlnm.Print_Area" localSheetId="8">'C. CRON'!$A$1:$J$60</definedName>
    <definedName name="_xlnm.Print_Area" localSheetId="4">'C.C.U.'!$A$1:$J$60</definedName>
    <definedName name="DESONERACAO" localSheetId="13" hidden="1">IF(OR(Import.Desoneracao="DESONERADO",Import.Desoneracao="SIM"),"SIM","NÃO")</definedName>
    <definedName name="DESONERACAO" hidden="1">IF(OR(Import.Desoneracao="DESONERADO",Import.Desoneracao="SIM"),"SIM","NÃO")</definedName>
    <definedName name="Import.Desoneracao" hidden="1">OFFSET([1]DADOS!$G$18,0,-1)</definedName>
    <definedName name="Print_Area" localSheetId="10">'C. BDI'!$A$1:$J$60</definedName>
    <definedName name="Print_Area" localSheetId="8">'C. CRON'!$A$1:$J$60</definedName>
    <definedName name="Print_Area" localSheetId="12">'C. E.S.'!$A$1:$J$60</definedName>
    <definedName name="Print_Area" localSheetId="14">'C. MD'!$A$1:$J$60</definedName>
    <definedName name="Print_Area" localSheetId="4">'C.C.U.'!$A$1:$J$60</definedName>
    <definedName name="Print_Area" localSheetId="0">CAPA!$A$1:$J$60</definedName>
    <definedName name="Print_Area" localSheetId="13">'ENCARGOS SOCIAIS'!$A$1:$G$51</definedName>
    <definedName name="Print_Area" localSheetId="1">ÍNDICE!$A$1:$J$60</definedName>
    <definedName name="Print_Area" localSheetId="6">'M.C.'!$A$1:$J$60</definedName>
    <definedName name="Print_Area" localSheetId="2">'O. SINT'!$A$1:$J$60</definedName>
    <definedName name="_xlnm.Print_Titles" localSheetId="5">'Composição C.U.'!$1:$8</definedName>
    <definedName name="_xlnm.Print_Titles" localSheetId="3">'Orçamento Sintético'!$1:$9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41" l="1"/>
  <c r="B5" i="40"/>
  <c r="C29" i="33"/>
  <c r="I31" i="33" s="1"/>
  <c r="I28" i="33"/>
  <c r="I26" i="33"/>
  <c r="H26" i="33"/>
  <c r="I24" i="33"/>
  <c r="H24" i="33"/>
  <c r="H22" i="33"/>
  <c r="G20" i="33"/>
  <c r="G18" i="33"/>
  <c r="F18" i="33"/>
  <c r="F16" i="33"/>
  <c r="E16" i="33"/>
  <c r="E14" i="33"/>
  <c r="D14" i="33"/>
  <c r="I10" i="33"/>
  <c r="H10" i="33"/>
  <c r="G10" i="33"/>
  <c r="F10" i="33"/>
  <c r="F29" i="33" s="1"/>
  <c r="E10" i="33"/>
  <c r="D10" i="33"/>
  <c r="I29" i="33" l="1"/>
  <c r="H29" i="33"/>
  <c r="G29" i="33"/>
  <c r="E29" i="33"/>
  <c r="H87" i="32"/>
  <c r="J87" i="32" s="1"/>
  <c r="H88" i="32"/>
  <c r="J88" i="32" s="1"/>
  <c r="H89" i="32"/>
  <c r="J89" i="32" s="1"/>
  <c r="H86" i="32"/>
  <c r="J86" i="32" s="1"/>
  <c r="H72" i="32"/>
  <c r="H76" i="32"/>
  <c r="H75" i="32"/>
  <c r="H74" i="32"/>
  <c r="H73" i="32"/>
  <c r="H71" i="32"/>
  <c r="J60" i="32"/>
  <c r="J57" i="32"/>
  <c r="J56" i="32"/>
  <c r="J54" i="32"/>
  <c r="J53" i="32"/>
  <c r="J59" i="32"/>
  <c r="J58" i="32"/>
  <c r="J55" i="32"/>
  <c r="J51" i="32"/>
  <c r="J50" i="32"/>
  <c r="J49" i="32"/>
  <c r="J48" i="32"/>
  <c r="J47" i="32"/>
  <c r="J22" i="32"/>
  <c r="J23" i="32"/>
  <c r="J24" i="32"/>
  <c r="J25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38" i="32"/>
  <c r="J39" i="32"/>
  <c r="J40" i="32"/>
  <c r="J41" i="32"/>
  <c r="J21" i="32"/>
  <c r="B18" i="25"/>
  <c r="B4" i="32"/>
  <c r="H93" i="32"/>
  <c r="J93" i="32" s="1"/>
  <c r="J92" i="32" s="1"/>
  <c r="H91" i="32"/>
  <c r="J91" i="32" s="1"/>
  <c r="J90" i="32" s="1"/>
  <c r="J82" i="32"/>
  <c r="J79" i="32"/>
  <c r="H13" i="32"/>
  <c r="J13" i="32" s="1"/>
  <c r="H64" i="32"/>
  <c r="J64" i="32" s="1"/>
  <c r="J85" i="32" l="1"/>
  <c r="J70" i="32"/>
  <c r="D61" i="32"/>
  <c r="D42" i="32"/>
  <c r="D11" i="33"/>
  <c r="D12" i="33" s="1"/>
  <c r="D29" i="33" s="1"/>
  <c r="F31" i="33" s="1"/>
  <c r="G31" i="33" l="1"/>
  <c r="H31" i="33"/>
  <c r="E31" i="33"/>
  <c r="D31" i="33"/>
  <c r="I30" i="33"/>
  <c r="H30" i="33"/>
  <c r="D30" i="33"/>
  <c r="D32" i="33" s="1"/>
  <c r="F30" i="33"/>
  <c r="E30" i="33"/>
  <c r="G30" i="33" l="1"/>
  <c r="E32" i="33"/>
  <c r="F32" i="33" s="1"/>
  <c r="B5" i="33"/>
  <c r="B58" i="28"/>
  <c r="B18" i="28"/>
  <c r="B58" i="25"/>
  <c r="B58" i="23"/>
  <c r="B18" i="23"/>
  <c r="B58" i="21"/>
  <c r="B18" i="21"/>
  <c r="B58" i="19"/>
  <c r="B18" i="19"/>
  <c r="B18" i="17"/>
  <c r="B58" i="15"/>
  <c r="B18" i="15"/>
  <c r="B58" i="14"/>
  <c r="B18" i="14"/>
  <c r="G32" i="33" l="1"/>
  <c r="H32" i="33" s="1"/>
  <c r="I32" i="33" s="1"/>
</calcChain>
</file>

<file path=xl/sharedStrings.xml><?xml version="1.0" encoding="utf-8"?>
<sst xmlns="http://schemas.openxmlformats.org/spreadsheetml/2006/main" count="5787" uniqueCount="1010">
  <si>
    <t>Prefeitura Municipal de Santarém</t>
  </si>
  <si>
    <t>Secretaria Municipal de Saúde - SEMSA</t>
  </si>
  <si>
    <t>ÍNDICE</t>
  </si>
  <si>
    <t>ORÇAMENTO SINTÉTICO</t>
  </si>
  <si>
    <t>MEMÓRIA DE CÁLCULO</t>
  </si>
  <si>
    <t>CRONOGRAMA FÍSICO-FINANCEIRO</t>
  </si>
  <si>
    <t>COMPOSIÇÃO DO BDI</t>
  </si>
  <si>
    <t>PLANILHA DE ENCARGOS SOCIAIS</t>
  </si>
  <si>
    <t>MEMORIAL DESCRITIVO E ESPECIFICAÇÕES TÉCNICAS</t>
  </si>
  <si>
    <t>Banco de Dados:</t>
  </si>
  <si>
    <t>BDI</t>
  </si>
  <si>
    <t>CNPJ: 17.556.659/0001-21</t>
  </si>
  <si>
    <t xml:space="preserve">Av. Mendonça Furtado, 2440 - Bairro: Aldeia - CEP: 68040-050 - FONE: 2101-0100 – Santarém/PA </t>
  </si>
  <si>
    <t>Encargos Sociais</t>
  </si>
  <si>
    <t>Item</t>
  </si>
  <si>
    <t>Código</t>
  </si>
  <si>
    <t>Banco</t>
  </si>
  <si>
    <t>Descrição</t>
  </si>
  <si>
    <t>Unidade</t>
  </si>
  <si>
    <t>Total</t>
  </si>
  <si>
    <t>Peso (%)</t>
  </si>
  <si>
    <t>ADMINISTRAÇÃO LOCAL DA OBRA</t>
  </si>
  <si>
    <t>Próprio</t>
  </si>
  <si>
    <t>UN</t>
  </si>
  <si>
    <t>SERVIÇOS PRELIMINARES</t>
  </si>
  <si>
    <t>SEDOP</t>
  </si>
  <si>
    <t>Placa de obra em lona com plotagem de gráfica</t>
  </si>
  <si>
    <t>m²</t>
  </si>
  <si>
    <t>Locação da obra a trena</t>
  </si>
  <si>
    <t>SINAPI</t>
  </si>
  <si>
    <t>m³</t>
  </si>
  <si>
    <t>KG</t>
  </si>
  <si>
    <t>M</t>
  </si>
  <si>
    <t>PAREDE</t>
  </si>
  <si>
    <t>TRAMA DE MADEIRA COMPOSTA POR TERÇAS PARA TELHADOS DE ATÉ 2 ÁGUAS PARA TELHA ONDULADA DE FIBROCIMENTO, METÁLICA, PLÁSTICA OU TERMOACÚSTICA, INCLUSO TRANSPORTE VERTICAL. AF_07/2019</t>
  </si>
  <si>
    <t>TELHAMENTO COM TELHA DE AÇO/ALUMÍNIO E = 0,5 MM, COM ATÉ 2 ÁGUAS, INCLUSO IÇAMENTO. AF_07/2019</t>
  </si>
  <si>
    <t>ESQUADRIAS</t>
  </si>
  <si>
    <t>INSTALAÇÕES ELÉTRICAS</t>
  </si>
  <si>
    <t>Quadro de mediçao bifasico (c/ disjuntor)</t>
  </si>
  <si>
    <t>DISPOSITIVO DPS, 1 POLO, TENSAO MAXIMA DE 275 V, CORRENTE MAXIMA DE *45*KA</t>
  </si>
  <si>
    <t>TOMADAS E INTERRUPTORES</t>
  </si>
  <si>
    <t>TOMADA MÉDIA DE EMBUTIR (1 MÓDULO), 2P+T 10 A, INCLUINDO SUPORTE E PLACA - FORNECIMENTO E INSTALAÇÃO. AF_03/2023</t>
  </si>
  <si>
    <t>INTERRUPTOR SIMPLES (1 MÓDULO), 10A/250V, INCLUINDO SUPORTE E PLACA - FORNECIMENTO E INSTALAÇÃO. AF_03/2023</t>
  </si>
  <si>
    <t>INTERRUPTOR SIMPLES (2 MÓDULOS), 10A/250V, INCLUINDO SUPORTE E PLACA - FORNECIMENTO E INSTALAÇÃO. AF_03/2023</t>
  </si>
  <si>
    <t>LUMINÁRIAS</t>
  </si>
  <si>
    <t>ELETRODUTOS</t>
  </si>
  <si>
    <t>ELETRODUTO FLEXÍVEL CORRUGADO, PVC, DN 25 MM (3/4"), PARA CIRCUITOS TERMINAIS, INSTALADO EM PAREDE - FORNECIMENTO E INSTALAÇÃO. AF_03/2023</t>
  </si>
  <si>
    <t>CABOS</t>
  </si>
  <si>
    <t>CABO DE COBRE FLEXÍVEL ISOLADO, 1,5 MM², ANTI-CHAMA 0,6/1,0 KV, PARA CIRCUITOS TERMINAIS - FORNECIMENTO E INSTALAÇÃO. AF_03/2023</t>
  </si>
  <si>
    <t>CABO DE COBRE FLEXÍVEL ISOLADO, 2,5 MM², ANTI-CHAMA 0,6/1,0 KV, PARA CIRCUITOS TERMINAIS - FORNECIMENTO E INSTALAÇÃO. AF_03/2023</t>
  </si>
  <si>
    <t>CABO DE COBRE FLEXÍVEL ISOLADO, 10 MM², ANTI-CHAMA 0,6/1,0 KV, PARA CIRCUITOS TERMINAIS - FORNECIMENTO E INSTALAÇÃO. AF_03/2023</t>
  </si>
  <si>
    <t>DIVERSOS</t>
  </si>
  <si>
    <t>CAIXA RETANGULAR 4" X 2" MÉDIA (1,30 M DO PISO), PVC, INSTALADA EM PAREDE - FORNECIMENTO E INSTALAÇÃO. AF_03/2023</t>
  </si>
  <si>
    <t>INSTALAÇÕES HIDROSSANITÁRIAS</t>
  </si>
  <si>
    <t>Porta papel higiênico - Polipropileno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</si>
  <si>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</si>
  <si>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Saboneteira para sabão líquido (vidro+inox) - móvel</t>
  </si>
  <si>
    <t>Porta-toalha em louça - tubular</t>
  </si>
  <si>
    <t>CONEXÕES (ÁGUA FRIA)</t>
  </si>
  <si>
    <t>BUCHA DE REDUCAO DE PVC, SOLDAVEL, CURTA, COM 25 X 20 MM - FORNECIMENTO E INSTALAÇÃO</t>
  </si>
  <si>
    <t>CURVA 90 GRAUS, PVC, SOLDÁVEL, DN 20MM, INSTALADO EM RAMAL DE DISTRIBUIÇÃO DE ÁGUA - FORNECIMENTO E INSTALAÇÃO. AF_06/2022</t>
  </si>
  <si>
    <t>CURVA 90 GRAUS, PVC, SOLDÁVEL, DN 25MM, INSTALADO EM RAMAL DE DISTRIBUIÇÃO DE ÁGUA - FORNECIMENTO E INSTALAÇÃO. AF_06/2022</t>
  </si>
  <si>
    <t>JOELHO PVC, SOLDAVEL, COM BUCHA DE LATAO, 90 GRAUS, 20 MM X 1/2", PARA AGUA FRIA PREDIAL - FORNECIMENTO E INSTALAÇÃO</t>
  </si>
  <si>
    <t>TÊ DE REDUÇÃO, PVC, SOLDÁVEL, DN 25MM X 20MM, INSTALADO EM RAMAL DE DISTRIBUIÇÃO DE ÁGUA - FORNECIMENTO E INSTALAÇÃO. AF_06/2022</t>
  </si>
  <si>
    <t>CONEXÕES (ESGOTO)</t>
  </si>
  <si>
    <t>CAP PVC, SOLDAVEL, DN 100 MM, SERIE NORMAL, PARA ESGOTO PREDIAL</t>
  </si>
  <si>
    <t>JOELHO 45 GRAUS, PVC, SERIE NORMAL, ESGOTO PREDIAL, DN 40 MM, JUNTA SOLDÁVEL,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</si>
  <si>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</si>
  <si>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TERMINAL DE VENTILACAO, 50 MM, SERIE NORMAL, ESGOTO PREDIAL</t>
  </si>
  <si>
    <t>REGISTROS E VÁLVULAS</t>
  </si>
  <si>
    <t>TUBOS</t>
  </si>
  <si>
    <t>TUBO PVC, SERIE NORMAL, ESGOTO PREDIAL, DN 40 MM, FORNECIDO E INSTALADO EM RAMAL DE DESCARGA OU RAMAL DE ESGOTO SANITÁRIO. AF_08/2022</t>
  </si>
  <si>
    <t>TUBO PVC, SERIE NORMAL, ESGOTO PREDIAL, DN 50 MM, FORNECIDO E INSTALADO EM PRUMADA DE ESGOTO SANITÁRIO OU VENTILAÇÃO. AF_08/2022</t>
  </si>
  <si>
    <t>FOSSA E SUMIDOURO</t>
  </si>
  <si>
    <t>Limpeza geral e entrega da obra</t>
  </si>
  <si>
    <t xml:space="preserve"> 1.1 </t>
  </si>
  <si>
    <t>Und</t>
  </si>
  <si>
    <t>Quant.</t>
  </si>
  <si>
    <t>Valor Unit</t>
  </si>
  <si>
    <t>Composição</t>
  </si>
  <si>
    <t>Composição Auxiliar</t>
  </si>
  <si>
    <t>H</t>
  </si>
  <si>
    <t xml:space="preserve"> 90776 </t>
  </si>
  <si>
    <t>ENCARREGADO GERAL COM ENCARGOS COMPLEMENTARES</t>
  </si>
  <si>
    <t xml:space="preserve"> 3.3 </t>
  </si>
  <si>
    <t>Insumo</t>
  </si>
  <si>
    <t xml:space="preserve"> 88310 </t>
  </si>
  <si>
    <t>PINTOR COM ENCARGOS COMPLEMENTARES</t>
  </si>
  <si>
    <t xml:space="preserve"> 88316 </t>
  </si>
  <si>
    <t>SERVENTE COM ENCARGOS COMPLEMENTARES</t>
  </si>
  <si>
    <t xml:space="preserve"> CP003 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</si>
  <si>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</si>
  <si>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</si>
  <si>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</si>
  <si>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</si>
  <si>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00001578 </t>
  </si>
  <si>
    <t>TERMINAL A COMPRESSAO EM COBRE ESTANHADO PARA CABO 50 MM2, 1 FURO E 1 COMPRESSAO, PARA PARAFUSO DE FIXACAO M8</t>
  </si>
  <si>
    <t xml:space="preserve"> 00039471 </t>
  </si>
  <si>
    <t>DISPOSITIVO DPS CLASSE II, 1 POLO, TENSAO MAXIMA DE 275 V, CORRENTE MAXIMA DE *45* KA (TIPO AC)</t>
  </si>
  <si>
    <t xml:space="preserve"> CP007 </t>
  </si>
  <si>
    <t xml:space="preserve"> 88248 </t>
  </si>
  <si>
    <t>AUXILIAR DE ENCANADOR OU BOMBEIRO HIDRÁULICO COM ENCARGOS COMPLEMENTARES</t>
  </si>
  <si>
    <t xml:space="preserve"> 88267 </t>
  </si>
  <si>
    <t>ENCANADOR OU BOMBEIRO HIDRÁULICO COM ENCARGOS COMPLEMENTARES</t>
  </si>
  <si>
    <t xml:space="preserve"> 00000122 </t>
  </si>
  <si>
    <t>ADESIVO PLASTICO PARA PVC, FRASCO COM *850* GR</t>
  </si>
  <si>
    <t xml:space="preserve"> 00000828 </t>
  </si>
  <si>
    <t>BUCHA DE REDUCAO DE PVC, SOLDAVEL, CURTA, COM 25 X 20 MM, PARA AGUA FRIA PREDIAL</t>
  </si>
  <si>
    <t xml:space="preserve"> 00020083 </t>
  </si>
  <si>
    <t>SOLUCAO PREPARADORA / LIMPADORA PARA PVC, FRASCO COM 1000 CM3</t>
  </si>
  <si>
    <t xml:space="preserve"> 00038383 </t>
  </si>
  <si>
    <t xml:space="preserve"> CP009 </t>
  </si>
  <si>
    <t xml:space="preserve"> 00003515 </t>
  </si>
  <si>
    <t>JOELHO PVC, SOLDAVEL, COM BUCHA DE LATAO, 90 GRAUS, 20 MM X 1/2", PARA AGUA FRIA PREDIAL</t>
  </si>
  <si>
    <t xml:space="preserve"> 00001200 </t>
  </si>
  <si>
    <t xml:space="preserve"> 00020080 </t>
  </si>
  <si>
    <t>ADESIVO PLASTICO PARA PVC, FRASCO COM 175 GR</t>
  </si>
  <si>
    <t xml:space="preserve"> 00000301 </t>
  </si>
  <si>
    <t>ANEL BORRACHA PARA TUBO ESGOTO PREDIAL, DN 100 MM (NBR 5688)</t>
  </si>
  <si>
    <t xml:space="preserve"> 00020078 </t>
  </si>
  <si>
    <t>PASTA LUBRIFICANTE PARA TUBOS E CONEXOES COM JUNTA ELASTICA, EMBALAGEM DE *400* GR (USO EM PVC, ACO, POLIETILENO E OUTROS)</t>
  </si>
  <si>
    <t>Serviço</t>
  </si>
  <si>
    <t>Altura (m)</t>
  </si>
  <si>
    <t>Largura (m)</t>
  </si>
  <si>
    <t>Área (m²)</t>
  </si>
  <si>
    <t>Total Por Etapa</t>
  </si>
  <si>
    <t>%</t>
  </si>
  <si>
    <t>Custo</t>
  </si>
  <si>
    <t>COMPOSIÇÃO DO B.D.I.</t>
  </si>
  <si>
    <t>Quadro de Composição do BDI</t>
  </si>
  <si>
    <t>Grau de Sigilo</t>
  </si>
  <si>
    <t>#PUBLICO</t>
  </si>
  <si>
    <t>Nº OPERAÇÃO</t>
  </si>
  <si>
    <t>Nº SICONV</t>
  </si>
  <si>
    <t>PROPONENTE / TOMADOR</t>
  </si>
  <si>
    <t>APELIDO DO EMPREENDIMENTO / DESCRIÇÃO DO LOTE</t>
  </si>
  <si>
    <t>Conforme legislação tributária municipal, definir estimativa de percentual da base de cálculo para o ISS:</t>
  </si>
  <si>
    <t>Sobre a base de cálculo, definir a respectiva alíquota do ISS (entre 2% e 5%):</t>
  </si>
  <si>
    <t>BDI 1</t>
  </si>
  <si>
    <t>TIPO DE OBRA</t>
  </si>
  <si>
    <t>Construção e Reforma de Edifícios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</si>
  <si>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</si>
  <si>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</si>
  <si>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</si>
  <si>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</si>
  <si>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</si>
  <si>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</si>
  <si>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</si>
  <si>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</si>
  <si>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</si>
  <si>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</si>
  <si>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</si>
  <si>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</si>
  <si>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</si>
  <si>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</si>
  <si>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</si>
  <si>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</si>
  <si>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</si>
  <si>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CPRB</t>
  </si>
  <si>
    <t>BDI SEM desoneração (Fórmula Acórdão TCU)</t>
  </si>
  <si>
    <t>BDI PAD</t>
  </si>
  <si>
    <t/>
  </si>
  <si>
    <t>Os valores de BDI foram calculados com o emprego da fórmula:</t>
  </si>
  <si>
    <t>BDI =</t>
  </si>
  <si>
    <t>(1+AC + S + R + G)*(1 + DF)*(1+L)</t>
  </si>
  <si>
    <t xml:space="preserve"> - 1</t>
  </si>
  <si>
    <t>(1-CP-ISS-CRPB)</t>
  </si>
  <si>
    <t>Observações:</t>
  </si>
  <si>
    <t>Santarém/PA</t>
  </si>
  <si>
    <t>Local</t>
  </si>
  <si>
    <t>Data</t>
  </si>
  <si>
    <t>Responsável Técnico</t>
  </si>
  <si>
    <t>Nome:</t>
  </si>
  <si>
    <t>CREA/CAU:</t>
  </si>
  <si>
    <t>ART/RRT:</t>
  </si>
  <si>
    <t>Total Geral</t>
  </si>
  <si>
    <t>Total do BDI</t>
  </si>
  <si>
    <t>Total sem BDI</t>
  </si>
  <si>
    <t xml:space="preserve"> 270220 </t>
  </si>
  <si>
    <t xml:space="preserve"> 10.2 </t>
  </si>
  <si>
    <t>Guarda-corpo em mad. lei envernizado h=1,0m</t>
  </si>
  <si>
    <t xml:space="preserve"> 250585 </t>
  </si>
  <si>
    <t xml:space="preserve"> 10.1 </t>
  </si>
  <si>
    <t>SERVIÇOS COMPLEMENTARES</t>
  </si>
  <si>
    <t xml:space="preserve"> 10 </t>
  </si>
  <si>
    <t xml:space="preserve"> 91940 </t>
  </si>
  <si>
    <t xml:space="preserve"> 9.6.1 </t>
  </si>
  <si>
    <t xml:space="preserve"> 9.6 </t>
  </si>
  <si>
    <t>ELETRODUTO FLEXÍVEL CORRUGADO, PVC, DN 20 MM (1/2"), PARA CIRCUITOS TERMINAIS, INSTALADO EM FORRO - FORNECIMENTO E INSTALAÇÃO. AF_03/2023</t>
  </si>
  <si>
    <t xml:space="preserve"> 91831 </t>
  </si>
  <si>
    <t xml:space="preserve"> 9.5.3 </t>
  </si>
  <si>
    <t>ELETRODUTO FLEXÍVEL CORRUGADO, PVC, DN 32 MM (1"), PARA CIRCUITOS TERMINAIS, INSTALADO EM PAREDE - FORNECIMENTO E INSTALAÇÃO. AF_03/2023</t>
  </si>
  <si>
    <t xml:space="preserve"> 91856 </t>
  </si>
  <si>
    <t xml:space="preserve"> 9.5.2 </t>
  </si>
  <si>
    <t xml:space="preserve"> 91854 </t>
  </si>
  <si>
    <t xml:space="preserve"> 9.5.1 </t>
  </si>
  <si>
    <t xml:space="preserve"> 9.5 </t>
  </si>
  <si>
    <t xml:space="preserve"> 91933 </t>
  </si>
  <si>
    <t xml:space="preserve"> 9.4.3 </t>
  </si>
  <si>
    <t xml:space="preserve"> 91927 </t>
  </si>
  <si>
    <t xml:space="preserve"> 9.4.2 </t>
  </si>
  <si>
    <t xml:space="preserve"> 91925 </t>
  </si>
  <si>
    <t xml:space="preserve"> 9.4.1 </t>
  </si>
  <si>
    <t xml:space="preserve"> 9.4 </t>
  </si>
  <si>
    <t>LAMPADA LED BULBO DIMERIZVEL 10W, BASE E27, BIVOLT, BRANCO</t>
  </si>
  <si>
    <t>SBC</t>
  </si>
  <si>
    <t xml:space="preserve"> 060140 </t>
  </si>
  <si>
    <t xml:space="preserve"> 9.3.2 </t>
  </si>
  <si>
    <t>un</t>
  </si>
  <si>
    <t>Plafon E-27</t>
  </si>
  <si>
    <t>ORSE</t>
  </si>
  <si>
    <t xml:space="preserve"> 8324 </t>
  </si>
  <si>
    <t xml:space="preserve"> 9.3.1 </t>
  </si>
  <si>
    <t xml:space="preserve"> 9.3 </t>
  </si>
  <si>
    <t xml:space="preserve"> 91959 </t>
  </si>
  <si>
    <t xml:space="preserve"> 9.2.3 </t>
  </si>
  <si>
    <t xml:space="preserve"> 91953 </t>
  </si>
  <si>
    <t xml:space="preserve"> 9.2.2 </t>
  </si>
  <si>
    <t xml:space="preserve"> 91996 </t>
  </si>
  <si>
    <t xml:space="preserve"> 9.2.1 </t>
  </si>
  <si>
    <t xml:space="preserve"> 9.2 </t>
  </si>
  <si>
    <t>DISPOSITIVO BIPOLAR DR, SENSIBILIDADE DE 30 MA, CORRENTE DE 40 A</t>
  </si>
  <si>
    <t xml:space="preserve"> CP079 </t>
  </si>
  <si>
    <t xml:space="preserve"> 9.1.7 </t>
  </si>
  <si>
    <t xml:space="preserve"> 9.1.6 </t>
  </si>
  <si>
    <t>DISJUNTOR MONOPOLAR TIPO DIN, CORRENTE NOMINAL DE 16A - FORNECIMENTO E INSTALAÇÃO. AF_07/2025</t>
  </si>
  <si>
    <t xml:space="preserve"> 93654 </t>
  </si>
  <si>
    <t xml:space="preserve"> 9.1.5 </t>
  </si>
  <si>
    <t>DISJUNTOR BIPOLAR TIPO DIN, CORRENTE NOMINAL DE 40A - FORNECIMENTO E INSTALAÇÃO. AF_07/2025</t>
  </si>
  <si>
    <t xml:space="preserve"> 93665 </t>
  </si>
  <si>
    <t xml:space="preserve"> 9.1.4 </t>
  </si>
  <si>
    <t>DISJUNTOR MONOPOLAR TIPO DIN, CORRENTE NOMINAL DE 10A - FORNECIMENTO E INSTALAÇÃO. AF_07/2025</t>
  </si>
  <si>
    <t xml:space="preserve"> 93653 </t>
  </si>
  <si>
    <t xml:space="preserve"> 9.1.3 </t>
  </si>
  <si>
    <t>Centro de distribuiçao p/ 12 disjuntores (c/ barramento)</t>
  </si>
  <si>
    <t xml:space="preserve"> 170321 </t>
  </si>
  <si>
    <t xml:space="preserve"> 9.1.2 </t>
  </si>
  <si>
    <t xml:space="preserve"> 170073 </t>
  </si>
  <si>
    <t xml:space="preserve"> 9.1.1 </t>
  </si>
  <si>
    <t>QUADROS E DISJUNTORES</t>
  </si>
  <si>
    <t xml:space="preserve"> 9.1 </t>
  </si>
  <si>
    <t xml:space="preserve"> 9 </t>
  </si>
  <si>
    <t>Fossa septica pre-moldada cap= 10 pessoas</t>
  </si>
  <si>
    <t xml:space="preserve"> 180349 </t>
  </si>
  <si>
    <t xml:space="preserve"> 8.6.2 </t>
  </si>
  <si>
    <t>Sumidouro pre-moldado cap= 10 pessoas</t>
  </si>
  <si>
    <t xml:space="preserve"> 180350 </t>
  </si>
  <si>
    <t xml:space="preserve"> 8.6.1 </t>
  </si>
  <si>
    <t xml:space="preserve"> 8.6 </t>
  </si>
  <si>
    <t xml:space="preserve"> 89798 </t>
  </si>
  <si>
    <t xml:space="preserve"> 8.5.5 </t>
  </si>
  <si>
    <t xml:space="preserve"> 89711 </t>
  </si>
  <si>
    <t xml:space="preserve"> 8.5.4 </t>
  </si>
  <si>
    <t>TUBO PVC, SERIE NORMAL, ESGOTO PREDIAL, DN 100 MM, FORNECIDO E INSTALADO EM RAMAL DE DESCARGA OU RAMAL DE ESGOTO SANITÁRIO. AF_08/2022</t>
  </si>
  <si>
    <t xml:space="preserve"> 89714 </t>
  </si>
  <si>
    <t xml:space="preserve"> 8.5.3 </t>
  </si>
  <si>
    <t>TUBO, PVC, SOLDÁVEL, DE 25MM, INSTALADO EM RAMAL OU SUB-RAMAL DE ÁGUA - FORNECIMENTO E INSTALAÇÃO. AF_06/2022</t>
  </si>
  <si>
    <t xml:space="preserve"> 89356 </t>
  </si>
  <si>
    <t xml:space="preserve"> 8.5.2 </t>
  </si>
  <si>
    <t>TUBO, PVC, SOLDÁVEL, DE 20MM, INSTALADO EM RAMAL OU SUB-RAMAL DE ÁGUA - FORNECIMENTO E INSTALAÇÃO. AF_06/2022</t>
  </si>
  <si>
    <t xml:space="preserve"> 89355 </t>
  </si>
  <si>
    <t xml:space="preserve"> 8.5.1 </t>
  </si>
  <si>
    <t xml:space="preserve"> 8.5 </t>
  </si>
  <si>
    <t>REGISTRO ESFERA, PVC, DE PASSEIO, PARA POLIETILENO, 20 MM, PARA LIGAÇÃO PREDIAL DE ÁGUA. AF_06/2022</t>
  </si>
  <si>
    <t xml:space="preserve"> 104055 </t>
  </si>
  <si>
    <t xml:space="preserve"> 8.4.2 </t>
  </si>
  <si>
    <t>REGISTRO DE ESFERA, PVC, SOLDÁVEL, COM VOLANTE, DN 25 MM - FORNECIMENTO E INSTALAÇÃO. AF_08/2021</t>
  </si>
  <si>
    <t xml:space="preserve"> 94489 </t>
  </si>
  <si>
    <t xml:space="preserve"> 8.4.1 </t>
  </si>
  <si>
    <t xml:space="preserve"> 8.4 </t>
  </si>
  <si>
    <t>JOELHO 90 GRAUS, PVC, SERIE NORMAL, ESGOTO PREDIAL, DN 100 MM, JUNTA ELÁSTICA, FORNECIDO E INSTALADO EM RAMAL DE DESCARGA OU RAMAL DE ESGOTO SANITÁRIO. AF_08/2022</t>
  </si>
  <si>
    <t xml:space="preserve"> 89744 </t>
  </si>
  <si>
    <t xml:space="preserve"> 8.3.15 </t>
  </si>
  <si>
    <t>JUNÇÃO SIMPLES, PVC, SERIE NORMAL, ESGOTO PREDIAL, DN 40 MM, JUNTA SOLDÁVEL, FORNECIDO E INSTALADO EM RAMAL DE DESCARGA OU RAMAL DE ESGOTO SANITÁRIO. AF_08/2022</t>
  </si>
  <si>
    <t xml:space="preserve"> 89783 </t>
  </si>
  <si>
    <t xml:space="preserve"> 8.3.14 </t>
  </si>
  <si>
    <t xml:space="preserve"> 89724 </t>
  </si>
  <si>
    <t xml:space="preserve"> 8.3.13 </t>
  </si>
  <si>
    <t>JOELHO 45 GRAUS, PVC, SERIE NORMAL, ESGOTO PREDIAL, DN 100 MM, JUNTA ELÁSTICA, FORNECIDO E INSTALADO EM RAMAL DE DESCARGA OU RAMAL DE ESGOTO SANITÁRIO. AF_08/2022</t>
  </si>
  <si>
    <t xml:space="preserve"> 89746 </t>
  </si>
  <si>
    <t xml:space="preserve"> 8.3.12 </t>
  </si>
  <si>
    <t xml:space="preserve"> 89726 </t>
  </si>
  <si>
    <t xml:space="preserve"> 8.3.11 </t>
  </si>
  <si>
    <t>CAP, PVC, SÉRIE NORMAL, ESGOTO PREDIAL, DN 100 MM, JUNTA ELÁSTICA, FORNECIDO E INSTALADO EM SUBCOLETOR AÉREO DE ESGOTO SANITÁRIO. AF_08/2022</t>
  </si>
  <si>
    <t xml:space="preserve"> 104357 </t>
  </si>
  <si>
    <t xml:space="preserve"> 8.3.10 </t>
  </si>
  <si>
    <t>BUCHA DE REDUÇÃO LONGA, PVC, SÉRIE NORMAL, ESGOTO PREDIAL, DN 50 X 40 MM, JUNTA SOLDÁVEL E ELÁSTICA, FORNECIDO E INSTALADO EM RAMAL DE DESCARGA OU RAMAL DE ESGOTO SANITÁRIO. AF_08/2022</t>
  </si>
  <si>
    <t xml:space="preserve"> 104341 </t>
  </si>
  <si>
    <t xml:space="preserve"> 8.3.9 </t>
  </si>
  <si>
    <t>TE, PVC, SERIE NORMAL, ESGOTO PREDIAL, DN 100 X 100 MM, JUNTA ELÁSTICA, FORNECIDO E INSTALADO EM RAMAL DE DESCARGA OU RAMAL DE ESGOTO SANITÁRIO. AF_08/2022</t>
  </si>
  <si>
    <t xml:space="preserve"> 89796 </t>
  </si>
  <si>
    <t xml:space="preserve"> 8.3.8 </t>
  </si>
  <si>
    <t>TE, PVC, SÉRIE NORMAL, ESGOTO PREDIAL, DN 100 X 50 MM, JUNTA ELÁSTICA, FORNECIDO E INSTALADO EM PRUMADA DE ESGOTO SANITÁRIO OU VENTILAÇÃO. AF_08/2022</t>
  </si>
  <si>
    <t xml:space="preserve"> 104352 </t>
  </si>
  <si>
    <t xml:space="preserve"> 8.3.7 </t>
  </si>
  <si>
    <t>TE, PVC, SERIE NORMAL, ESGOTO PREDIAL, DN 40 X 40 MM, JUNTA SOLDÁVEL, FORNECIDO E INSTALADO EM RAMAL DE DESCARGA OU RAMAL DE ESGOTO SANITÁRIO. AF_08/2022</t>
  </si>
  <si>
    <t xml:space="preserve"> 89782 </t>
  </si>
  <si>
    <t xml:space="preserve"> 8.3.6 </t>
  </si>
  <si>
    <t>TERMINAL DE VENTILAÇÃO, PVC, SÉRIE NORMAL, ESGOTO PREDIAL, DN 50 MM, JUNTA SOLDÁVEL, FORNECIDO E INSTALADO EM PRUMADA DE ESGOTO SANITÁRIO OU VENTILAÇÃO. AF_08/2022</t>
  </si>
  <si>
    <t xml:space="preserve"> 104348 </t>
  </si>
  <si>
    <t xml:space="preserve"> 8.3.5 </t>
  </si>
  <si>
    <t>LUVA SIMPLES, PVC, SERIE NORMAL, ESGOTO PREDIAL, DN 100 MM, JUNTA ELÁSTICA, FORNECIDO E INSTALADO EM RAMAL DE DESCARGA OU RAMAL DE ESGOTO SANITÁRIO. AF_08/2022</t>
  </si>
  <si>
    <t xml:space="preserve"> 89778 </t>
  </si>
  <si>
    <t xml:space="preserve"> 8.3.4 </t>
  </si>
  <si>
    <t>Junção simples em pvc rígido c/ anéis, para esgoto primário, diâm =100 x 50mm</t>
  </si>
  <si>
    <t xml:space="preserve"> 1636 </t>
  </si>
  <si>
    <t xml:space="preserve"> 8.3.3 </t>
  </si>
  <si>
    <t>JUNÇÃO SIMPLES, PVC, SERIE NORMAL, ESGOTO PREDIAL, DN 100 X 100 MM, JUNTA ELÁSTICA, FORNECIDO E INSTALADO EM RAMAL DE DESCARGA OU RAMAL DE ESGOTO SANITÁRIO. AF_08/2022</t>
  </si>
  <si>
    <t xml:space="preserve"> 89797 </t>
  </si>
  <si>
    <t xml:space="preserve"> 8.3.2 </t>
  </si>
  <si>
    <t>ANEL VEDACAO 100mm PARA SAIDA VASO SANITARIO</t>
  </si>
  <si>
    <t xml:space="preserve"> 053343 </t>
  </si>
  <si>
    <t xml:space="preserve"> 8.3.1 </t>
  </si>
  <si>
    <t xml:space="preserve"> 8.3 </t>
  </si>
  <si>
    <t>TÊ COM BUCHA DE LATÃO NA BOLSA CENTRAL, PVC, SOLDÁVEL, DN 20MM X 1/2, INSTALADO EM RAMAL OU SUB-RAMAL DE ÁGUA - FORNECIMENTO E INSTALAÇÃO. AF_06/2022</t>
  </si>
  <si>
    <t xml:space="preserve"> 89394 </t>
  </si>
  <si>
    <t xml:space="preserve"> 8.2.12 </t>
  </si>
  <si>
    <t>TE, PVC, SOLDÁVEL, DN 25MM, INSTALADO EM RAMAL DE DISTRIBUIÇÃO DE ÁGUA - FORNECIMENTO E INSTALAÇÃO. AF_06/2022</t>
  </si>
  <si>
    <t xml:space="preserve"> 89440 </t>
  </si>
  <si>
    <t xml:space="preserve"> 8.2.11 </t>
  </si>
  <si>
    <t xml:space="preserve"> 89442 </t>
  </si>
  <si>
    <t xml:space="preserve"> 8.2.10 </t>
  </si>
  <si>
    <t xml:space="preserve"> 8.2.9 </t>
  </si>
  <si>
    <t>JOELHO 90 GRAUS, PVC, SOLDÁVEL, DN 25MM, INSTALADO EM RAMAL DE DISTRIBUIÇÃO DE ÁGUA - FORNECIMENTO E INSTALAÇÃO. AF_06/2022</t>
  </si>
  <si>
    <t xml:space="preserve"> 89408 </t>
  </si>
  <si>
    <t xml:space="preserve"> 8.2.8 </t>
  </si>
  <si>
    <t>JOELHO 90 GRAUS, PVC, SOLDÁVEL, DN 20MM, INSTALADO EM RAMAL DE DISTRIBUIÇÃO DE ÁGUA - FORNECIMENTO E INSTALAÇÃO. AF_06/2022</t>
  </si>
  <si>
    <t xml:space="preserve"> 89404 </t>
  </si>
  <si>
    <t xml:space="preserve"> 8.2.7 </t>
  </si>
  <si>
    <t xml:space="preserve"> 89410 </t>
  </si>
  <si>
    <t xml:space="preserve"> 8.2.6 </t>
  </si>
  <si>
    <t xml:space="preserve"> 89406 </t>
  </si>
  <si>
    <t xml:space="preserve"> 8.2.5 </t>
  </si>
  <si>
    <t>ADAPTADOR COM FLANGE E ANEL DE VEDAÇÃO, PVC, SOLDÁVEL, DN 20 MM X 1/2", INSTALADO EM RESERVAÇÃO PREDIAL DE ÁGUA - FORNECIMENTO E INSTALAÇÃO. AF_04/2024</t>
  </si>
  <si>
    <t xml:space="preserve"> 94783 </t>
  </si>
  <si>
    <t xml:space="preserve"> 8.2.4 </t>
  </si>
  <si>
    <t>ADAPTADOR CURTO COM BOLSA E ROSCA PARA REGISTRO, PVC, SOLDÁVEL, DN 25 MM X 3/4", INSTALADO EM RESERVAÇÃO PREDIAL DE ÁGUA - FORNECIMENTO E INSTALAÇÃO. AF_04/2024</t>
  </si>
  <si>
    <t xml:space="preserve"> 94656 </t>
  </si>
  <si>
    <t xml:space="preserve"> 8.2.3 </t>
  </si>
  <si>
    <t>ADAPTADOR COM FLANGE E ANEL DE VEDAÇÃO, PVC, SOLDÁVEL, DN 25 MM X 3/4", INSTALADO EM RESERVAÇÃO PREDIAL DE ÁGUA - FORNECIMENTO E INSTALAÇÃO. AF_04/2024</t>
  </si>
  <si>
    <t xml:space="preserve"> 94703 </t>
  </si>
  <si>
    <t xml:space="preserve"> 8.2.2 </t>
  </si>
  <si>
    <t xml:space="preserve"> 8.2.1 </t>
  </si>
  <si>
    <t xml:space="preserve"> 8.2 </t>
  </si>
  <si>
    <t>CAIXA D´ÁGUA EM POLIETILENO, 1000 LITROS - FORNECIMENTO E INSTALAÇÃO. AF_06/2021</t>
  </si>
  <si>
    <t xml:space="preserve"> 102607 </t>
  </si>
  <si>
    <t xml:space="preserve"> 8.1.8 </t>
  </si>
  <si>
    <t xml:space="preserve"> 190084 </t>
  </si>
  <si>
    <t xml:space="preserve"> 8.1.7 </t>
  </si>
  <si>
    <t xml:space="preserve"> 190848 </t>
  </si>
  <si>
    <t xml:space="preserve"> 8.1.6 </t>
  </si>
  <si>
    <t>BANCADA/BANCA/PIA DE ACO INOXIDAVEL (AISI 430) COM 1 CUBA CENTRAL, COM VALVULA, LISA (SEM ESCORREDOR), DE *0,55 X 1,20* M - FORNECIMENTO E INSTALAÇÃO</t>
  </si>
  <si>
    <t xml:space="preserve"> CP012 </t>
  </si>
  <si>
    <t xml:space="preserve"> 8.1.5 </t>
  </si>
  <si>
    <t>TANQUE DE MÁRMORE SINTÉTICO SUSPENSO, 22L OU EQUIVALENTE, INCLUSO SIFÃO TIPO GARRAFA EM PVC, VÁLVULA PLÁSTICA E TORNEIRA DE PLÁSTICO - FORNECIMENTO E INSTALAÇÃO. AF_01/2020</t>
  </si>
  <si>
    <t xml:space="preserve"> 86928 </t>
  </si>
  <si>
    <t xml:space="preserve"> 8.1.4 </t>
  </si>
  <si>
    <t xml:space="preserve"> 86939 </t>
  </si>
  <si>
    <t xml:space="preserve"> 8.1.3 </t>
  </si>
  <si>
    <t xml:space="preserve"> 190797 </t>
  </si>
  <si>
    <t xml:space="preserve"> 8.1.2 </t>
  </si>
  <si>
    <t>VASO SANITARIO SIFONADO CONVENCIONAL COM LOUÇA BRANCA - FORNECIMENTO E INSTALAÇÃO. AF_01/2020</t>
  </si>
  <si>
    <t xml:space="preserve"> 95469 </t>
  </si>
  <si>
    <t xml:space="preserve"> 8.1.1 </t>
  </si>
  <si>
    <t>LOUÇAS E EQUIPAMENTOS</t>
  </si>
  <si>
    <t xml:space="preserve"> 8.1 </t>
  </si>
  <si>
    <t xml:space="preserve"> 8 </t>
  </si>
  <si>
    <t xml:space="preserve"> 94213 </t>
  </si>
  <si>
    <t xml:space="preserve"> 7.4 </t>
  </si>
  <si>
    <t xml:space="preserve"> 92543 </t>
  </si>
  <si>
    <t xml:space="preserve"> 7.3 </t>
  </si>
  <si>
    <t>ACABAMENTOS PARA FORRO (RODA-FORRO EM PERFIL METÁLICO E PLÁSTICO). AF_08/2023</t>
  </si>
  <si>
    <t xml:space="preserve"> 96121 </t>
  </si>
  <si>
    <t xml:space="preserve"> 7.2 </t>
  </si>
  <si>
    <t>FORRO EM RÉGUAS DE PVC, FRISADO, PARA AMBIENTES RESIDENCIAIS, INCLUSIVE ESTRUTURA UNIDIRECIONAL DE FIXAÇÃO. AF_08/2023_PS</t>
  </si>
  <si>
    <t xml:space="preserve"> 96111 </t>
  </si>
  <si>
    <t xml:space="preserve"> 7.1 </t>
  </si>
  <si>
    <t>FORRO E COBERTURA</t>
  </si>
  <si>
    <t xml:space="preserve"> 7 </t>
  </si>
  <si>
    <t>Esquadria de ferro tipo basculante (incl. pint. anti-corrosiva)</t>
  </si>
  <si>
    <t xml:space="preserve"> 090069 </t>
  </si>
  <si>
    <t xml:space="preserve"> 6.3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</si>
  <si>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</si>
  <si>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94570 </t>
  </si>
  <si>
    <t xml:space="preserve"> 6.2 </t>
  </si>
  <si>
    <t>Porta mad. trabalhada c/ caix. aduela e alizar</t>
  </si>
  <si>
    <t xml:space="preserve"> 090063 </t>
  </si>
  <si>
    <t xml:space="preserve"> 6.1 </t>
  </si>
  <si>
    <t xml:space="preserve"> 6 </t>
  </si>
  <si>
    <t>PINTURA TINTA DE ACABAMENTO (PIGMENTADA) ESMALTE SINTÉTICO BRILHANTE EM MADEIRA, 2 DEMÃOS. AF_01/2021</t>
  </si>
  <si>
    <t xml:space="preserve"> 102220 </t>
  </si>
  <si>
    <t xml:space="preserve"> 5.2 </t>
  </si>
  <si>
    <t>Parede em madeira de lei revestida 2 faces</t>
  </si>
  <si>
    <t xml:space="preserve"> 060215 </t>
  </si>
  <si>
    <t xml:space="preserve"> 5.1 </t>
  </si>
  <si>
    <t xml:space="preserve"> 5 </t>
  </si>
  <si>
    <t>ASSOALHO DE MADEIRA. AF_09/2020</t>
  </si>
  <si>
    <t xml:space="preserve"> 101746 </t>
  </si>
  <si>
    <t xml:space="preserve"> 4.1 </t>
  </si>
  <si>
    <t>PISO</t>
  </si>
  <si>
    <t xml:space="preserve"> 4 </t>
  </si>
  <si>
    <t>Imunização para madeira</t>
  </si>
  <si>
    <t xml:space="preserve"> 080300 </t>
  </si>
  <si>
    <t xml:space="preserve"> 3.4 </t>
  </si>
  <si>
    <t>ESCADA/DEGRAUS MADEIRA</t>
  </si>
  <si>
    <t xml:space="preserve"> CP118 </t>
  </si>
  <si>
    <t>VIGA DE MADEIRA SERRADA, PINUS OU EQUIVALENTE DA REGIÃO, SEÇÃO RETANGULAR 7,5 X 15 CM. AF_03/2024</t>
  </si>
  <si>
    <t xml:space="preserve"> 3.2 </t>
  </si>
  <si>
    <t>PILAR QUADRADO 15 X 15 CM</t>
  </si>
  <si>
    <t xml:space="preserve"> CP116 </t>
  </si>
  <si>
    <t xml:space="preserve"> 3.1 </t>
  </si>
  <si>
    <t>FUNDAÇÃO E ESTRUTURA</t>
  </si>
  <si>
    <t xml:space="preserve"> 3 </t>
  </si>
  <si>
    <t>MOBILIZAÇÃO</t>
  </si>
  <si>
    <t xml:space="preserve"> PMS-000006 </t>
  </si>
  <si>
    <t xml:space="preserve"> 2.5 </t>
  </si>
  <si>
    <t xml:space="preserve"> 010009 </t>
  </si>
  <si>
    <t xml:space="preserve"> 2.4 </t>
  </si>
  <si>
    <t>ENTRADA DE ENERGIA ELÉTRICA, AÉREA, BIFÁSICA, COM CAIXA DE EMBUTIR, CABO DE 10 MM2 E DISJUNTOR DIN 50A (NÃO INCLUSO O POSTE DE CONCRETO). AF_07/2020_PS</t>
  </si>
  <si>
    <t xml:space="preserve"> 101501 </t>
  </si>
  <si>
    <t xml:space="preserve"> 2.3 </t>
  </si>
  <si>
    <t>LIMPEZA MANUAL DE VEGETAÇÃO EM TERRENO COM ENXADA. AF_03/2024</t>
  </si>
  <si>
    <t xml:space="preserve"> 98524 </t>
  </si>
  <si>
    <t xml:space="preserve"> 2.2 </t>
  </si>
  <si>
    <t xml:space="preserve"> 011340 </t>
  </si>
  <si>
    <t xml:space="preserve"> 2.1 </t>
  </si>
  <si>
    <t xml:space="preserve"> 2 </t>
  </si>
  <si>
    <t>ADMINISTRAÇÃO LOCAL DA OBRA CAMPO DO ARAMANAÍ</t>
  </si>
  <si>
    <t xml:space="preserve"> CP108 </t>
  </si>
  <si>
    <t xml:space="preserve"> 1 </t>
  </si>
  <si>
    <t>Valor Unit com BDI</t>
  </si>
  <si>
    <t>Valor com BDI =&gt;</t>
  </si>
  <si>
    <t>Valor do BDI =&gt;</t>
  </si>
  <si>
    <t>MO com LS =&gt;</t>
  </si>
  <si>
    <t>LS =&gt;</t>
  </si>
  <si>
    <t>MO sem LS =&gt;</t>
  </si>
  <si>
    <t>Material</t>
  </si>
  <si>
    <t>Livro SINAPI: Cálculos e Parâmetros</t>
  </si>
  <si>
    <t>Louças e Metais</t>
  </si>
  <si>
    <t>VÁLVULA EM PLÁSTICO 1" PARA PIA, TANQUE OU LAVATÓRIO, COM OU SEM LADRÃO - FORNECIMENTO E INSTALAÇÃO. AF_01/2020</t>
  </si>
  <si>
    <t xml:space="preserve"> 86879 </t>
  </si>
  <si>
    <t>Tipo</t>
  </si>
  <si>
    <t>h</t>
  </si>
  <si>
    <t xml:space="preserve"> 280026 </t>
  </si>
  <si>
    <t>Verniz poliuretano sobre madeiramento do telhado</t>
  </si>
  <si>
    <t xml:space="preserve"> 150210 </t>
  </si>
  <si>
    <t>TORNEIRA PLÁSTICA 3/4" PARA TANQUE - FORNECIMENTO E INSTALAÇÃO. AF_01/2020</t>
  </si>
  <si>
    <t xml:space="preserve"> 86916 </t>
  </si>
  <si>
    <t>TORNEIRA CROMADA DE MESA, 1/2" OU 3/4", PARA LAVATÓRIO, PADRÃO POPULAR - FORNECIMENTO E INSTALAÇÃO. AF_01/2020</t>
  </si>
  <si>
    <t xml:space="preserve"> 86906 </t>
  </si>
  <si>
    <t>Instalações Elétricas - Eletrodutos Embutidos, Cabos, Caixas, Tomadas e Interruptores</t>
  </si>
  <si>
    <t>TOMADA MÉDIA DE EMBUTIR (1 MÓDULO), 2P+T 10 A, SEM SUPORTE E SEM PLACA - FORNECIMENTO E INSTALAÇÃO. AF_03/2023</t>
  </si>
  <si>
    <t xml:space="preserve"> 91994 </t>
  </si>
  <si>
    <t>Mão de Obra</t>
  </si>
  <si>
    <t>TELHADISTA COM ENCARGOS COMPLEMENTARES</t>
  </si>
  <si>
    <t xml:space="preserve"> 88323 </t>
  </si>
  <si>
    <t>REJUNTE EPOXI, QUALQUER COR</t>
  </si>
  <si>
    <t xml:space="preserve"> 00037329 </t>
  </si>
  <si>
    <t>TANQUE DE MÁRMORE SINTÉTICO SUSPENSO, 22L OU EQUIVALENTE - FORNECIMENTO E INSTALAÇÃO. AF_01/2020</t>
  </si>
  <si>
    <t xml:space="preserve"> 86876 </t>
  </si>
  <si>
    <t>Depreciação, Juros, Impostos e Seguros, Manutenção e Materiais na Operação dos Equipamentos</t>
  </si>
  <si>
    <t>CHI</t>
  </si>
  <si>
    <t>Custos Horários Produtivo e Improdutivo dos Equipamentos</t>
  </si>
  <si>
    <t>TALHA MANUAL DE CORRENTE, CAPACIDADE DE 2 TON. COM ELEVAÇÃO DE 3 M - CHI DIURNO. AF_07/2016</t>
  </si>
  <si>
    <t xml:space="preserve"> 95140 </t>
  </si>
  <si>
    <t>SUPORTE PARAFUSADO COM PLACA DE ENCAIXE 4" X 2" MÉDIO (1,30 M DO PISO) PARA PONTO ELÉTRICO - FORNECIMENTO E INSTALAÇÃO. AF_03/2023</t>
  </si>
  <si>
    <t xml:space="preserve"> 91946 </t>
  </si>
  <si>
    <t>SIFÃO DO TIPO GARRAFA/COPO EM PVC 1.1/4 X 1.1/2" - FORNECIMENTO E INSTALAÇÃO. AF_01/2020</t>
  </si>
  <si>
    <t xml:space="preserve"> 86882 </t>
  </si>
  <si>
    <t>SIFÃO DO TIPO FLEXÍVEL EM PVC 1 X 1.1/2 - FORNECIMENTO E INSTALAÇÃO. AF_01/2020</t>
  </si>
  <si>
    <t xml:space="preserve"> 86883 </t>
  </si>
  <si>
    <t>Retirada de entulho - manualmente (incluindo caixa coletora)</t>
  </si>
  <si>
    <t xml:space="preserve"> 020174 </t>
  </si>
  <si>
    <t>Equipamento</t>
  </si>
  <si>
    <t>Reaterro compactado</t>
  </si>
  <si>
    <t xml:space="preserve"> 030254 </t>
  </si>
  <si>
    <t>PEDREIRO COM ENCARGOS COMPLEMENTARES</t>
  </si>
  <si>
    <t xml:space="preserve"> 280023 </t>
  </si>
  <si>
    <t xml:space="preserve"> 88309 </t>
  </si>
  <si>
    <t>MONTADOR DE ESTRUTURAS METÁLICAS COM ENCARGOS COMPLEMENTARES</t>
  </si>
  <si>
    <t xml:space="preserve"> 88278 </t>
  </si>
  <si>
    <t>MARMORISTA/GRANITEIRO COM ENCARGOS COMPLEMENTARES</t>
  </si>
  <si>
    <t xml:space="preserve"> 88274 </t>
  </si>
  <si>
    <t>Areia</t>
  </si>
  <si>
    <t xml:space="preserve"> J00005 </t>
  </si>
  <si>
    <t>SC</t>
  </si>
  <si>
    <t>Cimento</t>
  </si>
  <si>
    <t xml:space="preserve"> J00003 </t>
  </si>
  <si>
    <t>Lastro de concreto magro c/ seixo</t>
  </si>
  <si>
    <t xml:space="preserve"> 040257 </t>
  </si>
  <si>
    <t>LUVA PARA ELETRODUTO, PVC, ROSCÁVEL, DN 32 MM (1"), PARA CIRCUITOS TERMINAIS, INSTALADA EM PAREDE - FORNECIMENTO E INSTALAÇÃO. AF_03/2023</t>
  </si>
  <si>
    <t xml:space="preserve"> 91885 </t>
  </si>
  <si>
    <t>LAVATÓRIO LOUÇA BRANCA COM COLUNA, *44 X 35,5* CM, PADRÃO POPULAR - FORNECIMENTO E INSTALAÇÃO. AF_01/2020</t>
  </si>
  <si>
    <t xml:space="preserve"> 86902 </t>
  </si>
  <si>
    <t>INTERRUPTOR SIMPLES (2 MÓDULOS), 10A/250V, SEM SUPORTE E SEM PLACA - FORNECIMENTO E INSTALAÇÃO. AF_03/2023</t>
  </si>
  <si>
    <t xml:space="preserve"> 91958 </t>
  </si>
  <si>
    <t>INTERRUPTOR SIMPLES (1 MÓDULO), 10A/250V, SEM SUPORTE E SEM PLACA - FORNECIMENTO E INSTALAÇÃO. AF_03/2023</t>
  </si>
  <si>
    <t xml:space="preserve"> 91952 </t>
  </si>
  <si>
    <t>Sistema de Proteção contra Descargas Atmosféricas - SPDA</t>
  </si>
  <si>
    <t>HASTE DE ATERRAMENTO, DIÂMETRO 3/4", COM 3 METROS - FORNECIMENTO E INSTALAÇÃO. AF_08/2023</t>
  </si>
  <si>
    <t xml:space="preserve"> 96986 </t>
  </si>
  <si>
    <t>CHP</t>
  </si>
  <si>
    <t>GUINCHO ELÉTRICO DE COLUNA, CAPACIDADE 400 KG, COM MOTO FREIO, MOTOR TRIFÁSICO DE 1,25 CV - CHP DIURNO. AF_03/2016</t>
  </si>
  <si>
    <t xml:space="preserve"> 93281 </t>
  </si>
  <si>
    <t>GUINCHO ELÉTRICO DE COLUNA, CAPACIDADE 400 KG, COM MOTO FREIO, MOTOR TRIFÁSICO DE 1,25 CV - CHI DIURNO. AF_03/2016</t>
  </si>
  <si>
    <t xml:space="preserve"> 93282 </t>
  </si>
  <si>
    <t>Rasgos e Fixações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</si>
  <si>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</si>
  <si>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91170 </t>
  </si>
  <si>
    <t>Escavação manual de ate 1.50m de profundidade</t>
  </si>
  <si>
    <t xml:space="preserve"> 030010 </t>
  </si>
  <si>
    <t>Provisórios</t>
  </si>
  <si>
    <t>Encargos Complementares - Servente</t>
  </si>
  <si>
    <t xml:space="preserve"> 10549 </t>
  </si>
  <si>
    <t>Encargos Complementares - Encanador</t>
  </si>
  <si>
    <t xml:space="preserve"> 10554 </t>
  </si>
  <si>
    <t>Encargos Complementares - Eletricista</t>
  </si>
  <si>
    <t xml:space="preserve"> 10552 </t>
  </si>
  <si>
    <t>ENGATE FLEXÍVEL EM PLÁSTICO BRANCO, 1/2" X 30CM - FORNECIMENTO E INSTALAÇÃO. AF_01/2020</t>
  </si>
  <si>
    <t xml:space="preserve"> 86884 </t>
  </si>
  <si>
    <t>ELETRODUTO RÍGIDO ROSCÁVEL, PVC, DN 32 MM (1"), PARA CIRCUITOS TERMINAIS, INSTALADO EM PAREDE - FORNECIMENTO E INSTALAÇÃO. AF_03/2023</t>
  </si>
  <si>
    <t xml:space="preserve"> 91872 </t>
  </si>
  <si>
    <t xml:space="preserve"> 280014 </t>
  </si>
  <si>
    <t>DISJUNTOR TERMOMAGNETICO PARA TRILHO DIN (IEC), BIPOLAR, 40 - 50 A</t>
  </si>
  <si>
    <t xml:space="preserve"> 00034623 </t>
  </si>
  <si>
    <t>Instalações Elétricas - Quadros, Cabos, Disjuntores, Contatores e Barramentos Blindados</t>
  </si>
  <si>
    <t>DISJUNTOR BIPOLAR TIPO DIN, CORRENTE NOMINAL DE 50A - FORNECIMENTO E INSTALAÇÃO. AF_07/2025</t>
  </si>
  <si>
    <t xml:space="preserve"> 93666 </t>
  </si>
  <si>
    <t>CURVA 90 GRAUS PARA ELETRODUTO, PVC, ROSCÁVEL, DN 32 MM (1"), PARA CIRCUITOS TERMINAIS, INSTALADA EM PAREDE - FORNECIMENTO E INSTALAÇÃO. AF_03/2023</t>
  </si>
  <si>
    <t xml:space="preserve"> 91917 </t>
  </si>
  <si>
    <t>CURVA 180 GRAUS PARA ELETRODUTO, PVC, ROSCÁVEL, DN 32 MM (1"), PARA CIRCUITOS TERMINAIS, INSTALADA EM PAREDE - FORNECIMENTO E INSTALAÇÃO. AF_03/2023</t>
  </si>
  <si>
    <t xml:space="preserve"> 91919 </t>
  </si>
  <si>
    <t>AJUDANTE DE ELETRICISTA</t>
  </si>
  <si>
    <t>CORDOALHA DE COBRE NU 50 MM², ENTERRADA - FORNECIMENTO E INSTALAÇÃO. AF_08/2023</t>
  </si>
  <si>
    <t xml:space="preserve"> 96977 </t>
  </si>
  <si>
    <t>CONECTOR GRAMPO METÁLICO TIPO OLHAL, PARA SPDA, PARA HASTE DE ATERRAMENTO DE 3/4'' E CABOS DE 10 A 50 MM2 - FORNECIMENTO E INSTALAÇÃO. AF_08/2023</t>
  </si>
  <si>
    <t xml:space="preserve"> 104749 </t>
  </si>
  <si>
    <t>CARPINTEIRO DE FORMAS COM ENCARGOS COMPLEMENTARES</t>
  </si>
  <si>
    <t xml:space="preserve"> 88262 </t>
  </si>
  <si>
    <t>CARPINTEIRO DE ESQUADRIAS COM ENCARGOS COMPLEMENTARES</t>
  </si>
  <si>
    <t xml:space="preserve"> 88261 </t>
  </si>
  <si>
    <t>CARPINTEIRO COM ENCARGOS COMPLEMENTARES</t>
  </si>
  <si>
    <t xml:space="preserve"> 280013 </t>
  </si>
  <si>
    <t>CAMINHÃO TOCO, PBT 16.000 KG, CARGA ÚTIL MÁX. 10.685 KG, DIST. ENTRE EIXOS 4,8 M, POTÊNCIA 189 CV, INCLUSIVE CARROCERIA FIXA ABERTA DE MADEIRA P/ TRANSPORTE GERAL DE CARGA SECA, DIMEN. APROX. 2,5 X 7,00 X 0,50 M - MATERIAIS NA OPERAÇÃO. AF_06/2014</t>
  </si>
  <si>
    <t xml:space="preserve"> 53797 </t>
  </si>
  <si>
    <t>Argamassa de cimento e areia 1:6</t>
  </si>
  <si>
    <t xml:space="preserve"> 110142 </t>
  </si>
  <si>
    <t xml:space="preserve"> 280007 </t>
  </si>
  <si>
    <t>Postes de Concreto e Metálicos</t>
  </si>
  <si>
    <t>ASSENTAMENTO DE POSTE DE CONCRETO COM COMPRIMENTO NOMINAL DE 9 M, CARGA NOMINAL MENOR OU IGUAL A 1000 DAN, ENGASTAMENTO SIMPLES COM 1,5 M DE SOLO (NÃO INCLUI FORNECIMENTO). AF_04/2025</t>
  </si>
  <si>
    <t xml:space="preserve"> 100578 </t>
  </si>
  <si>
    <t>ASSENTADOR DE TUBOS COM ENCARGOS COMPLEMENTARES</t>
  </si>
  <si>
    <t xml:space="preserve"> 88246 </t>
  </si>
  <si>
    <t>Argamassas</t>
  </si>
  <si>
    <t>ARGAMASSA TRAÇO 1:3 (EM VOLUME DE CIMENTO E AREIA MÉDIA ÚMIDA), PREPARO MANUAL. AF_08/2019</t>
  </si>
  <si>
    <t xml:space="preserve"> 88629 </t>
  </si>
  <si>
    <t>ARGAMASSA TRAÇO 1:1:6 (EM VOLUME DE CIMENTO, CAL E AREIA MÉDIA ÚMIDA) PARA EMBOÇO/MASSA ÚNICA/ASSENTAMENTO DE ALVENARIA DE VEDAÇÃO, PREPARO MANUAL. AF_08/2019</t>
  </si>
  <si>
    <t xml:space="preserve"> 87367 </t>
  </si>
  <si>
    <t>AJUDANTE DE PEDREIRO COM ENCARGOS COMPLEMENTARES</t>
  </si>
  <si>
    <t xml:space="preserve"> 280004 </t>
  </si>
  <si>
    <t>AJUDANTE DE CARPINTEIRO COM ENCARGOS COMPLEMENTARES</t>
  </si>
  <si>
    <t xml:space="preserve"> 280002 </t>
  </si>
  <si>
    <t xml:space="preserve"> 88239 </t>
  </si>
  <si>
    <t>kg</t>
  </si>
  <si>
    <t>Prego (preço médio)</t>
  </si>
  <si>
    <t xml:space="preserve"> D00191 </t>
  </si>
  <si>
    <t>Peça em madeira de lei 4"x2" 4 m apar.</t>
  </si>
  <si>
    <t xml:space="preserve"> D00007 </t>
  </si>
  <si>
    <t>CAIXA DE PASSAGEM, EM PVC, DE 4" X 2", PARA ELETRODUTO FLEXIVEL CORRUGADO</t>
  </si>
  <si>
    <t xml:space="preserve"> 00001872 </t>
  </si>
  <si>
    <t>ELETRODUTO PVC FLEXIVEL CORRUGADO, COR AMARELA, DE 20 MM</t>
  </si>
  <si>
    <t xml:space="preserve"> 00002689 </t>
  </si>
  <si>
    <t>ELETRODUTO PVC FLEXIVEL CORRUGADO, COR AMARELA, DE 32 MM</t>
  </si>
  <si>
    <t xml:space="preserve"> 00002690 </t>
  </si>
  <si>
    <t>ELETRODUTO PVC FLEXIVEL CORRUGADO, COR AMARELA, DE 25 MM</t>
  </si>
  <si>
    <t xml:space="preserve"> 00002688 </t>
  </si>
  <si>
    <t>FITA ISOLANTE ADESIVA ANTICHAMA, USO ATE 750 V, EM ROLO DE 19 MM X 5 M</t>
  </si>
  <si>
    <t xml:space="preserve"> 00021127 </t>
  </si>
  <si>
    <t>CABO DE COBRE, FLEXIVEL, CLASSE 4 OU 5, ISOLACAO EM PVC/A, ANTICHAMA BWF-B, COBERTURA PVC-ST1, ANTICHAMA BWF-B, 1 CONDUTOR, 0,6/1 KV, SECAO NOMINAL 10 MM2</t>
  </si>
  <si>
    <t xml:space="preserve"> 00001020 </t>
  </si>
  <si>
    <t>CABO DE COBRE, FLEXIVEL, CLASSE 4 OU 5, ISOLACAO EM PVC/A, ANTICHAMA BWF-B, COBERTURA PVC-ST1, ANTICHAMA BWF-B, 1 CONDUTOR, 0,6/1 KV, SECAO NOMINAL 2,5 MM2</t>
  </si>
  <si>
    <t xml:space="preserve"> 00001022 </t>
  </si>
  <si>
    <t>CABO DE COBRE, FLEXIVEL, CLASSE 4 OU 5, ISOLACAO EM PVC/A, ANTICHAMA BWF-B, COBERTURA PVC-ST1, ANTICHAMA BWF-B, 1 CONDUTOR, 0,6/1 KV, SECAO NOMINAL 1,5 MM2</t>
  </si>
  <si>
    <t xml:space="preserve"> 00000993 </t>
  </si>
  <si>
    <t xml:space="preserve"> 099806 </t>
  </si>
  <si>
    <t>LAMPADA LED BULBO DIMERIZAVEL 10W, BASE E27, BIVOLT, BRANCO</t>
  </si>
  <si>
    <t xml:space="preserve"> 049524 </t>
  </si>
  <si>
    <t>INSTALACOES ELETRICAS - LUMINARIAS</t>
  </si>
  <si>
    <t>Plafon plastico branco com soquete E-27</t>
  </si>
  <si>
    <t xml:space="preserve"> 8518 </t>
  </si>
  <si>
    <t>Eletricista (horista)</t>
  </si>
  <si>
    <t xml:space="preserve"> 00002436/SINAPI </t>
  </si>
  <si>
    <t>Luminárias Internas</t>
  </si>
  <si>
    <t>DISPOSITIVO DR, 2 POLOS, SENSIBILIDADE DE 30 MA, CORRENTE DE 40 A, TIPO AC</t>
  </si>
  <si>
    <t xml:space="preserve"> 00039446 </t>
  </si>
  <si>
    <t>INEL - INSTALAÇÃO ELÉTRICA/ELETRIFICAÇÃO E ILUMINAÇÃO EXTERNA</t>
  </si>
  <si>
    <t>INHI - INSTALAÇÕES HIDROS SANITÁRIAS</t>
  </si>
  <si>
    <t>DISJUNTOR TERMOMAGNETICO PARA TRILHO DIN (IEC), MONOPOLAR, 6 - 32 A</t>
  </si>
  <si>
    <t xml:space="preserve"> 00034653 </t>
  </si>
  <si>
    <t>TERMINAL A COMPRESSAO EM COBRE ESTANHADO PARA CABO 2,5 MM2, 1 FURO E 1 COMPRESSAO, PARA PARAFUSO DE FIXACAO M5</t>
  </si>
  <si>
    <t xml:space="preserve"> 00001570 </t>
  </si>
  <si>
    <t>TERMINAL A COMPRESSAO EM COBRE ESTANHADO PARA CABO 10 MM2, 1 FURO E 1 COMPRESSAO, PARA PARAFUSO DE FIXACAO M6</t>
  </si>
  <si>
    <t xml:space="preserve"> 00001574 </t>
  </si>
  <si>
    <t>Centro de distribuição p/ 12 disj. c/ barramento</t>
  </si>
  <si>
    <t xml:space="preserve"> E00044 </t>
  </si>
  <si>
    <t>Luva p/ elet. FoGo de 1" (IE)</t>
  </si>
  <si>
    <t xml:space="preserve"> E00304 </t>
  </si>
  <si>
    <t>Curva 90o p/elet. FoGo 1" (IE)</t>
  </si>
  <si>
    <t xml:space="preserve"> E00302 </t>
  </si>
  <si>
    <t>Bucha e arruela de 1"-aluminio</t>
  </si>
  <si>
    <t xml:space="preserve"> E00002 </t>
  </si>
  <si>
    <t>m</t>
  </si>
  <si>
    <t>Eletroduto - ferro galvanizado 1"</t>
  </si>
  <si>
    <t xml:space="preserve"> E00267 </t>
  </si>
  <si>
    <t>Disjuntor 2P-40A e 50A</t>
  </si>
  <si>
    <t xml:space="preserve"> E00083 </t>
  </si>
  <si>
    <t>Cabo de cobre 10mm2 - 750V</t>
  </si>
  <si>
    <t xml:space="preserve"> E00042 </t>
  </si>
  <si>
    <t>Quadro p/ medição bifásico - padrão CELPA</t>
  </si>
  <si>
    <t xml:space="preserve"> E00299 </t>
  </si>
  <si>
    <t>Fossa septica cap= 10 pessoas</t>
  </si>
  <si>
    <t xml:space="preserve"> H00061 </t>
  </si>
  <si>
    <t>Sumidouro cap=10 pessoas</t>
  </si>
  <si>
    <t xml:space="preserve"> H00062 </t>
  </si>
  <si>
    <t>LIXA D'AGUA EM FOLHA, COR PRETA, GRAO 100</t>
  </si>
  <si>
    <t>TUBO PVC SERIE NORMAL, DN 50 MM, PARA ESGOTO PREDIAL (NBR 5688)</t>
  </si>
  <si>
    <t xml:space="preserve"> 00009838 </t>
  </si>
  <si>
    <t>Instalações Prediais de Esgoto - Tubos e Conexões</t>
  </si>
  <si>
    <t>TUBO PVC SERIE NORMAL, DN 40 MM, PARA ESGOTO PREDIAL (NBR 5688)</t>
  </si>
  <si>
    <t xml:space="preserve"> 00009835 </t>
  </si>
  <si>
    <t>TUBO PVC SERIE NORMAL, DN 100 MM, PARA ESGOTO PREDIAL (NBR 5688)</t>
  </si>
  <si>
    <t xml:space="preserve"> 00009836 </t>
  </si>
  <si>
    <t>TUBO PVC, SOLDAVEL, DE 25 MM, AGUA FRIA (NBR-5648)</t>
  </si>
  <si>
    <t xml:space="preserve"> 00009868 </t>
  </si>
  <si>
    <t>Instalações Prediais de Água Fria em PVC</t>
  </si>
  <si>
    <t>TUBO PVC, SOLDAVEL, DE 20 MM, AGUA FRIA (NBR-5648)</t>
  </si>
  <si>
    <t xml:space="preserve"> 00009867 </t>
  </si>
  <si>
    <t>REGISTRO DE ESFERA DE PASSEIO, PVC PARA POLIETILENO, 20 MM</t>
  </si>
  <si>
    <t xml:space="preserve"> 00006034 </t>
  </si>
  <si>
    <t>Ligações Prediais de Água e Esgoto</t>
  </si>
  <si>
    <t>REGISTRO DE ESFERA, PVC, COM VOLANTE, VS, SOLDAVEL, DN 25 MM, COM CORPO DIVIDIDO</t>
  </si>
  <si>
    <t xml:space="preserve"> 00011674 </t>
  </si>
  <si>
    <t>Válvulas e Registros para Sistemas Prediais</t>
  </si>
  <si>
    <t>JOELHO PVC, SOLDAVEL, PB, 90 GRAUS, DN 100 MM, PARA ESGOTO PREDIAL</t>
  </si>
  <si>
    <t xml:space="preserve"> 00003520 </t>
  </si>
  <si>
    <t>JUNCAO SIMPLES, PVC, 45 GRAUS, DN 40 X 40 MM, SERIE NORMAL PARA ESGOTO PREDIAL</t>
  </si>
  <si>
    <t xml:space="preserve"> 00003666 </t>
  </si>
  <si>
    <t>JOELHO PVC, SOLDAVEL, BB, 90 GRAUS, SEM ANEL, DN 40 MM, PARA ESGOTO PREDIAL SECUNDARIO</t>
  </si>
  <si>
    <t xml:space="preserve"> 00003517 </t>
  </si>
  <si>
    <t>JOELHO PVC, SOLDAVEL, PB, 45 GRAUS, DN 100 MM, PARA ESGOTO PREDIAL</t>
  </si>
  <si>
    <t xml:space="preserve"> 00003528 </t>
  </si>
  <si>
    <t>JOELHO PVC, SOLDAVEL, BB, 45 GRAUS, DN 40 MM, PARA ESGOTO PREDIAL</t>
  </si>
  <si>
    <t xml:space="preserve"> 00003516 </t>
  </si>
  <si>
    <t>BUCHA DE REDUCAO DE PVC, SOLDAVEL, LONGA, 50 X 40 MM, PARA ESGOTO PREDIAL</t>
  </si>
  <si>
    <t xml:space="preserve"> 00020086 </t>
  </si>
  <si>
    <t>ANEL BORRACHA PARA TUBO ESGOTO PREDIAL, DN 50 MM (NBR 5688)</t>
  </si>
  <si>
    <t xml:space="preserve"> 00000296 </t>
  </si>
  <si>
    <t>TE SANITARIO, PVC, DN 100 X 100 MM, SERIE NORMAL, PARA ESGOTO PREDIAL</t>
  </si>
  <si>
    <t xml:space="preserve"> 00007091 </t>
  </si>
  <si>
    <t>TE SANITARIO DE REDUCAO, PVC, DN 100 X 50 MM, SERIE NORMAL, PARA ESGOTO PREDIAL</t>
  </si>
  <si>
    <t xml:space="preserve"> 00011655 </t>
  </si>
  <si>
    <t>TE PVC SOLDAVEL, BBB, 90 GRAUS, DN 40 MM, PARA ESGOTO SECUNDARIO PREDIAL</t>
  </si>
  <si>
    <t xml:space="preserve"> 00007116 </t>
  </si>
  <si>
    <t xml:space="preserve"> 00039319 </t>
  </si>
  <si>
    <t>LUVA SIMPLES, PVC, SOLDAVEL, DN 100 MM, SERIE NORMAL, PARA ESGOTO PREDIAL</t>
  </si>
  <si>
    <t xml:space="preserve"> 00003899 </t>
  </si>
  <si>
    <t>Pasta lubrificante p/  pvc je</t>
  </si>
  <si>
    <t xml:space="preserve"> 1703 </t>
  </si>
  <si>
    <t>Juncao simples pvc rigido p/ esgoto primario, diam =100 x  50mm</t>
  </si>
  <si>
    <t xml:space="preserve"> 1270 </t>
  </si>
  <si>
    <t>Servente de obras (horista)</t>
  </si>
  <si>
    <t xml:space="preserve"> 00006111/SINAPI </t>
  </si>
  <si>
    <t>Encanador ou bombeiro hidraulico (horista)</t>
  </si>
  <si>
    <t xml:space="preserve"> 00002696/SINAPI </t>
  </si>
  <si>
    <t>Anel borracha para tubo esgoto predial, dn 100 mm (nbr 5688)</t>
  </si>
  <si>
    <t xml:space="preserve"> 00000301/SINAPI </t>
  </si>
  <si>
    <t>Anel borracha para tubo esgoto predial, dn 50 mm (nbr 5688)</t>
  </si>
  <si>
    <t xml:space="preserve"> 00000296/SINAPI </t>
  </si>
  <si>
    <t>Tubos e Conexões de PVC Rígido Soldável para Esgoto</t>
  </si>
  <si>
    <t>JUNCAO SIMPLES, PVC, 45 GRAUS, DN 100 X 100 MM, SERIE NORMAL PARA ESGOTO PREDIAL</t>
  </si>
  <si>
    <t xml:space="preserve"> 00003670 </t>
  </si>
  <si>
    <t>BOMBEIRO OU ENCANADOR</t>
  </si>
  <si>
    <t xml:space="preserve"> 099200 </t>
  </si>
  <si>
    <t>AJUDANTE DE BOMBEIRO OU ENCANADOR</t>
  </si>
  <si>
    <t xml:space="preserve"> 099034 </t>
  </si>
  <si>
    <t>ANEL BORRACHA PARA PVC SERIE R 100mm</t>
  </si>
  <si>
    <t xml:space="preserve"> 004481 </t>
  </si>
  <si>
    <t>INSTALACOES HIDRAULICAS - ESGOTO</t>
  </si>
  <si>
    <t>TE PVC, SOLDAVEL, COM BUCHA DE LATAO NA BOLSA CENTRAL, 90 GRAUS, 20 MM X 1/2", PARA AGUA FRIA PREDIAL</t>
  </si>
  <si>
    <t xml:space="preserve"> 00007121 </t>
  </si>
  <si>
    <t>TE SOLDAVEL, PVC, 90 GRAUS, 25 MM, PARA AGUA FRIA PREDIAL (NBR 5648)</t>
  </si>
  <si>
    <t xml:space="preserve"> 00007139 </t>
  </si>
  <si>
    <t>TE DE REDUCAO, PVC, SOLDAVEL, 90 GRAUS, 25 MM X 20 MM, PARA AGUA FRIA PREDIAL</t>
  </si>
  <si>
    <t xml:space="preserve"> 00007104 </t>
  </si>
  <si>
    <t>SEDI - SERVIÇOS DIVERSOS</t>
  </si>
  <si>
    <t>JOELHO PVC, SOLDAVEL, 90 GRAUS, 25 MM, COR MARROM, PARA AGUA FRIA PREDIAL</t>
  </si>
  <si>
    <t xml:space="preserve"> 00003529 </t>
  </si>
  <si>
    <t>JOELHO PVC, SOLDAVEL, 90 GRAUS, 20 MM, COR MARROM, PARA AGUA FRIA PREDIAL</t>
  </si>
  <si>
    <t xml:space="preserve"> 00003542 </t>
  </si>
  <si>
    <t>CURVA DE PVC 90 GRAUS, SOLDAVEL, 25 MM, COR MARROM, PARA AGUA FRIA PREDIAL</t>
  </si>
  <si>
    <t xml:space="preserve"> 00001956 </t>
  </si>
  <si>
    <t>CURVA DE PVC 90 GRAUS, SOLDAVEL, 20 MM, COR MARROM, PARA AGUA FRIA PREDIAL</t>
  </si>
  <si>
    <t xml:space="preserve"> 00001955 </t>
  </si>
  <si>
    <t>ADAPTADOR PVC SOLDAVEL, COM FLANGE E ANEL DE VEDACAO, 20 MM X 1/2", PARA CAIXA D'AGUA</t>
  </si>
  <si>
    <t xml:space="preserve"> 00000095 </t>
  </si>
  <si>
    <t>Instalações Hidráulicas - Reservação e Bombas de Recalque</t>
  </si>
  <si>
    <t>FITA VEDA ROSCA, EM PTFE, ROLO DE 18 MM X 50 M (L X C)</t>
  </si>
  <si>
    <t xml:space="preserve"> 00003148 </t>
  </si>
  <si>
    <t>ADAPTADOR PVC SOLDAVEL CURTO COM BOLSA E ROSCA, 25 MM X 3/4", PARA AGUA FRIA</t>
  </si>
  <si>
    <t xml:space="preserve"> 00000065 </t>
  </si>
  <si>
    <t>ADAPTADOR PVC SOLDAVEL, COM FLANGE E ANEL DE VEDACAO, 25 MM X 3/4", PARA CAIXA D'AGUA</t>
  </si>
  <si>
    <t xml:space="preserve"> 00000096 </t>
  </si>
  <si>
    <t>CAIXA D'AGUA / RESERVATORIO EM POLIETILENO, 1000 LITROS, COM TAMPA</t>
  </si>
  <si>
    <t xml:space="preserve"> 00034636 </t>
  </si>
  <si>
    <t>Caixas de Água para Edificações</t>
  </si>
  <si>
    <t>Porta-toalha em louca - tubular</t>
  </si>
  <si>
    <t xml:space="preserve"> H00036 </t>
  </si>
  <si>
    <t>Sabonetrira para sabão líquido (vidro+inox) - Móvel</t>
  </si>
  <si>
    <t xml:space="preserve"> H00323 </t>
  </si>
  <si>
    <t>SUPORTE MAO-FRANCESA EM ACO, ABAS IGUAIS 30 CM, CAPACIDADE MINIMA 60 KG, BRANCO</t>
  </si>
  <si>
    <t xml:space="preserve"> 00037590 </t>
  </si>
  <si>
    <t>BUCHA DE NYLON SEM ABA S10, COM PARAFUSO DE 6,10 X 65 MM EM ACO ZINCADO COM ROSCA SOBERBA, CABECA CHATA E FENDA PHILLIPS</t>
  </si>
  <si>
    <t xml:space="preserve"> 00007568 </t>
  </si>
  <si>
    <t>MASSA PLASTICA PARA MARMORE/GRANITO</t>
  </si>
  <si>
    <t xml:space="preserve"> 00004823 </t>
  </si>
  <si>
    <t>BANCADA/BANCA/PIA DE ACO INOXIDAVEL (AISI 430) COM 1 CUBA CENTRAL, COM VALVULA, LISA (SEM ESCORREDOR), DE *0,55 X 1,20* M</t>
  </si>
  <si>
    <t xml:space="preserve"> 00037412 </t>
  </si>
  <si>
    <t>Porta papel higiênico - polipropileno</t>
  </si>
  <si>
    <t xml:space="preserve"> H00372 </t>
  </si>
  <si>
    <t>BACIA SANITARIA (VASO) CONVENCIONAL, DE LOUCA BRANCA, SIFAO APARENTE, SAIDA VERTICAL (SEM ASSENTO)</t>
  </si>
  <si>
    <t xml:space="preserve"> 00010420 </t>
  </si>
  <si>
    <t>ANEL DE VEDACAO, PVC FLEXIVEL, 100 MM, PARA SAIDA DE BACIA / VASO SANITARIO</t>
  </si>
  <si>
    <t xml:space="preserve"> 00006138 </t>
  </si>
  <si>
    <t>PARAFUSO NIQUELADO COM ACABAMENTO CROMADO PARA FIXAR PECA SANITARIA, INCLUI PORCA CEGA, ARRUELA E BUCHA DE NYLON TAMANHO S-10</t>
  </si>
  <si>
    <t xml:space="preserve"> 00004384 </t>
  </si>
  <si>
    <t>CJ</t>
  </si>
  <si>
    <t>HASTE RETA PARA GANCHO DE FERRO GALVANIZADO, COM ROSCA 1/4" X 30 CM PARA FIXACAO DE TELHA METALICA, INCLUI PORCA E ARRUELAS DE VEDACAO</t>
  </si>
  <si>
    <t xml:space="preserve"> 00011029 </t>
  </si>
  <si>
    <t>TELHA TRAPEZOIDAL EM ACO ZINCADO, SEM PINTURA, ALTURA DE APROXIMADAMENTE 40 MM, ESPESSURA DE 0,50 MM E LARGURA UTIL DE 980 MM</t>
  </si>
  <si>
    <t xml:space="preserve"> 00007243 </t>
  </si>
  <si>
    <t>Telhamento para Cobertura</t>
  </si>
  <si>
    <t>PREGO DE ACO POLIDO COM CABECA 22 X 48 (4 1/4 X 5)</t>
  </si>
  <si>
    <t xml:space="preserve"> 00040568 </t>
  </si>
  <si>
    <t>VIGA NAO APARELHADA *6 X 12* CM, EM MACARANDUBA/MASSARANDUBA, ANGELIM OU EQUIVALENTE DA REGIAO - BRUTA</t>
  </si>
  <si>
    <t xml:space="preserve"> 00004425 </t>
  </si>
  <si>
    <t>Estrutura e Trama para Cobertura</t>
  </si>
  <si>
    <t>CENTO</t>
  </si>
  <si>
    <t>PARAFUSO, AUTOATARRAXANTE, CABECA CHATA, FENDA SIMPLES, EM ACO ZINCADO, 1/4" (6,35 MM) X 25 MM</t>
  </si>
  <si>
    <t xml:space="preserve"> 00040552 </t>
  </si>
  <si>
    <t>PARAFUSO DRY WALL, EM ACO ZINCADO, CABECA LENTILHA E PONTA BROCA (LB), LARGURA 4,2 MM, COMPRIMENTO 13 MM</t>
  </si>
  <si>
    <t xml:space="preserve"> 00039443 </t>
  </si>
  <si>
    <t>ACABAMENTO SIMPLES/CONVENCIONAL PARA FORRO PVC, TIPO "U" OU "C", COR BRANCA, COMPRIMENTO 6 M</t>
  </si>
  <si>
    <t xml:space="preserve"> 00036246 </t>
  </si>
  <si>
    <t>Forros</t>
  </si>
  <si>
    <t>ARAME GALVANIZADO 6 BWG, D = 5,16 MM (0,157 KG/M), OU 8 BWG, D = 4,19 MM (0,101 KG/M), OU 10 BWG, D = 3,40 MM (0,0713 KG/M)</t>
  </si>
  <si>
    <t xml:space="preserve"> 00043131 </t>
  </si>
  <si>
    <t>PARAFUSO ZINCADO, AUTOBROCANTE, FLANGEADO, 4,2 MM X 19 MM</t>
  </si>
  <si>
    <t xml:space="preserve"> 00040547 </t>
  </si>
  <si>
    <t>PENDURAL OU PRESILHA REGULADORA, EM ACO GALVANIZADO, COM CORPO, MOLA E REBITE, PARA PERFIL TIPO CANALETA DE ESTRUTURA EM FORROS DRYWALL</t>
  </si>
  <si>
    <t xml:space="preserve"> 00039430 </t>
  </si>
  <si>
    <t>PERFIL CANALETA, FORMATO C, EM ACO ZINCADO, PARA ESTRUTURA FORRO DRYWALL, E = 0,5 MM, *46 X 18* (L X H), COMPRIMENTO 3 M</t>
  </si>
  <si>
    <t xml:space="preserve"> 00039427 </t>
  </si>
  <si>
    <t>FORRO DE PVC, FRISADO, BRANCO, REGUA DE 20 CM, ESPESSURA APROXIMADA DE 8 MM E COMPRIMENTO 6 M (SEM COLOCACAO)</t>
  </si>
  <si>
    <t xml:space="preserve"> 00036238 </t>
  </si>
  <si>
    <t>Basculante de ferro (incl. pint. anti-corrosiva)</t>
  </si>
  <si>
    <t xml:space="preserve"> D00091 </t>
  </si>
  <si>
    <t>SILICONE ACETICO USO GERAL INCOLOR 280 G</t>
  </si>
  <si>
    <t xml:space="preserve"> 00039961 </t>
  </si>
  <si>
    <t>JANELA DE CORRER, EM ALUMINIO PERFIL 25, 100 X 120 CM (A X L), 2 FLS MOVEIS, SEM BANDEIRA, ACABAMENTO BRANCO OU BRILHANTE, BATENTE DE 6 A 7 CM, COM VIDRO 4 MM, SEM GUARNICAO</t>
  </si>
  <si>
    <t xml:space="preserve"> 00036896 </t>
  </si>
  <si>
    <t>PARAFUSO DE ACO ZINCADO COM ROSCA SOBERBA, CABECA CHATA E FENDA SIMPLES, DIAMETRO 4,2 MM, COMPRIMENTO * 32 * MM</t>
  </si>
  <si>
    <t xml:space="preserve"> 00004377 </t>
  </si>
  <si>
    <t>Esquadrias - Janelas</t>
  </si>
  <si>
    <t>Porta em madeira trabalhada</t>
  </si>
  <si>
    <t xml:space="preserve"> D00093 </t>
  </si>
  <si>
    <t>Alizar em madeira de lei</t>
  </si>
  <si>
    <t xml:space="preserve"> D00097 </t>
  </si>
  <si>
    <t>Caixilho em madeira de lei</t>
  </si>
  <si>
    <t xml:space="preserve"> D00096 </t>
  </si>
  <si>
    <t>TINTA ESMALTE SINTETICO PREMIUM BRILHANTE</t>
  </si>
  <si>
    <t xml:space="preserve"> 00007292 </t>
  </si>
  <si>
    <t>DILUENTE AGUARRAS</t>
  </si>
  <si>
    <t xml:space="preserve"> 00005318 </t>
  </si>
  <si>
    <t>Pintura em Madeira</t>
  </si>
  <si>
    <t>Dz</t>
  </si>
  <si>
    <t>Tábua de marupá 6 1/2"x1/2" 4m</t>
  </si>
  <si>
    <t xml:space="preserve"> D00017 </t>
  </si>
  <si>
    <t>Prego 1 1/2"x13</t>
  </si>
  <si>
    <t xml:space="preserve"> D00084 </t>
  </si>
  <si>
    <t>Peça em madeira de lei 4"x4"x4m apar.</t>
  </si>
  <si>
    <t xml:space="preserve"> D00129 </t>
  </si>
  <si>
    <t>Pernamanca 3" x 2" 4 m - madeira branca</t>
  </si>
  <si>
    <t xml:space="preserve"> D00281 </t>
  </si>
  <si>
    <t>COLA BRANCA BASE PVA</t>
  </si>
  <si>
    <t xml:space="preserve"> 00044396 </t>
  </si>
  <si>
    <t>TABUA DE MADEIRA PARA PISO, CUMARU/IPE CHAMPANHE OU EQUIVALENTE DA REGIAO, ENCAIXE MACHO/FEMEA, *10 X 2* CM</t>
  </si>
  <si>
    <t xml:space="preserve"> 00006178 </t>
  </si>
  <si>
    <t>PREGO DE ACO POLIDO COM CABECA 10 X 10 (7/8 X 17)</t>
  </si>
  <si>
    <t xml:space="preserve"> 00005065 </t>
  </si>
  <si>
    <t>Pisos</t>
  </si>
  <si>
    <t>Imunizante para madeira</t>
  </si>
  <si>
    <t xml:space="preserve"> D00202 </t>
  </si>
  <si>
    <t>SARRAFO *2,5 X 10* CM EM PINUS, MISTA OU EQUIVALENTE DA REGIAO - BRUTA</t>
  </si>
  <si>
    <t xml:space="preserve"> 00004509 </t>
  </si>
  <si>
    <t>PREGO DE ACO POLIDO COM CABECA 16 X 24 (2 1/4 X 12)</t>
  </si>
  <si>
    <t xml:space="preserve"> 00005067 </t>
  </si>
  <si>
    <t>PONTALETE *7,5 X 7,5* CM EM PINUS, MISTA OU EQUIVALENTE DA REGIAO - BRUTA</t>
  </si>
  <si>
    <t xml:space="preserve"> 00004491 </t>
  </si>
  <si>
    <t>TABUA APARELHADA *2,5 X 25* CM, EM MACARANDUBA/MASSARANDUBA, ANGELIM OU EQUIVALENTE DA REGIAO</t>
  </si>
  <si>
    <t xml:space="preserve"> 00003990 </t>
  </si>
  <si>
    <t>MXMES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</si>
  <si>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</si>
  <si>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 xml:space="preserve"> 00010527 </t>
  </si>
  <si>
    <t>PARAFUSO FRANCES ZINCADO, DIAMETRO 1/2", COMPRIMENTO 12", COM PORCA E ARRUELA LISA MEDIA</t>
  </si>
  <si>
    <t xml:space="preserve"> 00004335 </t>
  </si>
  <si>
    <t>Estruturas de Madeira</t>
  </si>
  <si>
    <t>PILAR QUADRADO NAO APARELHADO *15 X 15* CM, EM MACARANDUBA/MASSARANDUBA, ANGELIM OU EQUIVALENTE DA REGIAO - BRUTA</t>
  </si>
  <si>
    <t xml:space="preserve"> 00035275 </t>
  </si>
  <si>
    <t>Prego 2 1/2"x10</t>
  </si>
  <si>
    <t xml:space="preserve"> D00081 </t>
  </si>
  <si>
    <t>Arame recozido No. 18</t>
  </si>
  <si>
    <t xml:space="preserve"> D00043 </t>
  </si>
  <si>
    <t>Rl</t>
  </si>
  <si>
    <t>Linha de nylon no. 80</t>
  </si>
  <si>
    <t xml:space="preserve"> D00238 </t>
  </si>
  <si>
    <t>Tábua de madeira branca 4m</t>
  </si>
  <si>
    <t xml:space="preserve"> D00016 </t>
  </si>
  <si>
    <t>PORCA ZINCADA, SEXTAVADA, DIAMETRO 1/4"</t>
  </si>
  <si>
    <t xml:space="preserve"> 00039997 </t>
  </si>
  <si>
    <t>VERGALHAO ZINCADO ROSCA TOTAL, 1/4" (6,3 MM)</t>
  </si>
  <si>
    <t xml:space="preserve"> 00039996 </t>
  </si>
  <si>
    <t>CAIXA PARA MEDIDOR POLIFASICO, EM POLICARBONATO / TERMOPLASTICO, PARA ALOJAR 1 DISJUNTOR (PADRAO DA CONCESSIONARIA LOCAL)</t>
  </si>
  <si>
    <t xml:space="preserve"> 00039809 </t>
  </si>
  <si>
    <t>CAIXA DE INSPECAO PARA ATERRAMENTO E PARA RAIOS, EM POLIPROPILENO, DIAMETRO = 300 MM X ALTURA = 400 MM (INCLUIDA TAMPA SEM ESCOTILHA)</t>
  </si>
  <si>
    <t xml:space="preserve"> 00034643 </t>
  </si>
  <si>
    <t>FITA METALICA PERFURADA, L = *18* MM, ROLO DE 30 M, CARGA RECOMENDADA = *30* KGF</t>
  </si>
  <si>
    <t xml:space="preserve"> 00014153 </t>
  </si>
  <si>
    <t>ARRUELA LISA, REDONDA, DE LATAO POLIDO, DIAMETRO NOMINAL 5/8", DIAMETRO EXTERNO = 34 MM, DIAMETRO DO FURO = 17 MM, ESPESSURA = *2,5* MM</t>
  </si>
  <si>
    <t xml:space="preserve"> 00011267 </t>
  </si>
  <si>
    <t>PARAFUSO DE FERRO POLIDO, SEXTAVADO, COM ROSCA PARCIAL, DIAMETRO 5/8", COMPRIMENTO 6", COM PORCA E ARRUELA DE PRESSAO MEDIA</t>
  </si>
  <si>
    <t xml:space="preserve"> 00004346 </t>
  </si>
  <si>
    <t>ISOLADOR DE PORCELANA, TIPO ROLDANA, DIMENSOES DE *72* X *72* MM, PARA USO EM BAIXA TENSAO</t>
  </si>
  <si>
    <t xml:space="preserve"> 00003398 </t>
  </si>
  <si>
    <t>ARMACAO VERTICAL COM HASTE E CONTRA-PINO, EM CHAPA DE ACO GALVANIZADO 3/16", COM 1 ESTRIBO, SEM ISOLADOR</t>
  </si>
  <si>
    <t xml:space="preserve"> 00001094 </t>
  </si>
  <si>
    <t>Instalações Elétricas - Rede de Distribuição</t>
  </si>
  <si>
    <t>Supressão Vegetal</t>
  </si>
  <si>
    <t>Lona com plotagem de gráfica</t>
  </si>
  <si>
    <t xml:space="preserve"> D00475 </t>
  </si>
  <si>
    <t>84,58</t>
  </si>
  <si>
    <t>27,0</t>
  </si>
  <si>
    <t>97,05</t>
  </si>
  <si>
    <t>13,52</t>
  </si>
  <si>
    <t>14,41</t>
  </si>
  <si>
    <t>20,0</t>
  </si>
  <si>
    <t>252,0</t>
  </si>
  <si>
    <t>207,0</t>
  </si>
  <si>
    <t>23,0</t>
  </si>
  <si>
    <t>7,0</t>
  </si>
  <si>
    <t>6,0</t>
  </si>
  <si>
    <t>15,0</t>
  </si>
  <si>
    <t>1,0</t>
  </si>
  <si>
    <t>3,0</t>
  </si>
  <si>
    <t>3,02</t>
  </si>
  <si>
    <t>12,87</t>
  </si>
  <si>
    <t>14,61</t>
  </si>
  <si>
    <t>18,9</t>
  </si>
  <si>
    <t>38,8</t>
  </si>
  <si>
    <t>2,0</t>
  </si>
  <si>
    <t>5,0</t>
  </si>
  <si>
    <t>4,0</t>
  </si>
  <si>
    <t>13,0</t>
  </si>
  <si>
    <t>11,0</t>
  </si>
  <si>
    <t>14,0</t>
  </si>
  <si>
    <t>107,32</t>
  </si>
  <si>
    <t>114,75</t>
  </si>
  <si>
    <t>74,09</t>
  </si>
  <si>
    <t>400,78</t>
  </si>
  <si>
    <t>205,34</t>
  </si>
  <si>
    <t>Memória de Cálculo</t>
  </si>
  <si>
    <t>Custo Acumulado</t>
  </si>
  <si>
    <t>Porcentagem</t>
  </si>
  <si>
    <t>Cronograma Físico e Financeiro</t>
  </si>
  <si>
    <t>1°MÊS</t>
  </si>
  <si>
    <t>2°MÊS</t>
  </si>
  <si>
    <t>3°MÊS</t>
  </si>
  <si>
    <t>4°MÊS</t>
  </si>
  <si>
    <t>5°MÊS</t>
  </si>
  <si>
    <t>6°MÊS</t>
  </si>
  <si>
    <t>_______________________________________________________________
Alex Sander da Rosa Azevedo</t>
  </si>
  <si>
    <t>Engenheiro Civil - CREA: 1522234403PA</t>
  </si>
  <si>
    <t>Construção do Centro de Saúde na Comunidade Campos do Aramanaí, no Município de Santarém</t>
  </si>
  <si>
    <r>
      <rPr>
        <sz val="6"/>
        <rFont val="Microsoft Sans Serif"/>
        <family val="2"/>
      </rPr>
      <t>-</t>
    </r>
  </si>
  <si>
    <t>Comprimento
(m)</t>
  </si>
  <si>
    <t>Quantidade
Total</t>
  </si>
  <si>
    <t>P23</t>
  </si>
  <si>
    <t>TOTAL</t>
  </si>
  <si>
    <t>V6</t>
  </si>
  <si>
    <t>V13</t>
  </si>
  <si>
    <t>V14</t>
  </si>
  <si>
    <t>TÉRREO</t>
  </si>
  <si>
    <t>CINTAMENTO</t>
  </si>
  <si>
    <t>Uso geral madeiramento</t>
  </si>
  <si>
    <t>Prefeitura Municipal de Santarém
Secretaria Municipal de Saúde - SEMSA CNPJ: 17.556.659/0001-21
Av. Mendonça Furtado, 2440 - Bairro: Aldeia - CEP: 68040-050 - FONE: 2101-0100 – Santarém/PA</t>
  </si>
  <si>
    <t>PORTA - 01</t>
  </si>
  <si>
    <t>PORTA - 02</t>
  </si>
  <si>
    <t>PORTA - 03</t>
  </si>
  <si>
    <t>PORTA - 05</t>
  </si>
  <si>
    <t>JANELA - J9</t>
  </si>
  <si>
    <t>JANELA - B1</t>
  </si>
  <si>
    <t>_______________________________________________________________
Alex Sander da Rosa Azevedo
Engenheiro Civil - CREA: 1522234403PA</t>
  </si>
  <si>
    <r>
      <t xml:space="preserve">_______________________________________________________________
</t>
    </r>
    <r>
      <rPr>
        <b/>
        <sz val="10"/>
        <rFont val="Arial"/>
        <family val="2"/>
      </rPr>
      <t>Alex Sander da Rosa Azevedo</t>
    </r>
    <r>
      <rPr>
        <sz val="10"/>
        <rFont val="Arial"/>
        <family val="1"/>
      </rPr>
      <t xml:space="preserve">
Engenheiro Civil - CREA: 1522234403PA </t>
    </r>
  </si>
  <si>
    <t>C.C.U.</t>
  </si>
  <si>
    <t>Alex Sander da Rosa Azevedo</t>
  </si>
  <si>
    <t>1522234403PA</t>
  </si>
  <si>
    <t>VIGA DE MADEIRA SERRADA, MAÇARANDUBA OU EQUIVALENTE DA REGIÃO, NÃO APARELHADA, SEÇÃO RETANGULAR 6 X 16 CM. AF_03/2024</t>
  </si>
  <si>
    <t xml:space="preserve"> 105083 </t>
  </si>
  <si>
    <t>Orçamento Sintético</t>
  </si>
  <si>
    <t>VIGA NAO APARELHADA *6 X 16* CM, EM MACARANDUBA/MASSARANDUBA, ANGELIM OU EQUIVALENTE DA REGIAO - BRUTA</t>
  </si>
  <si>
    <t xml:space="preserve"> 00004472 </t>
  </si>
  <si>
    <t>P1, P3, P4, P6, P17, P19, P20, P22, P35, P37, P38, P40, P53, P55, P56, P57, P58, P66, P67, P71, P72, P74, P76, P80, P81, P82, P83 e P84</t>
  </si>
  <si>
    <t>P2, P5, P9, P10, P11, P12, P13, P14, P18, P21, P26, P27, P28, P29, P30, P31, P36, P39, P44, P45, P46, P47, P48, P49, P54, P62, P63, P64, P65, P73, P75, P77, P85, P88 e P89</t>
  </si>
  <si>
    <t>P7, P8, P15 e P16</t>
  </si>
  <si>
    <t>P32</t>
  </si>
  <si>
    <t>P41</t>
  </si>
  <si>
    <t>P50</t>
  </si>
  <si>
    <t>P59</t>
  </si>
  <si>
    <t>P68</t>
  </si>
  <si>
    <t>P24 e P25</t>
  </si>
  <si>
    <t>P33 e P34</t>
  </si>
  <si>
    <t>P42 e P43</t>
  </si>
  <si>
    <t>P51 e P52</t>
  </si>
  <si>
    <t>P60 e P61</t>
  </si>
  <si>
    <t>P69 e P70</t>
  </si>
  <si>
    <t>P78 e P79</t>
  </si>
  <si>
    <t>P86 e P87</t>
  </si>
  <si>
    <t>P90 e P91</t>
  </si>
  <si>
    <t>P92 e P93</t>
  </si>
  <si>
    <t>P94 e P95</t>
  </si>
  <si>
    <t>P96 e P97</t>
  </si>
  <si>
    <t>VIGAS: TÉRREO E RAMPA</t>
  </si>
  <si>
    <t>V1, V2, V3, V4, V5 e V6</t>
  </si>
  <si>
    <t>V7 e V8</t>
  </si>
  <si>
    <t>V9 e V10</t>
  </si>
  <si>
    <t>V11, V12, V13, V14, V15, V16, V17, V18, V19, V20, V21, V22, V23, V24, V26, V27, V28, V29 e V30</t>
  </si>
  <si>
    <t>V25</t>
  </si>
  <si>
    <t>VIGAS: COBERTURA</t>
  </si>
  <si>
    <t>V1, V4, V5, V7 e V8</t>
  </si>
  <si>
    <t>V2 e V3</t>
  </si>
  <si>
    <t>V9 e V12</t>
  </si>
  <si>
    <t>V10 e V11</t>
  </si>
  <si>
    <t>EXTRA</t>
  </si>
  <si>
    <t>ASSOALHO DE MADEIRA: PISO</t>
  </si>
  <si>
    <t>ASSOALHO: ESCADA</t>
  </si>
  <si>
    <t>ASSOALHO: RAMPA 01</t>
  </si>
  <si>
    <t>ASSOALHO: RAMPA 02</t>
  </si>
  <si>
    <t>ASSOALHO: PATAMAR</t>
  </si>
  <si>
    <t>Porcentagem Acumulada</t>
  </si>
  <si>
    <t>Tributos (Contribuição Previdenciária sobre a Receita Bruta - Lei 12.546 de 14/12/2011 - Desoneração)</t>
  </si>
  <si>
    <t>Declaro para os devidos fins que, conforme legislação tributária municipal, a base de cálculo deste tipo de obra corresponde à 100%, com a respectiva alíquota de 5%.</t>
  </si>
  <si>
    <t>Declaro para os devidos fins que o regime de Contribuição Previdenciária sobre a Receita Bruta adotado para elaboração do orçamento foi SEM Desoneração, e que esta é a alternativa mais adequada para a Administração Pública.</t>
  </si>
  <si>
    <t>ENTRADA DE ENERGIA ELÉTRICA, AÉREA, BIFÁSICA, COM CAIXA DE EMBUTIR, CABO DE 10 MM2 E DISJUNTOR DIN 50A (NÃO INCLUSO O POSTE DE CONCRETO). AF_12/2025</t>
  </si>
  <si>
    <t>ASSOALHO DE MADEIRA. AF_02/2026_PS</t>
  </si>
  <si>
    <t>TRAMA DE MADEIRA COMPOSTA POR TERÇAS PARA TELHADOS DE ATÉ 2 ÁGUAS PARA TELHA ONDULADA DE FIBROCIMENTO, METÁLICA, PLÁSTICA OU TERMOACÚSTICA, INCLUSO TRANSPORTE VERTICAL. AF_10/2025</t>
  </si>
  <si>
    <t>BACIA SANITÁRIA EM LOUÇA BRANCA, COM TUBO DE LIGAÇÃO CROMADO - FORNECIMENTO E INSTALAÇÃO. AF_02/2026_PS</t>
  </si>
  <si>
    <t>LAVATÓRIO LOUÇA BRANCA COM COLUNA, *44 X 35* CM, PADRÃO POPULAR, INCLUSO SIFÃO FLEXÍVEL EM PVC, VÁLVULA E ENGATE FLEXÍVEL 30 CM EM PLÁSTICO E COM TORNEIRA CROMADA PADRÃO POPULAR - FORNECIMENTO E INSTALAÇÃO. AF_02/2026</t>
  </si>
  <si>
    <t>TANQUE DE MÁRMORE SINTÉTICO SUSPENSO, 22L OU EQUIVALENTE, INCLUSO SIFÃO TIPO GARRAFA EM PVC, VÁLVULA PLÁSTICA E TORNEIRA DE PLÁSTICO - FORNECIMENTO E INSTALAÇÃO. AF_02/2026</t>
  </si>
  <si>
    <t>SINAPI - 02/2026 - Pará
SBC - 03/2026 - Pará
ORSE - 01/2026 - Sergipe
SEDOP - 03/2026 - Pará - Próprio</t>
  </si>
  <si>
    <t>Planilha Orçamentária Analítica</t>
  </si>
  <si>
    <t>Quant. =&gt;</t>
  </si>
  <si>
    <t>Preço Total =&gt;</t>
  </si>
  <si>
    <t xml:space="preserve"> 00011686 </t>
  </si>
  <si>
    <t>CONJUNTO DE LIGACAO PARA VASO / BACIA SANITARIA, EM PLASTICO BRANCO, COM TUBO, CANOPLA E ANEL DE EXPANSAO (TUBO 1.1/2" X 20 CM)</t>
  </si>
  <si>
    <t>FUNDO SELADOR ACRÍLICO, APLICAÇÃO MANUAL EM PAREDE, UMA DEMÃO. AF_04/2023</t>
  </si>
  <si>
    <t xml:space="preserve"> 88485 </t>
  </si>
  <si>
    <t xml:space="preserve"> 5.3 </t>
  </si>
  <si>
    <t>LIXAMENTO DE MADEIRA PARA APLICAÇÃO DE FUNDO OU PINTURA. AF_01/2021</t>
  </si>
  <si>
    <t xml:space="preserve"> 102193 </t>
  </si>
  <si>
    <t>SELADOR ACRILICO OPACO PREMIUM INTERIOR/EXTERIOR</t>
  </si>
  <si>
    <t xml:space="preserve"> 00006085 </t>
  </si>
  <si>
    <t>Pintura Interna</t>
  </si>
  <si>
    <t>LIXA EM FOLHA PARA PAREDE OU MADEIRA, NUMERO 120, COR VERMELHA</t>
  </si>
  <si>
    <t xml:space="preserve"> 00003767 </t>
  </si>
  <si>
    <t xml:space="preserve"> 5.2</t>
  </si>
  <si>
    <t xml:space="preserve"> 5.3</t>
  </si>
  <si>
    <t xml:space="preserve"> 5.4</t>
  </si>
  <si>
    <t>und</t>
  </si>
  <si>
    <t>PLACA DE OBRA EM LONA COM PLOTAGEM DE GRÁFICA</t>
  </si>
  <si>
    <t>LOCAÇÃO DA OBRA A TRENA</t>
  </si>
  <si>
    <t>IMUNIZAÇÃO PARA MADEIRA</t>
  </si>
  <si>
    <t>PAREDE EM MADEIRA DE LEI REVESTIDA 2 FACES</t>
  </si>
  <si>
    <t>PORTA MAD. TRABALHADA C/ CAIX. ADUELA E ALIZAR</t>
  </si>
  <si>
    <t>ESQUADRIA DE FERRO TIPO BASCULANTE (INCL. PINT. ANTI-CORROSIVA)</t>
  </si>
  <si>
    <t>PORTA PAPEL HIGIÊNICO - POLIPROPILENO</t>
  </si>
  <si>
    <t>SABONETEIRA PARA SABÃO LÍQUIDO (VIDRO+INOX) - MÓVEL</t>
  </si>
  <si>
    <t>PORTA-TOALHA EM LOUÇA - TUBULAR</t>
  </si>
  <si>
    <t>ANEL VEDACAO 100MM PARA SAIDA VASO SANITARIO</t>
  </si>
  <si>
    <t>JUNÇÃO SIMPLES EM PVC RÍGIDO C/ ANÉIS, PARA ESGOTO PRIMÁRIO, DIÂM =100 X 50MM</t>
  </si>
  <si>
    <t>SUMIDOURO PRE-MOLDADO CAP= 10 PESSOAS</t>
  </si>
  <si>
    <t>FOSSA SEPTICA PRE-MOLDADA CAP= 10 PESSOAS</t>
  </si>
  <si>
    <t>QUADRO DE MEDIÇAO BIFASICO (C/ DISJUNTOR)</t>
  </si>
  <si>
    <t>CENTRO DE DISTRIBUIÇAO P/ 12 DISJUNTORES (C/ BARRAMENTO)</t>
  </si>
  <si>
    <t>PLAFON E-27</t>
  </si>
  <si>
    <t>GUARDA-CORPO EM MAD. LEI ENVERNIZADO H=1,0M</t>
  </si>
  <si>
    <t>LIMPEZA GERAL E ENTREGA DA OBRA</t>
  </si>
  <si>
    <t>Não Desonerado: 119,42%</t>
  </si>
  <si>
    <t>Núcleo de Gestão de Obras e Projetos - NGOP</t>
  </si>
  <si>
    <t>OBJETO: CONSTRUÇÃO DE UBS NA COMUNIDADE DE SÃO RAIMUNDO DO ITUQUÍ, NO MUNICÍPIO DE SANTARÉM</t>
  </si>
  <si>
    <t>JULHO/2026</t>
  </si>
  <si>
    <t>Julho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</si>
</sst>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000"/>
    <numFmt numFmtId="165" formatCode="_(&quot;R$ &quot;* #,##0.00_);_(&quot;R$ &quot;* \(#,##0.00\);_(&quot;R$ &quot;* \-??_);_(@_)"/>
    <numFmt numFmtId="166" formatCode="General;General"/>
    <numFmt numFmtId="167" formatCode="[$-F800]dddd\,\ mmmm\ dd\,\ yyyy"/>
    <numFmt numFmtId="168" formatCode="dd&quot; de &quot;mmmm&quot; de &quot;yyyy"/>
    <numFmt numFmtId="169" formatCode="#,##0.00\ %"/>
    <numFmt numFmtId="170" formatCode="&quot;R$&quot;\ #,##0.00"/>
    <numFmt numFmtId="171" formatCode="0.000"/>
  </numFmts>
  <fonts count="39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8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name val="Arial"/>
      <family val="1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b/>
      <sz val="14"/>
      <name val="Arial Narrow"/>
      <family val="2"/>
    </font>
    <font>
      <sz val="9"/>
      <name val="Arial"/>
      <family val="2"/>
    </font>
    <font>
      <b/>
      <sz val="10"/>
      <color indexed="10"/>
      <name val="Arial Narrow"/>
      <family val="2"/>
    </font>
    <font>
      <sz val="10"/>
      <color indexed="10"/>
      <name val="Arial Narrow"/>
      <family val="2"/>
    </font>
    <font>
      <i/>
      <sz val="10"/>
      <name val="Arial Narrow"/>
      <family val="2"/>
    </font>
    <font>
      <i/>
      <u/>
      <sz val="10"/>
      <name val="Arial Narrow"/>
      <family val="2"/>
    </font>
    <font>
      <u/>
      <sz val="10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1"/>
      <name val="Arial"/>
      <family val="1"/>
    </font>
    <font>
      <b/>
      <sz val="10"/>
      <name val="Arial"/>
      <family val="2"/>
    </font>
    <font>
      <b/>
      <sz val="11"/>
      <name val="Arial"/>
      <family val="2"/>
    </font>
    <font>
      <sz val="8"/>
      <name val="Calibri"/>
      <family val="2"/>
      <charset val="162"/>
      <scheme val="minor"/>
    </font>
    <font>
      <sz val="10"/>
      <color rgb="FF000000"/>
      <name val="Times New Roman"/>
      <family val="1"/>
    </font>
    <font>
      <sz val="6"/>
      <name val="Microsoft Sans Serif"/>
      <family val="2"/>
    </font>
    <font>
      <b/>
      <sz val="9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theme="0"/>
      <name val="Arial Narrow"/>
      <family val="2"/>
    </font>
    <font>
      <sz val="11"/>
      <color theme="1"/>
      <name val="Calibri"/>
      <family val="2"/>
      <charset val="162"/>
      <scheme val="minor"/>
    </font>
    <font>
      <b/>
      <sz val="16"/>
      <color theme="1"/>
      <name val="Arial Narrow"/>
      <family val="2"/>
    </font>
    <font>
      <b/>
      <sz val="16"/>
      <name val="Arial"/>
      <family val="1"/>
    </font>
    <font>
      <sz val="16"/>
      <name val="Arial"/>
      <family val="1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26"/>
      </patternFill>
    </fill>
    <fill>
      <patternFill patternType="solid">
        <fgColor theme="4" tint="0.79998168889431442"/>
        <bgColor indexed="42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8ECF6"/>
        <bgColor rgb="FFD8ECF6"/>
      </patternFill>
    </fill>
    <fill>
      <patternFill patternType="solid">
        <fgColor rgb="FFEFEFEF"/>
        <bgColor rgb="FFEFEFEF"/>
      </patternFill>
    </fill>
    <fill>
      <patternFill patternType="solid">
        <fgColor rgb="FFD6D6D6"/>
        <bgColor rgb="FFD6D6D6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58A1C6"/>
        <bgColor rgb="FF58A1C6"/>
      </patternFill>
    </fill>
    <fill>
      <patternFill patternType="solid">
        <fgColor rgb="FFB5CBE8"/>
        <bgColor rgb="FFB5CBE8"/>
      </patternFill>
    </fill>
    <fill>
      <patternFill patternType="solid">
        <fgColor theme="0"/>
        <bgColor rgb="FFB5CBE8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0"/>
        <bgColor rgb="FFD8ECF6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indexed="64"/>
      </right>
      <top/>
      <bottom style="thin">
        <color rgb="FFCCCCCC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theme="0" tint="-0.34998626667073579"/>
      </right>
      <top style="thin">
        <color rgb="FFCCCCCC"/>
      </top>
      <bottom style="thin">
        <color rgb="FFCCCCCC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CCCCCC"/>
      </top>
      <bottom style="thin">
        <color rgb="FFCCCCCC"/>
      </bottom>
      <diagonal/>
    </border>
    <border>
      <left style="thin">
        <color theme="0" tint="-0.34998626667073579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theme="0" tint="-0.34998626667073579"/>
      </right>
      <top style="thin">
        <color rgb="FFCCCCCC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CCCCCC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rgb="FFCCCCCC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rgb="FFCCCCCC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rgb="FFCCCCCC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rgb="FFCCCCCC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0" fontId="2" fillId="0" borderId="0"/>
    <xf numFmtId="0" fontId="9" fillId="0" borderId="0"/>
    <xf numFmtId="0" fontId="2" fillId="0" borderId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2" fillId="0" borderId="0"/>
    <xf numFmtId="0" fontId="14" fillId="0" borderId="0"/>
    <xf numFmtId="165" fontId="12" fillId="0" borderId="0" applyFill="0" applyBorder="0" applyAlignment="0" applyProtection="0"/>
    <xf numFmtId="0" fontId="29" fillId="0" borderId="0"/>
    <xf numFmtId="0" fontId="1" fillId="0" borderId="0"/>
    <xf numFmtId="43" fontId="35" fillId="0" borderId="0" applyFont="0" applyFill="0" applyBorder="0" applyAlignment="0" applyProtection="0"/>
  </cellStyleXfs>
  <cellXfs count="349">
    <xf numFmtId="0" fontId="0" fillId="0" borderId="0" xfId="0"/>
    <xf numFmtId="0" fontId="3" fillId="2" borderId="1" xfId="1" applyFont="1" applyFill="1" applyBorder="1" applyAlignment="1">
      <alignment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0" borderId="0" xfId="1" applyFont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2" borderId="5" xfId="1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3" fillId="2" borderId="8" xfId="1" applyFont="1" applyFill="1" applyBorder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10" fillId="0" borderId="0" xfId="2" applyFont="1"/>
    <xf numFmtId="0" fontId="9" fillId="0" borderId="0" xfId="2"/>
    <xf numFmtId="0" fontId="3" fillId="2" borderId="0" xfId="7" applyFont="1" applyFill="1" applyAlignment="1">
      <alignment vertical="center"/>
    </xf>
    <xf numFmtId="0" fontId="11" fillId="2" borderId="0" xfId="7" applyFont="1" applyFill="1" applyAlignment="1">
      <alignment vertical="center"/>
    </xf>
    <xf numFmtId="0" fontId="10" fillId="2" borderId="0" xfId="7" applyFont="1" applyFill="1" applyAlignment="1">
      <alignment horizontal="left" vertical="center"/>
    </xf>
    <xf numFmtId="0" fontId="10" fillId="2" borderId="21" xfId="7" applyFont="1" applyFill="1" applyBorder="1" applyAlignment="1">
      <alignment horizontal="center" vertical="center"/>
    </xf>
    <xf numFmtId="10" fontId="10" fillId="5" borderId="21" xfId="7" applyNumberFormat="1" applyFont="1" applyFill="1" applyBorder="1" applyAlignment="1" applyProtection="1">
      <alignment horizontal="center" vertical="center"/>
      <protection locked="0"/>
    </xf>
    <xf numFmtId="10" fontId="10" fillId="2" borderId="21" xfId="7" applyNumberFormat="1" applyFont="1" applyFill="1" applyBorder="1" applyAlignment="1">
      <alignment horizontal="center" vertical="center"/>
    </xf>
    <xf numFmtId="0" fontId="15" fillId="2" borderId="0" xfId="7" applyFont="1" applyFill="1" applyAlignment="1">
      <alignment horizontal="right" vertical="center"/>
    </xf>
    <xf numFmtId="0" fontId="3" fillId="2" borderId="0" xfId="7" applyFont="1" applyFill="1" applyAlignment="1">
      <alignment horizontal="center" vertical="center"/>
    </xf>
    <xf numFmtId="0" fontId="19" fillId="2" borderId="0" xfId="7" applyFont="1" applyFill="1" applyAlignment="1">
      <alignment horizontal="center" vertical="center"/>
    </xf>
    <xf numFmtId="168" fontId="3" fillId="2" borderId="0" xfId="7" applyNumberFormat="1" applyFont="1" applyFill="1" applyAlignment="1">
      <alignment vertical="center"/>
    </xf>
    <xf numFmtId="0" fontId="11" fillId="2" borderId="23" xfId="7" applyFont="1" applyFill="1" applyBorder="1" applyAlignment="1">
      <alignment horizontal="left" vertical="center"/>
    </xf>
    <xf numFmtId="0" fontId="3" fillId="2" borderId="23" xfId="7" applyFont="1" applyFill="1" applyBorder="1" applyAlignment="1">
      <alignment vertical="center"/>
    </xf>
    <xf numFmtId="0" fontId="10" fillId="2" borderId="0" xfId="7" applyFont="1" applyFill="1" applyAlignment="1">
      <alignment vertical="center"/>
    </xf>
    <xf numFmtId="0" fontId="11" fillId="2" borderId="0" xfId="8" applyFont="1" applyFill="1" applyAlignment="1">
      <alignment horizontal="left" vertical="center"/>
    </xf>
    <xf numFmtId="166" fontId="3" fillId="2" borderId="0" xfId="7" applyNumberFormat="1" applyFont="1" applyFill="1" applyAlignment="1">
      <alignment vertical="center"/>
    </xf>
    <xf numFmtId="0" fontId="9" fillId="0" borderId="0" xfId="2"/>
    <xf numFmtId="0" fontId="25" fillId="7" borderId="24" xfId="2" applyFont="1" applyFill="1" applyBorder="1" applyAlignment="1">
      <alignment horizontal="right" vertical="top" wrapText="1"/>
    </xf>
    <xf numFmtId="0" fontId="25" fillId="7" borderId="24" xfId="2" applyFont="1" applyFill="1" applyBorder="1" applyAlignment="1">
      <alignment horizontal="center" vertical="top" wrapText="1"/>
    </xf>
    <xf numFmtId="4" fontId="21" fillId="10" borderId="24" xfId="2" applyNumberFormat="1" applyFont="1" applyFill="1" applyBorder="1" applyAlignment="1">
      <alignment horizontal="right" vertical="top" wrapText="1"/>
    </xf>
    <xf numFmtId="164" fontId="21" fillId="10" borderId="24" xfId="2" applyNumberFormat="1" applyFont="1" applyFill="1" applyBorder="1" applyAlignment="1">
      <alignment horizontal="right" vertical="top" wrapText="1"/>
    </xf>
    <xf numFmtId="0" fontId="21" fillId="10" borderId="24" xfId="2" applyFont="1" applyFill="1" applyBorder="1" applyAlignment="1">
      <alignment horizontal="center" vertical="top" wrapText="1"/>
    </xf>
    <xf numFmtId="0" fontId="21" fillId="10" borderId="24" xfId="2" applyFont="1" applyFill="1" applyBorder="1" applyAlignment="1">
      <alignment horizontal="right" vertical="top" wrapText="1"/>
    </xf>
    <xf numFmtId="4" fontId="21" fillId="11" borderId="24" xfId="2" applyNumberFormat="1" applyFont="1" applyFill="1" applyBorder="1" applyAlignment="1">
      <alignment horizontal="right" vertical="top" wrapText="1"/>
    </xf>
    <xf numFmtId="164" fontId="21" fillId="11" borderId="24" xfId="2" applyNumberFormat="1" applyFont="1" applyFill="1" applyBorder="1" applyAlignment="1">
      <alignment horizontal="right" vertical="top" wrapText="1"/>
    </xf>
    <xf numFmtId="0" fontId="21" fillId="11" borderId="24" xfId="2" applyFont="1" applyFill="1" applyBorder="1" applyAlignment="1">
      <alignment horizontal="center" vertical="top" wrapText="1"/>
    </xf>
    <xf numFmtId="0" fontId="21" fillId="11" borderId="24" xfId="2" applyFont="1" applyFill="1" applyBorder="1" applyAlignment="1">
      <alignment horizontal="right" vertical="top" wrapText="1"/>
    </xf>
    <xf numFmtId="0" fontId="21" fillId="7" borderId="0" xfId="2" applyFont="1" applyFill="1" applyBorder="1" applyAlignment="1">
      <alignment horizontal="center" vertical="top" wrapText="1"/>
    </xf>
    <xf numFmtId="0" fontId="21" fillId="7" borderId="0" xfId="2" applyFont="1" applyFill="1" applyBorder="1" applyAlignment="1">
      <alignment horizontal="left" vertical="top" wrapText="1"/>
    </xf>
    <xf numFmtId="0" fontId="22" fillId="7" borderId="4" xfId="2" applyFont="1" applyFill="1" applyBorder="1" applyAlignment="1">
      <alignment horizontal="center" vertical="top" wrapText="1"/>
    </xf>
    <xf numFmtId="0" fontId="22" fillId="7" borderId="0" xfId="2" applyFont="1" applyFill="1" applyBorder="1" applyAlignment="1">
      <alignment horizontal="center" vertical="top" wrapText="1"/>
    </xf>
    <xf numFmtId="0" fontId="21" fillId="7" borderId="4" xfId="2" applyFont="1" applyFill="1" applyBorder="1" applyAlignment="1">
      <alignment horizontal="center" vertical="top" wrapText="1"/>
    </xf>
    <xf numFmtId="4" fontId="21" fillId="7" borderId="0" xfId="2" applyNumberFormat="1" applyFont="1" applyFill="1" applyBorder="1" applyAlignment="1">
      <alignment horizontal="right" vertical="top" wrapText="1"/>
    </xf>
    <xf numFmtId="0" fontId="24" fillId="9" borderId="25" xfId="2" applyFont="1" applyFill="1" applyBorder="1" applyAlignment="1">
      <alignment horizontal="left" vertical="top" wrapText="1"/>
    </xf>
    <xf numFmtId="0" fontId="24" fillId="0" borderId="25" xfId="2" applyFont="1" applyFill="1" applyBorder="1" applyAlignment="1">
      <alignment horizontal="right" vertical="top" wrapText="1"/>
    </xf>
    <xf numFmtId="0" fontId="9" fillId="0" borderId="25" xfId="2" applyBorder="1"/>
    <xf numFmtId="10" fontId="24" fillId="0" borderId="25" xfId="2" applyNumberFormat="1" applyFont="1" applyFill="1" applyBorder="1" applyAlignment="1">
      <alignment horizontal="right" vertical="top" wrapText="1"/>
    </xf>
    <xf numFmtId="9" fontId="24" fillId="0" borderId="25" xfId="2" applyNumberFormat="1" applyFont="1" applyFill="1" applyBorder="1" applyAlignment="1">
      <alignment horizontal="right" vertical="top" wrapText="1"/>
    </xf>
    <xf numFmtId="170" fontId="22" fillId="7" borderId="25" xfId="2" applyNumberFormat="1" applyFont="1" applyFill="1" applyBorder="1" applyAlignment="1">
      <alignment horizontal="center" vertical="center" wrapText="1"/>
    </xf>
    <xf numFmtId="170" fontId="25" fillId="0" borderId="25" xfId="2" applyNumberFormat="1" applyFont="1" applyBorder="1" applyAlignment="1">
      <alignment horizontal="center" vertical="center"/>
    </xf>
    <xf numFmtId="10" fontId="20" fillId="0" borderId="25" xfId="0" applyNumberFormat="1" applyFont="1" applyBorder="1" applyAlignment="1">
      <alignment horizontal="center" vertical="center"/>
    </xf>
    <xf numFmtId="0" fontId="9" fillId="0" borderId="0" xfId="2" applyBorder="1"/>
    <xf numFmtId="0" fontId="9" fillId="0" borderId="0" xfId="2"/>
    <xf numFmtId="0" fontId="3" fillId="2" borderId="26" xfId="2" applyFont="1" applyFill="1" applyBorder="1" applyAlignment="1">
      <alignment horizontal="center" vertical="center"/>
    </xf>
    <xf numFmtId="10" fontId="3" fillId="2" borderId="27" xfId="4" applyNumberFormat="1" applyFont="1" applyFill="1" applyBorder="1" applyAlignment="1">
      <alignment horizontal="center" vertical="center"/>
    </xf>
    <xf numFmtId="0" fontId="3" fillId="2" borderId="27" xfId="2" applyFont="1" applyFill="1" applyBorder="1" applyAlignment="1">
      <alignment horizontal="center" vertical="center"/>
    </xf>
    <xf numFmtId="0" fontId="3" fillId="2" borderId="28" xfId="2" applyFont="1" applyFill="1" applyBorder="1" applyAlignment="1">
      <alignment horizontal="center" vertical="center"/>
    </xf>
    <xf numFmtId="10" fontId="24" fillId="0" borderId="30" xfId="2" applyNumberFormat="1" applyFont="1" applyFill="1" applyBorder="1" applyAlignment="1">
      <alignment horizontal="right" vertical="top" wrapText="1"/>
    </xf>
    <xf numFmtId="0" fontId="9" fillId="0" borderId="30" xfId="2" applyBorder="1"/>
    <xf numFmtId="170" fontId="22" fillId="7" borderId="30" xfId="2" applyNumberFormat="1" applyFont="1" applyFill="1" applyBorder="1" applyAlignment="1">
      <alignment horizontal="center" vertical="center" wrapText="1"/>
    </xf>
    <xf numFmtId="10" fontId="20" fillId="0" borderId="30" xfId="0" applyNumberFormat="1" applyFont="1" applyBorder="1" applyAlignment="1">
      <alignment horizontal="center" vertical="center"/>
    </xf>
    <xf numFmtId="170" fontId="25" fillId="0" borderId="30" xfId="2" applyNumberFormat="1" applyFont="1" applyBorder="1" applyAlignment="1">
      <alignment horizontal="center" vertical="center"/>
    </xf>
    <xf numFmtId="0" fontId="22" fillId="7" borderId="32" xfId="2" applyFont="1" applyFill="1" applyBorder="1" applyAlignment="1">
      <alignment horizontal="left" vertical="top" wrapText="1"/>
    </xf>
    <xf numFmtId="0" fontId="22" fillId="7" borderId="34" xfId="2" applyFont="1" applyFill="1" applyBorder="1" applyAlignment="1">
      <alignment horizontal="left" vertical="top" wrapText="1"/>
    </xf>
    <xf numFmtId="44" fontId="22" fillId="7" borderId="25" xfId="2" applyNumberFormat="1" applyFont="1" applyFill="1" applyBorder="1" applyAlignment="1">
      <alignment horizontal="left" vertical="top" wrapText="1"/>
    </xf>
    <xf numFmtId="0" fontId="25" fillId="7" borderId="25" xfId="2" applyFont="1" applyFill="1" applyBorder="1" applyAlignment="1">
      <alignment horizontal="left" vertical="top" wrapText="1"/>
    </xf>
    <xf numFmtId="0" fontId="9" fillId="0" borderId="0" xfId="2" applyAlignment="1">
      <alignment vertical="center"/>
    </xf>
    <xf numFmtId="0" fontId="22" fillId="7" borderId="0" xfId="2" applyFont="1" applyFill="1" applyBorder="1" applyAlignment="1">
      <alignment vertical="top" wrapText="1"/>
    </xf>
    <xf numFmtId="0" fontId="31" fillId="7" borderId="25" xfId="2" applyFont="1" applyFill="1" applyBorder="1" applyAlignment="1">
      <alignment horizontal="center" vertical="top" wrapText="1"/>
    </xf>
    <xf numFmtId="0" fontId="23" fillId="8" borderId="25" xfId="2" applyFont="1" applyFill="1" applyBorder="1" applyAlignment="1">
      <alignment horizontal="left" vertical="top" wrapText="1"/>
    </xf>
    <xf numFmtId="0" fontId="23" fillId="8" borderId="25" xfId="2" applyFont="1" applyFill="1" applyBorder="1" applyAlignment="1">
      <alignment horizontal="center" vertical="top" wrapText="1"/>
    </xf>
    <xf numFmtId="0" fontId="23" fillId="8" borderId="25" xfId="2" applyFont="1" applyFill="1" applyBorder="1" applyAlignment="1">
      <alignment horizontal="center" vertical="center" wrapText="1"/>
    </xf>
    <xf numFmtId="0" fontId="23" fillId="8" borderId="25" xfId="2" applyFont="1" applyFill="1" applyBorder="1" applyAlignment="1">
      <alignment horizontal="right" vertical="top" wrapText="1"/>
    </xf>
    <xf numFmtId="0" fontId="23" fillId="0" borderId="25" xfId="2" applyFont="1" applyFill="1" applyBorder="1" applyAlignment="1">
      <alignment horizontal="left" vertical="top" wrapText="1"/>
    </xf>
    <xf numFmtId="0" fontId="23" fillId="0" borderId="25" xfId="2" applyFont="1" applyFill="1" applyBorder="1" applyAlignment="1">
      <alignment horizontal="right" vertical="top" wrapText="1"/>
    </xf>
    <xf numFmtId="0" fontId="23" fillId="0" borderId="25" xfId="2" applyFont="1" applyFill="1" applyBorder="1" applyAlignment="1">
      <alignment horizontal="center" vertical="top" wrapText="1"/>
    </xf>
    <xf numFmtId="171" fontId="23" fillId="0" borderId="25" xfId="2" applyNumberFormat="1" applyFont="1" applyFill="1" applyBorder="1" applyAlignment="1">
      <alignment horizontal="center" vertical="top" wrapText="1"/>
    </xf>
    <xf numFmtId="2" fontId="23" fillId="0" borderId="25" xfId="2" applyNumberFormat="1" applyFont="1" applyFill="1" applyBorder="1" applyAlignment="1">
      <alignment horizontal="center" vertical="top" wrapText="1"/>
    </xf>
    <xf numFmtId="0" fontId="32" fillId="0" borderId="25" xfId="2" applyFont="1" applyFill="1" applyBorder="1" applyAlignment="1">
      <alignment horizontal="right" vertical="top" wrapText="1"/>
    </xf>
    <xf numFmtId="0" fontId="24" fillId="9" borderId="25" xfId="2" applyFont="1" applyFill="1" applyBorder="1" applyAlignment="1">
      <alignment horizontal="center" vertical="top" wrapText="1"/>
    </xf>
    <xf numFmtId="0" fontId="24" fillId="9" borderId="25" xfId="2" applyFont="1" applyFill="1" applyBorder="1" applyAlignment="1">
      <alignment horizontal="right" vertical="top" wrapText="1"/>
    </xf>
    <xf numFmtId="0" fontId="9" fillId="0" borderId="25" xfId="2" applyBorder="1" applyAlignment="1">
      <alignment horizontal="right"/>
    </xf>
    <xf numFmtId="0" fontId="9" fillId="0" borderId="25" xfId="2" applyBorder="1" applyAlignment="1">
      <alignment horizontal="right" vertical="center"/>
    </xf>
    <xf numFmtId="0" fontId="9" fillId="0" borderId="25" xfId="2" applyBorder="1" applyAlignment="1">
      <alignment vertical="center"/>
    </xf>
    <xf numFmtId="0" fontId="9" fillId="0" borderId="25" xfId="2" applyBorder="1" applyAlignment="1">
      <alignment horizontal="center" vertical="center"/>
    </xf>
    <xf numFmtId="0" fontId="31" fillId="7" borderId="25" xfId="2" applyFont="1" applyFill="1" applyBorder="1" applyAlignment="1">
      <alignment horizontal="center" vertical="center" wrapText="1"/>
    </xf>
    <xf numFmtId="0" fontId="21" fillId="7" borderId="37" xfId="2" applyFont="1" applyFill="1" applyBorder="1" applyAlignment="1">
      <alignment horizontal="center" vertical="top" wrapText="1"/>
    </xf>
    <xf numFmtId="0" fontId="21" fillId="7" borderId="31" xfId="2" applyFont="1" applyFill="1" applyBorder="1" applyAlignment="1">
      <alignment horizontal="center" vertical="top" wrapText="1"/>
    </xf>
    <xf numFmtId="0" fontId="9" fillId="0" borderId="31" xfId="2" applyBorder="1"/>
    <xf numFmtId="0" fontId="9" fillId="0" borderId="38" xfId="2" applyBorder="1"/>
    <xf numFmtId="0" fontId="22" fillId="7" borderId="40" xfId="2" applyFont="1" applyFill="1" applyBorder="1" applyAlignment="1">
      <alignment vertical="top" wrapText="1"/>
    </xf>
    <xf numFmtId="0" fontId="22" fillId="7" borderId="32" xfId="2" applyFont="1" applyFill="1" applyBorder="1" applyAlignment="1">
      <alignment vertical="top" wrapText="1"/>
    </xf>
    <xf numFmtId="2" fontId="23" fillId="8" borderId="25" xfId="2" applyNumberFormat="1" applyFont="1" applyFill="1" applyBorder="1" applyAlignment="1">
      <alignment horizontal="right" vertical="center" wrapText="1"/>
    </xf>
    <xf numFmtId="0" fontId="23" fillId="8" borderId="25" xfId="2" applyFont="1" applyFill="1" applyBorder="1" applyAlignment="1">
      <alignment horizontal="right" vertical="center" wrapText="1"/>
    </xf>
    <xf numFmtId="0" fontId="23" fillId="8" borderId="25" xfId="2" applyFont="1" applyFill="1" applyBorder="1" applyAlignment="1">
      <alignment horizontal="left" vertical="center" wrapText="1"/>
    </xf>
    <xf numFmtId="0" fontId="23" fillId="8" borderId="41" xfId="2" applyFont="1" applyFill="1" applyBorder="1" applyAlignment="1">
      <alignment horizontal="left" vertical="top" wrapText="1"/>
    </xf>
    <xf numFmtId="0" fontId="23" fillId="8" borderId="41" xfId="2" applyFont="1" applyFill="1" applyBorder="1" applyAlignment="1">
      <alignment horizontal="center" vertical="top" wrapText="1"/>
    </xf>
    <xf numFmtId="0" fontId="23" fillId="8" borderId="41" xfId="2" applyFont="1" applyFill="1" applyBorder="1" applyAlignment="1">
      <alignment horizontal="right" vertical="center" wrapText="1"/>
    </xf>
    <xf numFmtId="0" fontId="23" fillId="8" borderId="41" xfId="2" applyFont="1" applyFill="1" applyBorder="1" applyAlignment="1">
      <alignment horizontal="left" vertical="center" wrapText="1"/>
    </xf>
    <xf numFmtId="0" fontId="34" fillId="2" borderId="10" xfId="1" applyFont="1" applyFill="1" applyBorder="1" applyAlignment="1">
      <alignment horizontal="right"/>
    </xf>
    <xf numFmtId="0" fontId="34" fillId="2" borderId="0" xfId="1" applyFont="1" applyFill="1" applyBorder="1" applyAlignment="1">
      <alignment horizontal="left"/>
    </xf>
    <xf numFmtId="0" fontId="34" fillId="2" borderId="0" xfId="1" applyFont="1" applyFill="1" applyBorder="1" applyAlignment="1">
      <alignment horizontal="right"/>
    </xf>
    <xf numFmtId="0" fontId="25" fillId="7" borderId="43" xfId="2" applyFont="1" applyFill="1" applyBorder="1" applyAlignment="1">
      <alignment horizontal="left" vertical="top" wrapText="1"/>
    </xf>
    <xf numFmtId="0" fontId="25" fillId="7" borderId="44" xfId="2" applyFont="1" applyFill="1" applyBorder="1" applyAlignment="1">
      <alignment horizontal="right" vertical="top" wrapText="1"/>
    </xf>
    <xf numFmtId="0" fontId="21" fillId="11" borderId="43" xfId="2" applyFont="1" applyFill="1" applyBorder="1" applyAlignment="1">
      <alignment horizontal="left" vertical="top" wrapText="1"/>
    </xf>
    <xf numFmtId="4" fontId="21" fillId="11" borderId="44" xfId="2" applyNumberFormat="1" applyFont="1" applyFill="1" applyBorder="1" applyAlignment="1">
      <alignment horizontal="right" vertical="top" wrapText="1"/>
    </xf>
    <xf numFmtId="0" fontId="21" fillId="7" borderId="40" xfId="2" applyFont="1" applyFill="1" applyBorder="1" applyAlignment="1">
      <alignment horizontal="right" vertical="top" wrapText="1"/>
    </xf>
    <xf numFmtId="4" fontId="21" fillId="7" borderId="32" xfId="2" applyNumberFormat="1" applyFont="1" applyFill="1" applyBorder="1" applyAlignment="1">
      <alignment horizontal="right" vertical="top" wrapText="1"/>
    </xf>
    <xf numFmtId="0" fontId="21" fillId="10" borderId="43" xfId="2" applyFont="1" applyFill="1" applyBorder="1" applyAlignment="1">
      <alignment horizontal="left" vertical="top" wrapText="1"/>
    </xf>
    <xf numFmtId="4" fontId="21" fillId="10" borderId="44" xfId="2" applyNumberFormat="1" applyFont="1" applyFill="1" applyBorder="1" applyAlignment="1">
      <alignment horizontal="right" vertical="top" wrapText="1"/>
    </xf>
    <xf numFmtId="170" fontId="22" fillId="7" borderId="0" xfId="2" applyNumberFormat="1" applyFont="1" applyFill="1" applyBorder="1" applyAlignment="1">
      <alignment vertical="top" wrapText="1"/>
    </xf>
    <xf numFmtId="0" fontId="23" fillId="0" borderId="25" xfId="2" applyFont="1" applyFill="1" applyBorder="1" applyAlignment="1">
      <alignment horizontal="center" vertical="center" wrapText="1"/>
    </xf>
    <xf numFmtId="171" fontId="23" fillId="0" borderId="25" xfId="2" applyNumberFormat="1" applyFont="1" applyFill="1" applyBorder="1" applyAlignment="1">
      <alignment horizontal="center" vertical="center" wrapText="1"/>
    </xf>
    <xf numFmtId="2" fontId="23" fillId="0" borderId="25" xfId="2" applyNumberFormat="1" applyFont="1" applyFill="1" applyBorder="1" applyAlignment="1">
      <alignment horizontal="center" vertical="center" wrapText="1"/>
    </xf>
    <xf numFmtId="0" fontId="9" fillId="0" borderId="0" xfId="2" applyAlignment="1">
      <alignment horizontal="center" vertical="center"/>
    </xf>
    <xf numFmtId="171" fontId="31" fillId="7" borderId="25" xfId="2" applyNumberFormat="1" applyFont="1" applyFill="1" applyBorder="1" applyAlignment="1">
      <alignment horizontal="center" vertical="top" wrapText="1"/>
    </xf>
    <xf numFmtId="0" fontId="31" fillId="0" borderId="25" xfId="2" applyFont="1" applyFill="1" applyBorder="1" applyAlignment="1">
      <alignment horizontal="center" vertical="top" wrapText="1"/>
    </xf>
    <xf numFmtId="171" fontId="31" fillId="0" borderId="25" xfId="2" applyNumberFormat="1" applyFont="1" applyFill="1" applyBorder="1" applyAlignment="1">
      <alignment horizontal="center" vertical="top" wrapText="1"/>
    </xf>
    <xf numFmtId="0" fontId="14" fillId="7" borderId="25" xfId="2" applyFont="1" applyFill="1" applyBorder="1" applyAlignment="1">
      <alignment horizontal="center" vertical="top" wrapText="1"/>
    </xf>
    <xf numFmtId="170" fontId="21" fillId="7" borderId="0" xfId="2" applyNumberFormat="1" applyFont="1" applyFill="1" applyBorder="1" applyAlignment="1">
      <alignment horizontal="center" vertical="top" wrapText="1"/>
    </xf>
    <xf numFmtId="10" fontId="22" fillId="7" borderId="25" xfId="2" applyNumberFormat="1" applyFont="1" applyFill="1" applyBorder="1" applyAlignment="1">
      <alignment horizontal="center" vertical="center" wrapText="1"/>
    </xf>
    <xf numFmtId="10" fontId="25" fillId="0" borderId="25" xfId="2" applyNumberFormat="1" applyFont="1" applyBorder="1" applyAlignment="1">
      <alignment horizontal="center" vertical="center"/>
    </xf>
    <xf numFmtId="10" fontId="25" fillId="0" borderId="30" xfId="2" applyNumberFormat="1" applyFont="1" applyBorder="1" applyAlignment="1">
      <alignment horizontal="center" vertical="center"/>
    </xf>
    <xf numFmtId="170" fontId="22" fillId="7" borderId="32" xfId="2" applyNumberFormat="1" applyFont="1" applyFill="1" applyBorder="1" applyAlignment="1">
      <alignment horizontal="left" vertical="top" wrapText="1"/>
    </xf>
    <xf numFmtId="10" fontId="10" fillId="2" borderId="47" xfId="7" applyNumberFormat="1" applyFont="1" applyFill="1" applyBorder="1" applyAlignment="1">
      <alignment horizontal="center" vertical="center"/>
    </xf>
    <xf numFmtId="0" fontId="10" fillId="2" borderId="47" xfId="7" applyFont="1" applyFill="1" applyBorder="1" applyAlignment="1">
      <alignment horizontal="center" vertical="center"/>
    </xf>
    <xf numFmtId="0" fontId="10" fillId="12" borderId="25" xfId="7" applyFont="1" applyFill="1" applyBorder="1" applyAlignment="1">
      <alignment horizontal="center" vertical="center" wrapText="1"/>
    </xf>
    <xf numFmtId="10" fontId="10" fillId="12" borderId="25" xfId="7" applyNumberFormat="1" applyFont="1" applyFill="1" applyBorder="1" applyAlignment="1">
      <alignment horizontal="center" vertical="center"/>
    </xf>
    <xf numFmtId="0" fontId="24" fillId="13" borderId="24" xfId="2" applyFont="1" applyFill="1" applyBorder="1" applyAlignment="1">
      <alignment horizontal="right" vertical="top" wrapText="1"/>
    </xf>
    <xf numFmtId="0" fontId="23" fillId="14" borderId="24" xfId="2" applyFont="1" applyFill="1" applyBorder="1" applyAlignment="1">
      <alignment horizontal="right" vertical="top" wrapText="1"/>
    </xf>
    <xf numFmtId="0" fontId="23" fillId="14" borderId="24" xfId="2" applyFont="1" applyFill="1" applyBorder="1" applyAlignment="1">
      <alignment horizontal="center" vertical="top" wrapText="1"/>
    </xf>
    <xf numFmtId="4" fontId="23" fillId="14" borderId="24" xfId="2" applyNumberFormat="1" applyFont="1" applyFill="1" applyBorder="1" applyAlignment="1">
      <alignment horizontal="right" vertical="top" wrapText="1"/>
    </xf>
    <xf numFmtId="0" fontId="24" fillId="13" borderId="43" xfId="2" applyFont="1" applyFill="1" applyBorder="1" applyAlignment="1">
      <alignment horizontal="left" vertical="top" wrapText="1"/>
    </xf>
    <xf numFmtId="0" fontId="23" fillId="14" borderId="43" xfId="2" applyFont="1" applyFill="1" applyBorder="1" applyAlignment="1">
      <alignment horizontal="left" vertical="top" wrapText="1"/>
    </xf>
    <xf numFmtId="0" fontId="22" fillId="7" borderId="40" xfId="2" applyFont="1" applyFill="1" applyBorder="1" applyAlignment="1">
      <alignment horizontal="center" vertical="top" wrapText="1"/>
    </xf>
    <xf numFmtId="0" fontId="22" fillId="7" borderId="32" xfId="2" applyFont="1" applyFill="1" applyBorder="1" applyAlignment="1">
      <alignment horizontal="center" vertical="top" wrapText="1"/>
    </xf>
    <xf numFmtId="164" fontId="23" fillId="14" borderId="24" xfId="2" applyNumberFormat="1" applyFont="1" applyFill="1" applyBorder="1" applyAlignment="1">
      <alignment horizontal="right" vertical="top" wrapText="1"/>
    </xf>
    <xf numFmtId="0" fontId="23" fillId="14" borderId="17" xfId="2" applyFont="1" applyFill="1" applyBorder="1" applyAlignment="1">
      <alignment horizontal="left" vertical="top" wrapText="1"/>
    </xf>
    <xf numFmtId="0" fontId="24" fillId="13" borderId="51" xfId="2" applyFont="1" applyFill="1" applyBorder="1" applyAlignment="1">
      <alignment horizontal="right" vertical="top" wrapText="1"/>
    </xf>
    <xf numFmtId="0" fontId="24" fillId="13" borderId="52" xfId="2" applyFont="1" applyFill="1" applyBorder="1" applyAlignment="1">
      <alignment horizontal="left" vertical="top" wrapText="1"/>
    </xf>
    <xf numFmtId="4" fontId="24" fillId="13" borderId="53" xfId="2" applyNumberFormat="1" applyFont="1" applyFill="1" applyBorder="1" applyAlignment="1">
      <alignment horizontal="right" vertical="top" wrapText="1"/>
    </xf>
    <xf numFmtId="4" fontId="23" fillId="14" borderId="44" xfId="2" applyNumberFormat="1" applyFont="1" applyFill="1" applyBorder="1" applyAlignment="1">
      <alignment horizontal="right" vertical="top" wrapText="1"/>
    </xf>
    <xf numFmtId="164" fontId="22" fillId="7" borderId="0" xfId="2" applyNumberFormat="1" applyFont="1" applyFill="1" applyBorder="1" applyAlignment="1">
      <alignment horizontal="right" vertical="top" wrapText="1"/>
    </xf>
    <xf numFmtId="4" fontId="22" fillId="7" borderId="32" xfId="2" applyNumberFormat="1" applyFont="1" applyFill="1" applyBorder="1" applyAlignment="1">
      <alignment horizontal="right" vertical="top" wrapText="1"/>
    </xf>
    <xf numFmtId="0" fontId="23" fillId="14" borderId="45" xfId="2" applyFont="1" applyFill="1" applyBorder="1" applyAlignment="1">
      <alignment horizontal="left" vertical="top" wrapText="1"/>
    </xf>
    <xf numFmtId="0" fontId="23" fillId="14" borderId="46" xfId="2" applyFont="1" applyFill="1" applyBorder="1" applyAlignment="1">
      <alignment horizontal="left" vertical="top" wrapText="1"/>
    </xf>
    <xf numFmtId="4" fontId="24" fillId="13" borderId="44" xfId="2" applyNumberFormat="1" applyFont="1" applyFill="1" applyBorder="1" applyAlignment="1">
      <alignment horizontal="right" vertical="top" wrapText="1"/>
    </xf>
    <xf numFmtId="0" fontId="3" fillId="2" borderId="57" xfId="2" applyFont="1" applyFill="1" applyBorder="1" applyAlignment="1">
      <alignment horizontal="center" vertical="center"/>
    </xf>
    <xf numFmtId="0" fontId="25" fillId="7" borderId="25" xfId="2" applyFont="1" applyFill="1" applyBorder="1" applyAlignment="1">
      <alignment horizontal="right" vertical="top" wrapText="1"/>
    </xf>
    <xf numFmtId="4" fontId="24" fillId="0" borderId="25" xfId="2" applyNumberFormat="1" applyFont="1" applyFill="1" applyBorder="1" applyAlignment="1">
      <alignment horizontal="right" vertical="top" wrapText="1"/>
    </xf>
    <xf numFmtId="170" fontId="9" fillId="0" borderId="25" xfId="2" applyNumberFormat="1" applyBorder="1"/>
    <xf numFmtId="0" fontId="22" fillId="7" borderId="40" xfId="2" applyFont="1" applyFill="1" applyBorder="1" applyAlignment="1">
      <alignment horizontal="right" vertical="top" wrapText="1"/>
    </xf>
    <xf numFmtId="0" fontId="22" fillId="7" borderId="0" xfId="2" applyFont="1" applyFill="1" applyBorder="1" applyAlignment="1">
      <alignment horizontal="right" vertical="top" wrapText="1"/>
    </xf>
    <xf numFmtId="0" fontId="24" fillId="13" borderId="51" xfId="2" applyFont="1" applyFill="1" applyBorder="1" applyAlignment="1">
      <alignment horizontal="left" vertical="top" wrapText="1"/>
    </xf>
    <xf numFmtId="0" fontId="25" fillId="7" borderId="24" xfId="2" applyFont="1" applyFill="1" applyBorder="1" applyAlignment="1">
      <alignment horizontal="left" vertical="top" wrapText="1"/>
    </xf>
    <xf numFmtId="0" fontId="23" fillId="14" borderId="24" xfId="2" applyFont="1" applyFill="1" applyBorder="1" applyAlignment="1">
      <alignment horizontal="left" vertical="top" wrapText="1"/>
    </xf>
    <xf numFmtId="0" fontId="21" fillId="11" borderId="24" xfId="2" applyFont="1" applyFill="1" applyBorder="1" applyAlignment="1">
      <alignment horizontal="left" vertical="top" wrapText="1"/>
    </xf>
    <xf numFmtId="0" fontId="21" fillId="7" borderId="0" xfId="2" applyFont="1" applyFill="1" applyBorder="1" applyAlignment="1">
      <alignment horizontal="right" vertical="top" wrapText="1"/>
    </xf>
    <xf numFmtId="0" fontId="21" fillId="10" borderId="24" xfId="2" applyFont="1" applyFill="1" applyBorder="1" applyAlignment="1">
      <alignment horizontal="left" vertical="top" wrapText="1"/>
    </xf>
    <xf numFmtId="0" fontId="24" fillId="13" borderId="24" xfId="2" applyFont="1" applyFill="1" applyBorder="1" applyAlignment="1">
      <alignment horizontal="left" vertical="top" wrapText="1"/>
    </xf>
    <xf numFmtId="0" fontId="21" fillId="7" borderId="40" xfId="2" applyFont="1" applyFill="1" applyBorder="1" applyAlignment="1">
      <alignment horizontal="center" vertical="top" wrapText="1"/>
    </xf>
    <xf numFmtId="0" fontId="21" fillId="7" borderId="0" xfId="2" applyFont="1" applyFill="1" applyBorder="1" applyAlignment="1">
      <alignment horizontal="center" vertical="top" wrapText="1"/>
    </xf>
    <xf numFmtId="0" fontId="21" fillId="7" borderId="32" xfId="2" applyFont="1" applyFill="1" applyBorder="1" applyAlignment="1">
      <alignment horizontal="center" vertical="top" wrapText="1"/>
    </xf>
    <xf numFmtId="0" fontId="23" fillId="8" borderId="25" xfId="2" applyFont="1" applyFill="1" applyBorder="1" applyAlignment="1">
      <alignment horizontal="center" vertical="top" wrapText="1"/>
    </xf>
    <xf numFmtId="0" fontId="9" fillId="0" borderId="0" xfId="2"/>
    <xf numFmtId="0" fontId="24" fillId="13" borderId="43" xfId="2" applyFont="1" applyFill="1" applyBorder="1" applyAlignment="1">
      <alignment horizontal="center" vertical="center" wrapText="1"/>
    </xf>
    <xf numFmtId="0" fontId="24" fillId="13" borderId="24" xfId="2" applyFont="1" applyFill="1" applyBorder="1" applyAlignment="1">
      <alignment horizontal="center" vertical="center" wrapText="1"/>
    </xf>
    <xf numFmtId="0" fontId="23" fillId="15" borderId="58" xfId="2" applyFont="1" applyFill="1" applyBorder="1" applyAlignment="1">
      <alignment horizontal="center" vertical="center" wrapText="1"/>
    </xf>
    <xf numFmtId="0" fontId="23" fillId="15" borderId="59" xfId="2" applyFont="1" applyFill="1" applyBorder="1" applyAlignment="1">
      <alignment horizontal="center" vertical="center" wrapText="1"/>
    </xf>
    <xf numFmtId="0" fontId="23" fillId="15" borderId="61" xfId="2" applyFont="1" applyFill="1" applyBorder="1" applyAlignment="1">
      <alignment horizontal="center" vertical="center" wrapText="1"/>
    </xf>
    <xf numFmtId="0" fontId="23" fillId="15" borderId="62" xfId="2" applyFont="1" applyFill="1" applyBorder="1" applyAlignment="1">
      <alignment horizontal="center" vertical="center" wrapText="1"/>
    </xf>
    <xf numFmtId="0" fontId="23" fillId="15" borderId="64" xfId="2" applyFont="1" applyFill="1" applyBorder="1" applyAlignment="1">
      <alignment horizontal="center" vertical="center" wrapText="1"/>
    </xf>
    <xf numFmtId="0" fontId="23" fillId="15" borderId="65" xfId="2" applyFont="1" applyFill="1" applyBorder="1" applyAlignment="1">
      <alignment horizontal="center" vertical="center" wrapText="1"/>
    </xf>
    <xf numFmtId="0" fontId="23" fillId="15" borderId="67" xfId="2" applyFont="1" applyFill="1" applyBorder="1" applyAlignment="1">
      <alignment horizontal="center" vertical="center" wrapText="1"/>
    </xf>
    <xf numFmtId="0" fontId="23" fillId="15" borderId="68" xfId="2" applyFont="1" applyFill="1" applyBorder="1" applyAlignment="1">
      <alignment horizontal="center" vertical="center" wrapText="1"/>
    </xf>
    <xf numFmtId="0" fontId="23" fillId="15" borderId="73" xfId="2" applyFont="1" applyFill="1" applyBorder="1" applyAlignment="1">
      <alignment horizontal="center" vertical="center" wrapText="1"/>
    </xf>
    <xf numFmtId="0" fontId="23" fillId="15" borderId="74" xfId="2" applyFont="1" applyFill="1" applyBorder="1" applyAlignment="1">
      <alignment horizontal="center" vertical="center" wrapText="1"/>
    </xf>
    <xf numFmtId="0" fontId="24" fillId="13" borderId="24" xfId="2" applyFont="1" applyFill="1" applyBorder="1" applyAlignment="1">
      <alignment horizontal="left" vertical="center" wrapText="1"/>
    </xf>
    <xf numFmtId="43" fontId="24" fillId="13" borderId="24" xfId="12" applyFont="1" applyFill="1" applyBorder="1" applyAlignment="1">
      <alignment horizontal="right" vertical="center" wrapText="1"/>
    </xf>
    <xf numFmtId="4" fontId="24" fillId="13" borderId="24" xfId="2" applyNumberFormat="1" applyFont="1" applyFill="1" applyBorder="1" applyAlignment="1">
      <alignment horizontal="right" vertical="center" wrapText="1"/>
    </xf>
    <xf numFmtId="169" fontId="24" fillId="13" borderId="44" xfId="2" applyNumberFormat="1" applyFont="1" applyFill="1" applyBorder="1" applyAlignment="1">
      <alignment horizontal="right" vertical="center" wrapText="1"/>
    </xf>
    <xf numFmtId="0" fontId="23" fillId="15" borderId="59" xfId="2" applyFont="1" applyFill="1" applyBorder="1" applyAlignment="1">
      <alignment horizontal="left" vertical="center" wrapText="1"/>
    </xf>
    <xf numFmtId="43" fontId="23" fillId="15" borderId="59" xfId="12" applyFont="1" applyFill="1" applyBorder="1" applyAlignment="1">
      <alignment horizontal="right" vertical="center" wrapText="1"/>
    </xf>
    <xf numFmtId="4" fontId="23" fillId="15" borderId="59" xfId="2" applyNumberFormat="1" applyFont="1" applyFill="1" applyBorder="1" applyAlignment="1">
      <alignment horizontal="right" vertical="center" wrapText="1"/>
    </xf>
    <xf numFmtId="169" fontId="23" fillId="15" borderId="60" xfId="2" applyNumberFormat="1" applyFont="1" applyFill="1" applyBorder="1" applyAlignment="1">
      <alignment horizontal="right" vertical="center" wrapText="1"/>
    </xf>
    <xf numFmtId="0" fontId="23" fillId="15" borderId="62" xfId="2" applyFont="1" applyFill="1" applyBorder="1" applyAlignment="1">
      <alignment horizontal="left" vertical="center" wrapText="1"/>
    </xf>
    <xf numFmtId="43" fontId="23" fillId="15" borderId="62" xfId="12" applyFont="1" applyFill="1" applyBorder="1" applyAlignment="1">
      <alignment horizontal="right" vertical="center" wrapText="1"/>
    </xf>
    <xf numFmtId="4" fontId="23" fillId="15" borderId="62" xfId="2" applyNumberFormat="1" applyFont="1" applyFill="1" applyBorder="1" applyAlignment="1">
      <alignment horizontal="right" vertical="center" wrapText="1"/>
    </xf>
    <xf numFmtId="169" fontId="23" fillId="15" borderId="63" xfId="2" applyNumberFormat="1" applyFont="1" applyFill="1" applyBorder="1" applyAlignment="1">
      <alignment horizontal="right" vertical="center" wrapText="1"/>
    </xf>
    <xf numFmtId="0" fontId="23" fillId="15" borderId="65" xfId="2" applyFont="1" applyFill="1" applyBorder="1" applyAlignment="1">
      <alignment horizontal="left" vertical="center" wrapText="1"/>
    </xf>
    <xf numFmtId="43" fontId="23" fillId="15" borderId="65" xfId="12" applyFont="1" applyFill="1" applyBorder="1" applyAlignment="1">
      <alignment horizontal="right" vertical="center" wrapText="1"/>
    </xf>
    <xf numFmtId="4" fontId="23" fillId="15" borderId="65" xfId="2" applyNumberFormat="1" applyFont="1" applyFill="1" applyBorder="1" applyAlignment="1">
      <alignment horizontal="right" vertical="center" wrapText="1"/>
    </xf>
    <xf numFmtId="169" fontId="23" fillId="15" borderId="66" xfId="2" applyNumberFormat="1" applyFont="1" applyFill="1" applyBorder="1" applyAlignment="1">
      <alignment horizontal="right" vertical="center" wrapText="1"/>
    </xf>
    <xf numFmtId="0" fontId="23" fillId="15" borderId="68" xfId="2" applyFont="1" applyFill="1" applyBorder="1" applyAlignment="1">
      <alignment horizontal="left" vertical="center" wrapText="1"/>
    </xf>
    <xf numFmtId="43" fontId="23" fillId="15" borderId="68" xfId="12" applyFont="1" applyFill="1" applyBorder="1" applyAlignment="1">
      <alignment horizontal="right" vertical="center" wrapText="1"/>
    </xf>
    <xf numFmtId="4" fontId="23" fillId="15" borderId="68" xfId="2" applyNumberFormat="1" applyFont="1" applyFill="1" applyBorder="1" applyAlignment="1">
      <alignment horizontal="right" vertical="center" wrapText="1"/>
    </xf>
    <xf numFmtId="169" fontId="23" fillId="15" borderId="69" xfId="2" applyNumberFormat="1" applyFont="1" applyFill="1" applyBorder="1" applyAlignment="1">
      <alignment horizontal="right" vertical="center" wrapText="1"/>
    </xf>
    <xf numFmtId="0" fontId="23" fillId="15" borderId="74" xfId="2" applyFont="1" applyFill="1" applyBorder="1" applyAlignment="1">
      <alignment horizontal="left" vertical="center" wrapText="1"/>
    </xf>
    <xf numFmtId="43" fontId="23" fillId="15" borderId="74" xfId="12" applyFont="1" applyFill="1" applyBorder="1" applyAlignment="1">
      <alignment horizontal="right" vertical="center" wrapText="1"/>
    </xf>
    <xf numFmtId="4" fontId="23" fillId="15" borderId="74" xfId="2" applyNumberFormat="1" applyFont="1" applyFill="1" applyBorder="1" applyAlignment="1">
      <alignment horizontal="right" vertical="center" wrapText="1"/>
    </xf>
    <xf numFmtId="169" fontId="23" fillId="15" borderId="75" xfId="2" applyNumberFormat="1" applyFont="1" applyFill="1" applyBorder="1" applyAlignment="1">
      <alignment horizontal="right" vertical="center" wrapText="1"/>
    </xf>
    <xf numFmtId="0" fontId="25" fillId="16" borderId="70" xfId="2" applyFont="1" applyFill="1" applyBorder="1" applyAlignment="1">
      <alignment horizontal="center" vertical="center" wrapText="1"/>
    </xf>
    <xf numFmtId="0" fontId="25" fillId="16" borderId="71" xfId="2" applyFont="1" applyFill="1" applyBorder="1" applyAlignment="1">
      <alignment horizontal="center" vertical="center" wrapText="1"/>
    </xf>
    <xf numFmtId="0" fontId="25" fillId="16" borderId="72" xfId="2" applyFont="1" applyFill="1" applyBorder="1" applyAlignment="1">
      <alignment horizontal="center" vertical="center" wrapText="1"/>
    </xf>
    <xf numFmtId="0" fontId="25" fillId="7" borderId="40" xfId="2" applyFont="1" applyFill="1" applyBorder="1" applyAlignment="1">
      <alignment horizontal="center" wrapText="1"/>
    </xf>
    <xf numFmtId="0" fontId="9" fillId="0" borderId="32" xfId="2" applyBorder="1"/>
    <xf numFmtId="0" fontId="24" fillId="17" borderId="29" xfId="2" applyFont="1" applyFill="1" applyBorder="1" applyAlignment="1">
      <alignment horizontal="left" vertical="top" wrapText="1"/>
    </xf>
    <xf numFmtId="0" fontId="24" fillId="17" borderId="25" xfId="2" applyFont="1" applyFill="1" applyBorder="1" applyAlignment="1">
      <alignment horizontal="left" vertical="top" wrapText="1"/>
    </xf>
    <xf numFmtId="9" fontId="24" fillId="17" borderId="25" xfId="2" applyNumberFormat="1" applyFont="1" applyFill="1" applyBorder="1" applyAlignment="1">
      <alignment horizontal="right" vertical="top" wrapText="1"/>
    </xf>
    <xf numFmtId="44" fontId="24" fillId="17" borderId="25" xfId="2" applyNumberFormat="1" applyFont="1" applyFill="1" applyBorder="1" applyAlignment="1">
      <alignment horizontal="left" vertical="top" wrapText="1"/>
    </xf>
    <xf numFmtId="170" fontId="24" fillId="3" borderId="25" xfId="2" applyNumberFormat="1" applyFont="1" applyFill="1" applyBorder="1" applyAlignment="1">
      <alignment horizontal="right" vertical="top" wrapText="1"/>
    </xf>
    <xf numFmtId="170" fontId="22" fillId="3" borderId="25" xfId="2" applyNumberFormat="1" applyFont="1" applyFill="1" applyBorder="1" applyAlignment="1">
      <alignment horizontal="right" vertical="top" wrapText="1"/>
    </xf>
    <xf numFmtId="170" fontId="22" fillId="3" borderId="30" xfId="2" applyNumberFormat="1" applyFont="1" applyFill="1" applyBorder="1" applyAlignment="1">
      <alignment horizontal="right" vertical="top" wrapText="1"/>
    </xf>
    <xf numFmtId="170" fontId="24" fillId="3" borderId="30" xfId="2" applyNumberFormat="1" applyFont="1" applyFill="1" applyBorder="1" applyAlignment="1">
      <alignment horizontal="right" vertical="top" wrapText="1"/>
    </xf>
    <xf numFmtId="0" fontId="3" fillId="2" borderId="0" xfId="1" applyFont="1" applyFill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49" fontId="6" fillId="2" borderId="0" xfId="1" applyNumberFormat="1" applyFont="1" applyFill="1" applyAlignment="1">
      <alignment horizontal="center" vertical="center"/>
    </xf>
    <xf numFmtId="0" fontId="5" fillId="3" borderId="0" xfId="1" applyFont="1" applyFill="1" applyAlignment="1">
      <alignment horizontal="center" vertical="center" wrapText="1"/>
    </xf>
    <xf numFmtId="0" fontId="4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8" fillId="2" borderId="10" xfId="1" applyFont="1" applyFill="1" applyBorder="1" applyAlignment="1">
      <alignment horizontal="left"/>
    </xf>
    <xf numFmtId="0" fontId="8" fillId="2" borderId="9" xfId="1" applyFont="1" applyFill="1" applyBorder="1" applyAlignment="1">
      <alignment horizontal="left"/>
    </xf>
    <xf numFmtId="0" fontId="8" fillId="2" borderId="10" xfId="1" applyFont="1" applyFill="1" applyBorder="1" applyAlignment="1">
      <alignment horizontal="right"/>
    </xf>
    <xf numFmtId="0" fontId="8" fillId="2" borderId="9" xfId="1" applyFont="1" applyFill="1" applyBorder="1" applyAlignment="1">
      <alignment horizontal="right"/>
    </xf>
    <xf numFmtId="0" fontId="34" fillId="2" borderId="10" xfId="1" applyFont="1" applyFill="1" applyBorder="1" applyAlignment="1">
      <alignment horizontal="left"/>
    </xf>
    <xf numFmtId="0" fontId="8" fillId="2" borderId="0" xfId="1" applyFont="1" applyFill="1" applyAlignment="1">
      <alignment horizontal="left"/>
    </xf>
    <xf numFmtId="0" fontId="8" fillId="2" borderId="0" xfId="1" applyFont="1" applyFill="1" applyAlignment="1">
      <alignment horizontal="right"/>
    </xf>
    <xf numFmtId="0" fontId="7" fillId="4" borderId="0" xfId="1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2" fillId="7" borderId="39" xfId="2" applyFont="1" applyFill="1" applyBorder="1" applyAlignment="1">
      <alignment horizontal="center" vertical="center" wrapText="1"/>
    </xf>
    <xf numFmtId="0" fontId="12" fillId="7" borderId="33" xfId="2" applyFont="1" applyFill="1" applyBorder="1" applyAlignment="1">
      <alignment horizontal="center" vertical="center" wrapText="1"/>
    </xf>
    <xf numFmtId="0" fontId="12" fillId="7" borderId="34" xfId="2" applyFont="1" applyFill="1" applyBorder="1" applyAlignment="1">
      <alignment horizontal="center" vertical="center" wrapText="1"/>
    </xf>
    <xf numFmtId="0" fontId="37" fillId="7" borderId="25" xfId="2" applyFont="1" applyFill="1" applyBorder="1" applyAlignment="1">
      <alignment horizontal="center" wrapText="1"/>
    </xf>
    <xf numFmtId="0" fontId="38" fillId="0" borderId="25" xfId="2" applyFont="1" applyBorder="1"/>
    <xf numFmtId="0" fontId="22" fillId="7" borderId="40" xfId="2" applyFont="1" applyFill="1" applyBorder="1" applyAlignment="1">
      <alignment horizontal="right" vertical="top" wrapText="1"/>
    </xf>
    <xf numFmtId="0" fontId="22" fillId="7" borderId="0" xfId="2" applyFont="1" applyFill="1" applyBorder="1" applyAlignment="1">
      <alignment horizontal="right" vertical="top" wrapText="1"/>
    </xf>
    <xf numFmtId="0" fontId="22" fillId="7" borderId="0" xfId="2" applyFont="1" applyFill="1" applyBorder="1" applyAlignment="1">
      <alignment horizontal="left" vertical="top" wrapText="1"/>
    </xf>
    <xf numFmtId="170" fontId="22" fillId="7" borderId="0" xfId="2" applyNumberFormat="1" applyFont="1" applyFill="1" applyBorder="1" applyAlignment="1">
      <alignment horizontal="right" vertical="top" wrapText="1"/>
    </xf>
    <xf numFmtId="170" fontId="22" fillId="7" borderId="32" xfId="2" applyNumberFormat="1" applyFont="1" applyFill="1" applyBorder="1" applyAlignment="1">
      <alignment horizontal="right" vertical="top" wrapText="1"/>
    </xf>
    <xf numFmtId="0" fontId="26" fillId="7" borderId="40" xfId="2" applyFont="1" applyFill="1" applyBorder="1" applyAlignment="1">
      <alignment horizontal="center" vertical="top" wrapText="1"/>
    </xf>
    <xf numFmtId="0" fontId="27" fillId="0" borderId="0" xfId="2" applyFont="1" applyBorder="1"/>
    <xf numFmtId="0" fontId="27" fillId="0" borderId="32" xfId="2" applyFont="1" applyBorder="1"/>
    <xf numFmtId="0" fontId="12" fillId="7" borderId="40" xfId="2" applyFont="1" applyFill="1" applyBorder="1" applyAlignment="1">
      <alignment horizontal="center" vertical="center" wrapText="1"/>
    </xf>
    <xf numFmtId="0" fontId="12" fillId="7" borderId="0" xfId="2" applyFont="1" applyFill="1" applyBorder="1" applyAlignment="1">
      <alignment horizontal="center" vertical="center" wrapText="1"/>
    </xf>
    <xf numFmtId="0" fontId="12" fillId="7" borderId="32" xfId="2" applyFont="1" applyFill="1" applyBorder="1" applyAlignment="1">
      <alignment horizontal="center" vertical="center" wrapText="1"/>
    </xf>
    <xf numFmtId="0" fontId="3" fillId="2" borderId="25" xfId="3" applyFont="1" applyFill="1" applyBorder="1" applyAlignment="1">
      <alignment horizontal="center" vertical="center"/>
    </xf>
    <xf numFmtId="0" fontId="3" fillId="2" borderId="25" xfId="2" applyFont="1" applyFill="1" applyBorder="1" applyAlignment="1">
      <alignment horizontal="center" vertical="center"/>
    </xf>
    <xf numFmtId="0" fontId="36" fillId="2" borderId="41" xfId="1" applyFont="1" applyFill="1" applyBorder="1" applyAlignment="1">
      <alignment horizontal="center" vertical="center"/>
    </xf>
    <xf numFmtId="0" fontId="36" fillId="2" borderId="76" xfId="1" applyFont="1" applyFill="1" applyBorder="1" applyAlignment="1">
      <alignment horizontal="center" vertical="center"/>
    </xf>
    <xf numFmtId="0" fontId="3" fillId="2" borderId="76" xfId="1" applyFont="1" applyFill="1" applyBorder="1" applyAlignment="1">
      <alignment horizontal="center" vertical="center"/>
    </xf>
    <xf numFmtId="0" fontId="3" fillId="2" borderId="42" xfId="1" applyFont="1" applyFill="1" applyBorder="1" applyAlignment="1">
      <alignment horizontal="center" vertical="center"/>
    </xf>
    <xf numFmtId="0" fontId="3" fillId="2" borderId="25" xfId="3" applyFont="1" applyFill="1" applyBorder="1" applyAlignment="1">
      <alignment horizontal="center" vertical="center" wrapText="1"/>
    </xf>
    <xf numFmtId="10" fontId="3" fillId="2" borderId="25" xfId="4" applyNumberFormat="1" applyFont="1" applyFill="1" applyBorder="1" applyAlignment="1">
      <alignment horizontal="center" vertical="center"/>
    </xf>
    <xf numFmtId="0" fontId="25" fillId="7" borderId="25" xfId="2" applyFont="1" applyFill="1" applyBorder="1" applyAlignment="1">
      <alignment horizontal="center" vertical="top" wrapText="1"/>
    </xf>
    <xf numFmtId="0" fontId="25" fillId="7" borderId="48" xfId="2" applyFont="1" applyFill="1" applyBorder="1" applyAlignment="1">
      <alignment horizontal="center" vertical="top" wrapText="1"/>
    </xf>
    <xf numFmtId="0" fontId="25" fillId="7" borderId="49" xfId="2" applyFont="1" applyFill="1" applyBorder="1" applyAlignment="1">
      <alignment horizontal="center" vertical="top" wrapText="1"/>
    </xf>
    <xf numFmtId="0" fontId="25" fillId="7" borderId="50" xfId="2" applyFont="1" applyFill="1" applyBorder="1" applyAlignment="1">
      <alignment horizontal="center" vertical="top" wrapText="1"/>
    </xf>
    <xf numFmtId="0" fontId="6" fillId="2" borderId="25" xfId="1" applyFont="1" applyFill="1" applyBorder="1" applyAlignment="1">
      <alignment horizontal="left" vertical="center" wrapText="1"/>
    </xf>
    <xf numFmtId="0" fontId="21" fillId="7" borderId="0" xfId="2" applyFont="1" applyFill="1" applyBorder="1" applyAlignment="1">
      <alignment horizontal="right" vertical="top" wrapText="1"/>
    </xf>
    <xf numFmtId="0" fontId="21" fillId="11" borderId="24" xfId="2" applyFont="1" applyFill="1" applyBorder="1" applyAlignment="1">
      <alignment horizontal="left" vertical="top" wrapText="1"/>
    </xf>
    <xf numFmtId="0" fontId="21" fillId="10" borderId="24" xfId="2" applyFont="1" applyFill="1" applyBorder="1" applyAlignment="1">
      <alignment horizontal="left" vertical="top" wrapText="1"/>
    </xf>
    <xf numFmtId="0" fontId="25" fillId="7" borderId="24" xfId="2" applyFont="1" applyFill="1" applyBorder="1" applyAlignment="1">
      <alignment horizontal="left" vertical="top" wrapText="1"/>
    </xf>
    <xf numFmtId="0" fontId="23" fillId="14" borderId="24" xfId="2" applyFont="1" applyFill="1" applyBorder="1" applyAlignment="1">
      <alignment horizontal="left" vertical="top" wrapText="1"/>
    </xf>
    <xf numFmtId="0" fontId="24" fillId="13" borderId="24" xfId="2" applyFont="1" applyFill="1" applyBorder="1" applyAlignment="1">
      <alignment horizontal="left" vertical="top" wrapText="1"/>
    </xf>
    <xf numFmtId="0" fontId="6" fillId="2" borderId="25" xfId="1" applyFont="1" applyFill="1" applyBorder="1" applyAlignment="1">
      <alignment horizontal="center" vertical="center" wrapText="1"/>
    </xf>
    <xf numFmtId="0" fontId="25" fillId="7" borderId="25" xfId="2" applyFont="1" applyFill="1" applyBorder="1" applyAlignment="1">
      <alignment horizontal="center" wrapText="1"/>
    </xf>
    <xf numFmtId="0" fontId="9" fillId="0" borderId="25" xfId="2" applyBorder="1"/>
    <xf numFmtId="0" fontId="24" fillId="13" borderId="51" xfId="2" applyFont="1" applyFill="1" applyBorder="1" applyAlignment="1">
      <alignment horizontal="left" vertical="top" wrapText="1"/>
    </xf>
    <xf numFmtId="0" fontId="24" fillId="9" borderId="25" xfId="2" applyFont="1" applyFill="1" applyBorder="1" applyAlignment="1">
      <alignment horizontal="left" vertical="center" wrapText="1"/>
    </xf>
    <xf numFmtId="0" fontId="25" fillId="7" borderId="25" xfId="2" applyFont="1" applyFill="1" applyBorder="1" applyAlignment="1">
      <alignment horizontal="center" vertical="center" wrapText="1"/>
    </xf>
    <xf numFmtId="0" fontId="23" fillId="8" borderId="25" xfId="2" applyFont="1" applyFill="1" applyBorder="1" applyAlignment="1">
      <alignment horizontal="center" vertical="top" wrapText="1"/>
    </xf>
    <xf numFmtId="0" fontId="21" fillId="7" borderId="40" xfId="2" applyFont="1" applyFill="1" applyBorder="1" applyAlignment="1">
      <alignment horizontal="center" vertical="top" wrapText="1"/>
    </xf>
    <xf numFmtId="0" fontId="21" fillId="7" borderId="0" xfId="2" applyFont="1" applyFill="1" applyBorder="1" applyAlignment="1">
      <alignment horizontal="center" vertical="top" wrapText="1"/>
    </xf>
    <xf numFmtId="0" fontId="21" fillId="7" borderId="32" xfId="2" applyFont="1" applyFill="1" applyBorder="1" applyAlignment="1">
      <alignment horizontal="center" vertical="top" wrapText="1"/>
    </xf>
    <xf numFmtId="0" fontId="12" fillId="0" borderId="25" xfId="10" applyFont="1" applyBorder="1" applyAlignment="1">
      <alignment horizontal="center" vertical="top" wrapText="1"/>
    </xf>
    <xf numFmtId="10" fontId="33" fillId="0" borderId="25" xfId="10" applyNumberFormat="1" applyFont="1" applyBorder="1" applyAlignment="1">
      <alignment horizontal="center" vertical="top" shrinkToFit="1"/>
    </xf>
    <xf numFmtId="0" fontId="12" fillId="0" borderId="37" xfId="10" applyFont="1" applyBorder="1" applyAlignment="1">
      <alignment horizontal="center" vertical="top" wrapText="1"/>
    </xf>
    <xf numFmtId="0" fontId="12" fillId="0" borderId="31" xfId="10" applyFont="1" applyBorder="1" applyAlignment="1">
      <alignment horizontal="center" vertical="top" wrapText="1"/>
    </xf>
    <xf numFmtId="0" fontId="12" fillId="0" borderId="38" xfId="10" applyFont="1" applyBorder="1" applyAlignment="1">
      <alignment horizontal="center" vertical="top" wrapText="1"/>
    </xf>
    <xf numFmtId="0" fontId="12" fillId="0" borderId="39" xfId="10" applyFont="1" applyBorder="1" applyAlignment="1">
      <alignment horizontal="center" vertical="top" wrapText="1"/>
    </xf>
    <xf numFmtId="0" fontId="12" fillId="0" borderId="33" xfId="10" applyFont="1" applyBorder="1" applyAlignment="1">
      <alignment horizontal="center" vertical="top" wrapText="1"/>
    </xf>
    <xf numFmtId="0" fontId="12" fillId="0" borderId="34" xfId="10" applyFont="1" applyBorder="1" applyAlignment="1">
      <alignment horizontal="center" vertical="top" wrapText="1"/>
    </xf>
    <xf numFmtId="0" fontId="12" fillId="0" borderId="37" xfId="10" applyFont="1" applyBorder="1" applyAlignment="1">
      <alignment horizontal="center" vertical="center" wrapText="1"/>
    </xf>
    <xf numFmtId="0" fontId="12" fillId="0" borderId="38" xfId="10" applyFont="1" applyBorder="1" applyAlignment="1">
      <alignment horizontal="center" vertical="center" wrapText="1"/>
    </xf>
    <xf numFmtId="0" fontId="12" fillId="0" borderId="40" xfId="10" applyFont="1" applyBorder="1" applyAlignment="1">
      <alignment horizontal="center" vertical="center" wrapText="1"/>
    </xf>
    <xf numFmtId="0" fontId="12" fillId="0" borderId="32" xfId="10" applyFont="1" applyBorder="1" applyAlignment="1">
      <alignment horizontal="center" vertical="center" wrapText="1"/>
    </xf>
    <xf numFmtId="0" fontId="12" fillId="0" borderId="39" xfId="10" applyFont="1" applyBorder="1" applyAlignment="1">
      <alignment horizontal="center" vertical="center" wrapText="1"/>
    </xf>
    <xf numFmtId="0" fontId="12" fillId="0" borderId="34" xfId="10" applyFont="1" applyBorder="1" applyAlignment="1">
      <alignment horizontal="center" vertical="center" wrapText="1"/>
    </xf>
    <xf numFmtId="0" fontId="22" fillId="7" borderId="25" xfId="2" applyFont="1" applyFill="1" applyBorder="1" applyAlignment="1">
      <alignment horizontal="center" vertical="center" wrapText="1"/>
    </xf>
    <xf numFmtId="0" fontId="26" fillId="7" borderId="25" xfId="2" applyFont="1" applyFill="1" applyBorder="1" applyAlignment="1">
      <alignment horizontal="center" vertical="center" wrapText="1"/>
    </xf>
    <xf numFmtId="0" fontId="12" fillId="0" borderId="25" xfId="10" applyFont="1" applyBorder="1" applyAlignment="1">
      <alignment horizontal="left" vertical="top" wrapText="1" indent="1"/>
    </xf>
    <xf numFmtId="0" fontId="22" fillId="7" borderId="35" xfId="2" applyFont="1" applyFill="1" applyBorder="1" applyAlignment="1">
      <alignment horizontal="left" vertical="top" wrapText="1"/>
    </xf>
    <xf numFmtId="0" fontId="22" fillId="7" borderId="31" xfId="2" applyFont="1" applyFill="1" applyBorder="1" applyAlignment="1">
      <alignment horizontal="left" vertical="top" wrapText="1"/>
    </xf>
    <xf numFmtId="0" fontId="22" fillId="7" borderId="4" xfId="2" applyFont="1" applyFill="1" applyBorder="1" applyAlignment="1">
      <alignment horizontal="left" vertical="top" wrapText="1"/>
    </xf>
    <xf numFmtId="0" fontId="22" fillId="7" borderId="36" xfId="2" applyFont="1" applyFill="1" applyBorder="1" applyAlignment="1">
      <alignment horizontal="left" vertical="top" wrapText="1"/>
    </xf>
    <xf numFmtId="0" fontId="22" fillId="7" borderId="33" xfId="2" applyFont="1" applyFill="1" applyBorder="1" applyAlignment="1">
      <alignment horizontal="left" vertical="top" wrapText="1"/>
    </xf>
    <xf numFmtId="0" fontId="21" fillId="7" borderId="4" xfId="2" applyFont="1" applyFill="1" applyBorder="1" applyAlignment="1">
      <alignment horizontal="center" vertical="top" wrapText="1"/>
    </xf>
    <xf numFmtId="0" fontId="21" fillId="7" borderId="5" xfId="2" applyFont="1" applyFill="1" applyBorder="1" applyAlignment="1">
      <alignment horizontal="center" vertical="top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54" xfId="1" applyFont="1" applyFill="1" applyBorder="1" applyAlignment="1">
      <alignment horizontal="center" vertical="center" wrapText="1"/>
    </xf>
    <xf numFmtId="0" fontId="6" fillId="2" borderId="55" xfId="1" applyFont="1" applyFill="1" applyBorder="1" applyAlignment="1">
      <alignment horizontal="center" vertical="center" wrapText="1"/>
    </xf>
    <xf numFmtId="0" fontId="6" fillId="2" borderId="56" xfId="1" applyFont="1" applyFill="1" applyBorder="1" applyAlignment="1">
      <alignment horizontal="center" vertical="center" wrapText="1"/>
    </xf>
    <xf numFmtId="0" fontId="25" fillId="7" borderId="48" xfId="2" applyFont="1" applyFill="1" applyBorder="1" applyAlignment="1">
      <alignment horizontal="center" wrapText="1"/>
    </xf>
    <xf numFmtId="0" fontId="25" fillId="7" borderId="49" xfId="2" applyFont="1" applyFill="1" applyBorder="1" applyAlignment="1">
      <alignment horizontal="center" wrapText="1"/>
    </xf>
    <xf numFmtId="0" fontId="25" fillId="7" borderId="50" xfId="2" applyFont="1" applyFill="1" applyBorder="1" applyAlignment="1">
      <alignment horizont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15" xfId="3" applyFont="1" applyFill="1" applyBorder="1" applyAlignment="1">
      <alignment horizontal="center" vertical="center" wrapText="1"/>
    </xf>
    <xf numFmtId="0" fontId="3" fillId="2" borderId="16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3" fillId="2" borderId="5" xfId="3" applyFont="1" applyFill="1" applyBorder="1" applyAlignment="1">
      <alignment horizontal="center" vertical="center" wrapText="1"/>
    </xf>
    <xf numFmtId="0" fontId="3" fillId="2" borderId="23" xfId="7" applyFont="1" applyFill="1" applyBorder="1" applyAlignment="1">
      <alignment horizontal="left" vertical="center"/>
    </xf>
    <xf numFmtId="0" fontId="17" fillId="2" borderId="0" xfId="2" applyFont="1" applyFill="1" applyAlignment="1">
      <alignment horizontal="right" vertical="center"/>
    </xf>
    <xf numFmtId="0" fontId="18" fillId="2" borderId="0" xfId="2" applyFont="1" applyFill="1" applyAlignment="1">
      <alignment horizontal="center" vertical="center"/>
    </xf>
    <xf numFmtId="0" fontId="17" fillId="2" borderId="0" xfId="2" applyFont="1" applyFill="1" applyAlignment="1">
      <alignment horizontal="left" vertical="center"/>
    </xf>
    <xf numFmtId="0" fontId="17" fillId="2" borderId="0" xfId="2" applyFont="1" applyFill="1" applyAlignment="1">
      <alignment horizontal="center" vertical="center"/>
    </xf>
    <xf numFmtId="0" fontId="10" fillId="2" borderId="21" xfId="7" applyFont="1" applyFill="1" applyBorder="1" applyAlignment="1">
      <alignment horizontal="left" vertical="center" wrapText="1"/>
    </xf>
    <xf numFmtId="49" fontId="3" fillId="5" borderId="21" xfId="7" applyNumberFormat="1" applyFont="1" applyFill="1" applyBorder="1" applyAlignment="1" applyProtection="1">
      <alignment horizontal="left" vertical="center" wrapText="1"/>
      <protection locked="0"/>
    </xf>
    <xf numFmtId="166" fontId="3" fillId="2" borderId="22" xfId="7" applyNumberFormat="1" applyFont="1" applyFill="1" applyBorder="1" applyAlignment="1">
      <alignment horizontal="left" vertical="center"/>
    </xf>
    <xf numFmtId="167" fontId="3" fillId="2" borderId="22" xfId="7" applyNumberFormat="1" applyFont="1" applyFill="1" applyBorder="1" applyAlignment="1">
      <alignment horizontal="left" vertical="center"/>
    </xf>
    <xf numFmtId="0" fontId="11" fillId="2" borderId="0" xfId="7" applyFont="1" applyFill="1" applyAlignment="1">
      <alignment horizontal="left" vertical="center"/>
    </xf>
    <xf numFmtId="0" fontId="3" fillId="2" borderId="0" xfId="7" applyFont="1" applyFill="1" applyAlignment="1">
      <alignment horizontal="center" vertical="center"/>
    </xf>
    <xf numFmtId="0" fontId="3" fillId="2" borderId="21" xfId="7" applyFont="1" applyFill="1" applyBorder="1" applyAlignment="1">
      <alignment horizontal="center" vertical="center" wrapText="1"/>
    </xf>
    <xf numFmtId="0" fontId="3" fillId="12" borderId="48" xfId="7" applyFont="1" applyFill="1" applyBorder="1" applyAlignment="1">
      <alignment horizontal="center" vertical="center" wrapText="1"/>
    </xf>
    <xf numFmtId="0" fontId="3" fillId="12" borderId="49" xfId="7" applyFont="1" applyFill="1" applyBorder="1" applyAlignment="1">
      <alignment horizontal="center" vertical="center" wrapText="1"/>
    </xf>
    <xf numFmtId="0" fontId="3" fillId="12" borderId="50" xfId="7" applyFont="1" applyFill="1" applyBorder="1" applyAlignment="1">
      <alignment horizontal="center" vertical="center" wrapText="1"/>
    </xf>
    <xf numFmtId="0" fontId="16" fillId="2" borderId="0" xfId="7" applyFont="1" applyFill="1" applyAlignment="1">
      <alignment horizontal="left" vertical="center"/>
    </xf>
    <xf numFmtId="0" fontId="11" fillId="2" borderId="21" xfId="7" applyFont="1" applyFill="1" applyBorder="1" applyAlignment="1">
      <alignment horizontal="center" vertical="center"/>
    </xf>
    <xf numFmtId="4" fontId="11" fillId="2" borderId="21" xfId="7" applyNumberFormat="1" applyFont="1" applyFill="1" applyBorder="1" applyAlignment="1">
      <alignment horizontal="center" vertical="center" wrapText="1"/>
    </xf>
    <xf numFmtId="0" fontId="3" fillId="2" borderId="20" xfId="7" applyFont="1" applyFill="1" applyBorder="1" applyAlignment="1">
      <alignment horizontal="left" vertical="center" wrapText="1"/>
    </xf>
    <xf numFmtId="0" fontId="11" fillId="2" borderId="19" xfId="8" applyFont="1" applyFill="1" applyBorder="1" applyAlignment="1">
      <alignment horizontal="left" vertical="center"/>
    </xf>
    <xf numFmtId="0" fontId="10" fillId="2" borderId="20" xfId="9" applyNumberFormat="1" applyFont="1" applyFill="1" applyBorder="1" applyAlignment="1" applyProtection="1">
      <alignment horizontal="left" vertical="center" wrapText="1"/>
    </xf>
    <xf numFmtId="10" fontId="10" fillId="5" borderId="21" xfId="7" applyNumberFormat="1" applyFont="1" applyFill="1" applyBorder="1" applyAlignment="1" applyProtection="1">
      <alignment horizontal="center" vertical="center"/>
      <protection locked="0"/>
    </xf>
    <xf numFmtId="0" fontId="10" fillId="2" borderId="21" xfId="7" applyFont="1" applyFill="1" applyBorder="1" applyAlignment="1">
      <alignment horizontal="left" vertical="center"/>
    </xf>
    <xf numFmtId="165" fontId="10" fillId="6" borderId="20" xfId="9" applyFont="1" applyFill="1" applyBorder="1" applyAlignment="1" applyProtection="1">
      <alignment horizontal="left" vertical="center"/>
      <protection locked="0"/>
    </xf>
    <xf numFmtId="0" fontId="13" fillId="2" borderId="0" xfId="7" applyFont="1" applyFill="1" applyAlignment="1">
      <alignment horizontal="center" vertical="center"/>
    </xf>
    <xf numFmtId="0" fontId="13" fillId="2" borderId="18" xfId="7" applyFont="1" applyFill="1" applyBorder="1" applyAlignment="1">
      <alignment horizontal="center" vertical="center"/>
    </xf>
    <xf numFmtId="0" fontId="3" fillId="2" borderId="19" xfId="2" applyFont="1" applyFill="1" applyBorder="1" applyAlignment="1">
      <alignment horizontal="center" vertical="center"/>
    </xf>
    <xf numFmtId="0" fontId="11" fillId="2" borderId="20" xfId="2" applyFont="1" applyFill="1" applyBorder="1" applyAlignment="1">
      <alignment horizontal="center" vertical="center"/>
    </xf>
  </cellXfs>
  <cellStyles count="13">
    <cellStyle name="Moeda_Composicao BDI v2.1" xfId="9" xr:uid="{CC6A27C6-FD1C-4971-803F-13F7FBDD0779}"/>
    <cellStyle name="Normal" xfId="0" builtinId="0"/>
    <cellStyle name="Normal 2" xfId="1" xr:uid="{C3B813BD-216C-4CFB-9EB5-81F789363C02}"/>
    <cellStyle name="Normal 2 2" xfId="11" xr:uid="{DD272C54-0DBE-46BE-A596-2575943DF329}"/>
    <cellStyle name="Normal 2 3" xfId="7" xr:uid="{C0994509-D78B-4485-925E-B2D048EF03A2}"/>
    <cellStyle name="Normal 3" xfId="2" xr:uid="{259863E2-82A0-4BB8-8D55-34E1BD727183}"/>
    <cellStyle name="Normal 4" xfId="3" xr:uid="{B66B4D8E-CDC5-4467-A9D5-47FD212E452E}"/>
    <cellStyle name="Normal 5" xfId="10" xr:uid="{F1AFD92A-E6AE-4E75-B8D6-6AD005131249}"/>
    <cellStyle name="Normal_FICHA DE VERIFICAÇÃO PRELIMINAR - Plano R" xfId="8" xr:uid="{B145A34C-0FF7-4438-8382-5509DEA43F52}"/>
    <cellStyle name="Porcentagem 2" xfId="4" xr:uid="{F735282A-5ED7-420A-83FE-4B1638B2729A}"/>
    <cellStyle name="Porcentagem 3" xfId="5" xr:uid="{DB7CCB22-C9D7-4082-932F-BB1A4D533D73}"/>
    <cellStyle name="Porcentagem 4" xfId="6" xr:uid="{C8C9A066-0538-4028-A71F-9360D3C16A64}"/>
    <cellStyle name="Vírgula" xfId="12" builtinId="3"/>
  </cellStyles>
  <dxfs count="1"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3.wdp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microsoft.com/office/2007/relationships/hdphoto" Target="../media/hdphoto3.wdp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07/relationships/hdphoto" Target="../media/hdphoto4.wdp"/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microsoft.com/office/2007/relationships/hdphoto" Target="../media/hdphoto5.wdp"/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161926</xdr:colOff>
      <xdr:row>2</xdr:row>
      <xdr:rowOff>152401</xdr:rowOff>
    </xdr:from>
    <xdr:to>
      <xdr:col>5</xdr:col>
      <xdr:colOff>435978</xdr:colOff>
      <xdr:row>8</xdr:row>
      <xdr:rowOff>66675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92E19CA8-385C-4E46-A939-4811A0E089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600326" y="476251"/>
          <a:ext cx="883652" cy="885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4</xdr:row>
      <xdr:rowOff>9525</xdr:rowOff>
    </xdr:from>
    <xdr:to>
      <xdr:col>5</xdr:col>
      <xdr:colOff>531227</xdr:colOff>
      <xdr:row>9</xdr:row>
      <xdr:rowOff>85724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24934F4-04FF-4699-999A-BDC64FB6EC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695575" y="657225"/>
          <a:ext cx="883652" cy="8858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219075</xdr:colOff>
      <xdr:row>3</xdr:row>
      <xdr:rowOff>123825</xdr:rowOff>
    </xdr:from>
    <xdr:to>
      <xdr:col>5</xdr:col>
      <xdr:colOff>493127</xdr:colOff>
      <xdr:row>9</xdr:row>
      <xdr:rowOff>38099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674257C-8243-4115-81C9-A5747B2AF1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657475" y="609600"/>
          <a:ext cx="883652" cy="8858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134470</xdr:colOff>
      <xdr:row>0</xdr:row>
      <xdr:rowOff>125280</xdr:rowOff>
    </xdr:from>
    <xdr:to>
      <xdr:col>0</xdr:col>
      <xdr:colOff>1019735</xdr:colOff>
      <xdr:row>4</xdr:row>
      <xdr:rowOff>36019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B637375-AF36-472E-B913-67E16042A1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134470" y="125280"/>
          <a:ext cx="885265" cy="89045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3</xdr:row>
      <xdr:rowOff>95250</xdr:rowOff>
    </xdr:from>
    <xdr:to>
      <xdr:col>5</xdr:col>
      <xdr:colOff>502652</xdr:colOff>
      <xdr:row>9</xdr:row>
      <xdr:rowOff>9524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13A1531-0930-41AB-A7D0-0D47403771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667000" y="581025"/>
          <a:ext cx="883652" cy="8858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112060</xdr:colOff>
      <xdr:row>0</xdr:row>
      <xdr:rowOff>123266</xdr:rowOff>
    </xdr:from>
    <xdr:to>
      <xdr:col>0</xdr:col>
      <xdr:colOff>997325</xdr:colOff>
      <xdr:row>5</xdr:row>
      <xdr:rowOff>61219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C687E1C-FAC4-4806-A0AF-20334BB786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112060" y="123266"/>
          <a:ext cx="885265" cy="89045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3</xdr:row>
      <xdr:rowOff>66675</xdr:rowOff>
    </xdr:from>
    <xdr:to>
      <xdr:col>5</xdr:col>
      <xdr:colOff>521702</xdr:colOff>
      <xdr:row>8</xdr:row>
      <xdr:rowOff>142874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E03D6C0-1AEE-4CAB-93AC-7CD6778A87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686050" y="552450"/>
          <a:ext cx="883652" cy="88582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112059</xdr:colOff>
      <xdr:row>0</xdr:row>
      <xdr:rowOff>11206</xdr:rowOff>
    </xdr:from>
    <xdr:to>
      <xdr:col>0</xdr:col>
      <xdr:colOff>974912</xdr:colOff>
      <xdr:row>4</xdr:row>
      <xdr:rowOff>114180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F93999A-415A-4773-84A6-1ABE4CB585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112059" y="11206"/>
          <a:ext cx="862853" cy="86497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3</xdr:row>
      <xdr:rowOff>66675</xdr:rowOff>
    </xdr:from>
    <xdr:to>
      <xdr:col>5</xdr:col>
      <xdr:colOff>435977</xdr:colOff>
      <xdr:row>8</xdr:row>
      <xdr:rowOff>142874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708BC48-FE41-4FBC-B459-6F4651362B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600325" y="552450"/>
          <a:ext cx="883652" cy="88582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72835</xdr:colOff>
      <xdr:row>0</xdr:row>
      <xdr:rowOff>44823</xdr:rowOff>
    </xdr:from>
    <xdr:to>
      <xdr:col>0</xdr:col>
      <xdr:colOff>1070160</xdr:colOff>
      <xdr:row>5</xdr:row>
      <xdr:rowOff>67160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252A399-510E-4D2F-A56C-38B025D004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72835" y="44823"/>
          <a:ext cx="997325" cy="91880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2</xdr:row>
      <xdr:rowOff>76200</xdr:rowOff>
    </xdr:from>
    <xdr:to>
      <xdr:col>5</xdr:col>
      <xdr:colOff>502652</xdr:colOff>
      <xdr:row>7</xdr:row>
      <xdr:rowOff>152399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13F41B7-19DC-4D0B-8921-423ABBE321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667000" y="400050"/>
          <a:ext cx="883652" cy="88582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3</xdr:row>
      <xdr:rowOff>28575</xdr:rowOff>
    </xdr:from>
    <xdr:to>
      <xdr:col>5</xdr:col>
      <xdr:colOff>540752</xdr:colOff>
      <xdr:row>8</xdr:row>
      <xdr:rowOff>104774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CA8D8C4-49DC-44B0-B6B5-B77B4FFB17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705100" y="514350"/>
          <a:ext cx="883652" cy="88582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974271</xdr:colOff>
      <xdr:row>49</xdr:row>
      <xdr:rowOff>155864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7B11C11-A2F3-446A-B928-F782D05C9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56737" cy="800533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2</xdr:row>
      <xdr:rowOff>133350</xdr:rowOff>
    </xdr:from>
    <xdr:to>
      <xdr:col>5</xdr:col>
      <xdr:colOff>483602</xdr:colOff>
      <xdr:row>8</xdr:row>
      <xdr:rowOff>47624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97F8F1C-2E2F-414E-93B2-4A064B7FD3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3889"/>
        <a:stretch/>
      </xdr:blipFill>
      <xdr:spPr>
        <a:xfrm>
          <a:off x="2647950" y="457200"/>
          <a:ext cx="883652" cy="8858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&#233;bora%20Esc&#243;cio/Desktop/DEBORA%20COMPUTADOR/SEMSA/LICITA&#199;&#195;O%20-%20REFORMA%20OBSTETRICIA/COMPOSI&#199;&#195;O%20BD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4998E-C061-4996-894C-F45AA34F2657}">
  <sheetPr>
    <tabColor rgb="FF92D050"/>
    <pageSetUpPr fitToPage="1"/>
  </sheetPr>
  <dimension ref="A1:J60"/>
  <sheetViews>
    <sheetView tabSelected="1" view="pageBreakPreview" zoomScale="85" zoomScaleNormal="100" zoomScaleSheetLayoutView="85" workbookViewId="0">
      <selection activeCell="B58" sqref="B58:I58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5"/>
      <c r="B2" s="6"/>
      <c r="C2" s="6"/>
      <c r="D2" s="6"/>
      <c r="E2" s="6"/>
      <c r="F2" s="6"/>
      <c r="G2" s="6"/>
      <c r="H2" s="6"/>
      <c r="I2" s="6"/>
      <c r="J2" s="7"/>
    </row>
    <row r="3" spans="1:10" x14ac:dyDescent="0.25">
      <c r="A3" s="5"/>
      <c r="B3" s="6"/>
      <c r="C3" s="6"/>
      <c r="D3" s="6"/>
      <c r="E3" s="6"/>
      <c r="F3" s="6"/>
      <c r="G3" s="6"/>
      <c r="H3" s="6"/>
      <c r="I3" s="6"/>
      <c r="J3" s="7"/>
    </row>
    <row r="4" spans="1:10" x14ac:dyDescent="0.25">
      <c r="A4" s="5"/>
      <c r="B4" s="6"/>
      <c r="C4" s="6"/>
      <c r="D4" s="6"/>
      <c r="E4" s="6"/>
      <c r="F4" s="6"/>
      <c r="G4" s="6"/>
      <c r="H4" s="6"/>
      <c r="I4" s="6"/>
      <c r="J4" s="7"/>
    </row>
    <row r="5" spans="1:10" x14ac:dyDescent="0.25">
      <c r="A5" s="5"/>
      <c r="B5" s="6"/>
      <c r="C5" s="6"/>
      <c r="D5" s="6"/>
      <c r="E5" s="6"/>
      <c r="F5" s="6"/>
      <c r="G5" s="6"/>
      <c r="H5" s="6"/>
      <c r="I5" s="6"/>
      <c r="J5" s="7"/>
    </row>
    <row r="6" spans="1:10" x14ac:dyDescent="0.25">
      <c r="A6" s="5"/>
      <c r="B6" s="6"/>
      <c r="C6" s="6"/>
      <c r="D6" s="6"/>
      <c r="E6" s="6"/>
      <c r="F6" s="6"/>
      <c r="G6" s="6"/>
      <c r="H6" s="6"/>
      <c r="I6" s="6"/>
      <c r="J6" s="7"/>
    </row>
    <row r="7" spans="1:10" x14ac:dyDescent="0.25">
      <c r="A7" s="5"/>
      <c r="B7" s="6"/>
      <c r="C7" s="6"/>
      <c r="D7" s="6"/>
      <c r="E7" s="6"/>
      <c r="F7" s="6"/>
      <c r="G7" s="6"/>
      <c r="H7" s="6"/>
      <c r="I7" s="6"/>
      <c r="J7" s="7"/>
    </row>
    <row r="8" spans="1:10" x14ac:dyDescent="0.25">
      <c r="A8" s="5"/>
      <c r="B8" s="6"/>
      <c r="C8" s="6"/>
      <c r="D8" s="6"/>
      <c r="E8" s="6"/>
      <c r="F8" s="6"/>
      <c r="G8" s="6"/>
      <c r="H8" s="6"/>
      <c r="I8" s="6"/>
      <c r="J8" s="7"/>
    </row>
    <row r="9" spans="1:10" x14ac:dyDescent="0.25">
      <c r="A9" s="5"/>
      <c r="B9" s="6"/>
      <c r="C9" s="6"/>
      <c r="D9" s="6"/>
      <c r="E9" s="6"/>
      <c r="F9" s="6"/>
      <c r="G9" s="6"/>
      <c r="H9" s="6"/>
      <c r="I9" s="6"/>
      <c r="J9" s="7"/>
    </row>
    <row r="10" spans="1:10" x14ac:dyDescent="0.25">
      <c r="A10" s="5"/>
      <c r="B10" s="6"/>
      <c r="C10" s="6"/>
      <c r="D10" s="6"/>
      <c r="E10" s="6"/>
      <c r="F10" s="6"/>
      <c r="G10" s="6"/>
      <c r="H10" s="6"/>
      <c r="I10" s="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6"/>
      <c r="C18" s="216"/>
      <c r="D18" s="216"/>
      <c r="E18" s="216"/>
      <c r="F18" s="216"/>
      <c r="G18" s="216"/>
      <c r="H18" s="216"/>
      <c r="I18" s="216"/>
      <c r="J18" s="7"/>
    </row>
    <row r="19" spans="1:10" x14ac:dyDescent="0.25">
      <c r="A19" s="5"/>
      <c r="B19" s="216"/>
      <c r="C19" s="216"/>
      <c r="D19" s="216"/>
      <c r="E19" s="216"/>
      <c r="F19" s="216"/>
      <c r="G19" s="216"/>
      <c r="H19" s="216"/>
      <c r="I19" s="216"/>
      <c r="J19" s="7"/>
    </row>
    <row r="20" spans="1:10" x14ac:dyDescent="0.25">
      <c r="A20" s="5"/>
      <c r="B20" s="216"/>
      <c r="C20" s="216"/>
      <c r="D20" s="216"/>
      <c r="E20" s="216"/>
      <c r="F20" s="216"/>
      <c r="G20" s="216"/>
      <c r="H20" s="216"/>
      <c r="I20" s="216"/>
      <c r="J20" s="7"/>
    </row>
    <row r="21" spans="1:10" x14ac:dyDescent="0.25">
      <c r="A21" s="5"/>
      <c r="B21" s="216"/>
      <c r="C21" s="216"/>
      <c r="D21" s="216"/>
      <c r="E21" s="216"/>
      <c r="F21" s="216"/>
      <c r="G21" s="216"/>
      <c r="H21" s="216"/>
      <c r="I21" s="216"/>
      <c r="J21" s="7"/>
    </row>
    <row r="22" spans="1:10" x14ac:dyDescent="0.25">
      <c r="A22" s="5"/>
      <c r="B22" s="216"/>
      <c r="C22" s="216"/>
      <c r="D22" s="216"/>
      <c r="E22" s="216"/>
      <c r="F22" s="216"/>
      <c r="G22" s="216"/>
      <c r="H22" s="216"/>
      <c r="I22" s="216"/>
      <c r="J22" s="7"/>
    </row>
    <row r="23" spans="1:10" x14ac:dyDescent="0.25">
      <c r="A23" s="5"/>
      <c r="B23" s="216"/>
      <c r="C23" s="216"/>
      <c r="D23" s="216"/>
      <c r="E23" s="216"/>
      <c r="F23" s="216"/>
      <c r="G23" s="216"/>
      <c r="H23" s="216"/>
      <c r="I23" s="216"/>
      <c r="J23" s="7"/>
    </row>
    <row r="24" spans="1:10" x14ac:dyDescent="0.25">
      <c r="A24" s="5"/>
      <c r="B24" s="216"/>
      <c r="C24" s="216"/>
      <c r="D24" s="216"/>
      <c r="E24" s="216"/>
      <c r="F24" s="216"/>
      <c r="G24" s="216"/>
      <c r="H24" s="216"/>
      <c r="I24" s="216"/>
      <c r="J24" s="7"/>
    </row>
    <row r="25" spans="1:10" x14ac:dyDescent="0.25">
      <c r="A25" s="5"/>
      <c r="B25" s="216"/>
      <c r="C25" s="216"/>
      <c r="D25" s="216"/>
      <c r="E25" s="216"/>
      <c r="F25" s="216"/>
      <c r="G25" s="216"/>
      <c r="H25" s="216"/>
      <c r="I25" s="216"/>
      <c r="J25" s="7"/>
    </row>
    <row r="26" spans="1:10" x14ac:dyDescent="0.25">
      <c r="A26" s="5"/>
      <c r="B26" s="219" t="s">
        <v>1007</v>
      </c>
      <c r="C26" s="219"/>
      <c r="D26" s="219"/>
      <c r="E26" s="219"/>
      <c r="F26" s="219"/>
      <c r="G26" s="219"/>
      <c r="H26" s="219"/>
      <c r="I26" s="219"/>
      <c r="J26" s="7"/>
    </row>
    <row r="27" spans="1:10" x14ac:dyDescent="0.25">
      <c r="A27" s="5"/>
      <c r="B27" s="219"/>
      <c r="C27" s="219"/>
      <c r="D27" s="219"/>
      <c r="E27" s="219"/>
      <c r="F27" s="219"/>
      <c r="G27" s="219"/>
      <c r="H27" s="219"/>
      <c r="I27" s="219"/>
      <c r="J27" s="7"/>
    </row>
    <row r="28" spans="1:10" x14ac:dyDescent="0.25">
      <c r="A28" s="5"/>
      <c r="B28" s="219"/>
      <c r="C28" s="219"/>
      <c r="D28" s="219"/>
      <c r="E28" s="219"/>
      <c r="F28" s="219"/>
      <c r="G28" s="219"/>
      <c r="H28" s="219"/>
      <c r="I28" s="219"/>
      <c r="J28" s="7"/>
    </row>
    <row r="29" spans="1:10" x14ac:dyDescent="0.25">
      <c r="A29" s="5"/>
      <c r="B29" s="219"/>
      <c r="C29" s="219"/>
      <c r="D29" s="219"/>
      <c r="E29" s="219"/>
      <c r="F29" s="219"/>
      <c r="G29" s="219"/>
      <c r="H29" s="219"/>
      <c r="I29" s="219"/>
      <c r="J29" s="7"/>
    </row>
    <row r="30" spans="1:10" x14ac:dyDescent="0.25">
      <c r="A30" s="5"/>
      <c r="B30" s="219"/>
      <c r="C30" s="219"/>
      <c r="D30" s="219"/>
      <c r="E30" s="219"/>
      <c r="F30" s="219"/>
      <c r="G30" s="219"/>
      <c r="H30" s="219"/>
      <c r="I30" s="219"/>
      <c r="J30" s="7"/>
    </row>
    <row r="31" spans="1:10" x14ac:dyDescent="0.25">
      <c r="A31" s="5"/>
      <c r="B31" s="219"/>
      <c r="C31" s="219"/>
      <c r="D31" s="219"/>
      <c r="E31" s="219"/>
      <c r="F31" s="219"/>
      <c r="G31" s="219"/>
      <c r="H31" s="219"/>
      <c r="I31" s="219"/>
      <c r="J31" s="7"/>
    </row>
    <row r="32" spans="1:10" x14ac:dyDescent="0.25">
      <c r="A32" s="5"/>
      <c r="B32" s="219"/>
      <c r="C32" s="219"/>
      <c r="D32" s="219"/>
      <c r="E32" s="219"/>
      <c r="F32" s="219"/>
      <c r="G32" s="219"/>
      <c r="H32" s="219"/>
      <c r="I32" s="219"/>
      <c r="J32" s="7"/>
    </row>
    <row r="33" spans="1:10" x14ac:dyDescent="0.25">
      <c r="A33" s="5"/>
      <c r="B33" s="219"/>
      <c r="C33" s="219"/>
      <c r="D33" s="219"/>
      <c r="E33" s="219"/>
      <c r="F33" s="219"/>
      <c r="G33" s="219"/>
      <c r="H33" s="219"/>
      <c r="I33" s="219"/>
      <c r="J33" s="7"/>
    </row>
    <row r="34" spans="1:10" x14ac:dyDescent="0.25">
      <c r="A34" s="5"/>
      <c r="B34" s="219"/>
      <c r="C34" s="219"/>
      <c r="D34" s="219"/>
      <c r="E34" s="219"/>
      <c r="F34" s="219"/>
      <c r="G34" s="219"/>
      <c r="H34" s="219"/>
      <c r="I34" s="219"/>
      <c r="J34" s="7"/>
    </row>
    <row r="35" spans="1:10" x14ac:dyDescent="0.25">
      <c r="A35" s="5"/>
      <c r="B35" s="216"/>
      <c r="C35" s="216"/>
      <c r="D35" s="216"/>
      <c r="E35" s="216"/>
      <c r="F35" s="216"/>
      <c r="G35" s="216"/>
      <c r="H35" s="216"/>
      <c r="I35" s="216"/>
      <c r="J35" s="7"/>
    </row>
    <row r="36" spans="1:10" x14ac:dyDescent="0.25">
      <c r="A36" s="5"/>
      <c r="B36" s="216"/>
      <c r="C36" s="216"/>
      <c r="D36" s="216"/>
      <c r="E36" s="216"/>
      <c r="F36" s="216"/>
      <c r="G36" s="216"/>
      <c r="H36" s="216"/>
      <c r="I36" s="216"/>
      <c r="J36" s="7"/>
    </row>
    <row r="37" spans="1:10" x14ac:dyDescent="0.25">
      <c r="A37" s="5"/>
      <c r="B37" s="216"/>
      <c r="C37" s="216"/>
      <c r="D37" s="216"/>
      <c r="E37" s="216"/>
      <c r="F37" s="216"/>
      <c r="G37" s="216"/>
      <c r="H37" s="216"/>
      <c r="I37" s="216"/>
      <c r="J37" s="7"/>
    </row>
    <row r="38" spans="1:10" x14ac:dyDescent="0.25">
      <c r="A38" s="5"/>
      <c r="B38" s="216"/>
      <c r="C38" s="216"/>
      <c r="D38" s="216"/>
      <c r="E38" s="216"/>
      <c r="F38" s="216"/>
      <c r="G38" s="216"/>
      <c r="H38" s="216"/>
      <c r="I38" s="216"/>
      <c r="J38" s="7"/>
    </row>
    <row r="39" spans="1:10" x14ac:dyDescent="0.25">
      <c r="A39" s="5"/>
      <c r="B39" s="216"/>
      <c r="C39" s="216"/>
      <c r="D39" s="216"/>
      <c r="E39" s="216"/>
      <c r="F39" s="216"/>
      <c r="G39" s="216"/>
      <c r="H39" s="216"/>
      <c r="I39" s="216"/>
      <c r="J39" s="7"/>
    </row>
    <row r="40" spans="1:10" x14ac:dyDescent="0.25">
      <c r="A40" s="5"/>
      <c r="B40" s="216"/>
      <c r="C40" s="216"/>
      <c r="D40" s="216"/>
      <c r="E40" s="216"/>
      <c r="F40" s="216"/>
      <c r="G40" s="216"/>
      <c r="H40" s="216"/>
      <c r="I40" s="216"/>
      <c r="J40" s="7"/>
    </row>
    <row r="41" spans="1:10" x14ac:dyDescent="0.25">
      <c r="A41" s="5"/>
      <c r="B41" s="216"/>
      <c r="C41" s="216"/>
      <c r="D41" s="216"/>
      <c r="E41" s="216"/>
      <c r="F41" s="216"/>
      <c r="G41" s="216"/>
      <c r="H41" s="216"/>
      <c r="I41" s="216"/>
      <c r="J41" s="7"/>
    </row>
    <row r="42" spans="1:10" x14ac:dyDescent="0.25">
      <c r="A42" s="5"/>
      <c r="B42" s="216"/>
      <c r="C42" s="216"/>
      <c r="D42" s="216"/>
      <c r="E42" s="216"/>
      <c r="F42" s="216"/>
      <c r="G42" s="216"/>
      <c r="H42" s="216"/>
      <c r="I42" s="216"/>
      <c r="J42" s="7"/>
    </row>
    <row r="43" spans="1:10" x14ac:dyDescent="0.25">
      <c r="A43" s="5"/>
      <c r="B43" s="216"/>
      <c r="C43" s="216"/>
      <c r="D43" s="216"/>
      <c r="E43" s="216"/>
      <c r="F43" s="216"/>
      <c r="G43" s="216"/>
      <c r="H43" s="216"/>
      <c r="I43" s="216"/>
      <c r="J43" s="7"/>
    </row>
    <row r="44" spans="1:10" x14ac:dyDescent="0.25">
      <c r="A44" s="5"/>
      <c r="B44" s="216"/>
      <c r="C44" s="216"/>
      <c r="D44" s="216"/>
      <c r="E44" s="216"/>
      <c r="F44" s="216"/>
      <c r="G44" s="216"/>
      <c r="H44" s="216"/>
      <c r="I44" s="216"/>
      <c r="J44" s="7"/>
    </row>
    <row r="45" spans="1:10" x14ac:dyDescent="0.25">
      <c r="A45" s="5"/>
      <c r="B45" s="216"/>
      <c r="C45" s="216"/>
      <c r="D45" s="216"/>
      <c r="E45" s="216"/>
      <c r="F45" s="216"/>
      <c r="G45" s="216"/>
      <c r="H45" s="216"/>
      <c r="I45" s="216"/>
      <c r="J45" s="7"/>
    </row>
    <row r="46" spans="1:10" x14ac:dyDescent="0.25">
      <c r="A46" s="5"/>
      <c r="B46" s="216"/>
      <c r="C46" s="216"/>
      <c r="D46" s="216"/>
      <c r="E46" s="216"/>
      <c r="F46" s="216"/>
      <c r="G46" s="216"/>
      <c r="H46" s="216"/>
      <c r="I46" s="216"/>
      <c r="J46" s="7"/>
    </row>
    <row r="47" spans="1:10" x14ac:dyDescent="0.25">
      <c r="A47" s="5"/>
      <c r="B47" s="216"/>
      <c r="C47" s="216"/>
      <c r="D47" s="216"/>
      <c r="E47" s="216"/>
      <c r="F47" s="216"/>
      <c r="G47" s="216"/>
      <c r="H47" s="216"/>
      <c r="I47" s="216"/>
      <c r="J47" s="7"/>
    </row>
    <row r="48" spans="1:10" x14ac:dyDescent="0.25">
      <c r="A48" s="5"/>
      <c r="B48" s="216"/>
      <c r="C48" s="216"/>
      <c r="D48" s="216"/>
      <c r="E48" s="216"/>
      <c r="F48" s="216"/>
      <c r="G48" s="216"/>
      <c r="H48" s="216"/>
      <c r="I48" s="216"/>
      <c r="J48" s="7"/>
    </row>
    <row r="49" spans="1:10" x14ac:dyDescent="0.25">
      <c r="A49" s="5"/>
      <c r="B49" s="216"/>
      <c r="C49" s="216"/>
      <c r="D49" s="216"/>
      <c r="E49" s="216"/>
      <c r="F49" s="216"/>
      <c r="G49" s="216"/>
      <c r="H49" s="216"/>
      <c r="I49" s="216"/>
      <c r="J49" s="7"/>
    </row>
    <row r="50" spans="1:10" x14ac:dyDescent="0.25">
      <c r="A50" s="5"/>
      <c r="B50" s="216"/>
      <c r="C50" s="216"/>
      <c r="D50" s="216"/>
      <c r="E50" s="216"/>
      <c r="F50" s="216"/>
      <c r="G50" s="216"/>
      <c r="H50" s="216"/>
      <c r="I50" s="216"/>
      <c r="J50" s="7"/>
    </row>
    <row r="51" spans="1:10" x14ac:dyDescent="0.25">
      <c r="A51" s="5"/>
      <c r="B51" s="216"/>
      <c r="C51" s="216"/>
      <c r="D51" s="216"/>
      <c r="E51" s="216"/>
      <c r="F51" s="216"/>
      <c r="G51" s="216"/>
      <c r="H51" s="216"/>
      <c r="I51" s="216"/>
      <c r="J51" s="7"/>
    </row>
    <row r="52" spans="1:10" x14ac:dyDescent="0.25">
      <c r="A52" s="5"/>
      <c r="B52" s="216"/>
      <c r="C52" s="216"/>
      <c r="D52" s="216"/>
      <c r="E52" s="216"/>
      <c r="F52" s="216"/>
      <c r="G52" s="216"/>
      <c r="H52" s="216"/>
      <c r="I52" s="216"/>
      <c r="J52" s="7"/>
    </row>
    <row r="53" spans="1:10" x14ac:dyDescent="0.25">
      <c r="A53" s="5"/>
      <c r="B53" s="216"/>
      <c r="C53" s="216"/>
      <c r="D53" s="216"/>
      <c r="E53" s="216"/>
      <c r="F53" s="216"/>
      <c r="G53" s="216"/>
      <c r="H53" s="216"/>
      <c r="I53" s="216"/>
      <c r="J53" s="7"/>
    </row>
    <row r="54" spans="1:10" x14ac:dyDescent="0.25">
      <c r="A54" s="5"/>
      <c r="B54" s="216"/>
      <c r="C54" s="216"/>
      <c r="D54" s="216"/>
      <c r="E54" s="216"/>
      <c r="F54" s="216"/>
      <c r="G54" s="216"/>
      <c r="H54" s="216"/>
      <c r="I54" s="216"/>
      <c r="J54" s="7"/>
    </row>
    <row r="55" spans="1:10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x14ac:dyDescent="0.25">
      <c r="A58" s="5"/>
      <c r="B58" s="218" t="s">
        <v>1008</v>
      </c>
      <c r="C58" s="218"/>
      <c r="D58" s="218"/>
      <c r="E58" s="218"/>
      <c r="F58" s="218"/>
      <c r="G58" s="218"/>
      <c r="H58" s="218"/>
      <c r="I58" s="218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42">
    <mergeCell ref="B12:I12"/>
    <mergeCell ref="B11:I11"/>
    <mergeCell ref="B24:I24"/>
    <mergeCell ref="B13:I13"/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  <mergeCell ref="B23:I23"/>
    <mergeCell ref="B55:I55"/>
    <mergeCell ref="B44:I44"/>
    <mergeCell ref="B25:I25"/>
    <mergeCell ref="B26:I34"/>
    <mergeCell ref="B35:I35"/>
    <mergeCell ref="B36:I36"/>
    <mergeCell ref="B37:I37"/>
    <mergeCell ref="B38:I38"/>
    <mergeCell ref="B39:I39"/>
    <mergeCell ref="B40:I40"/>
    <mergeCell ref="B41:I41"/>
    <mergeCell ref="B42:I42"/>
    <mergeCell ref="B43:I43"/>
    <mergeCell ref="B50:I50"/>
    <mergeCell ref="B51:I51"/>
    <mergeCell ref="B52:I52"/>
    <mergeCell ref="B53:I53"/>
    <mergeCell ref="B54:I54"/>
    <mergeCell ref="B45:I45"/>
    <mergeCell ref="B46:I46"/>
    <mergeCell ref="B47:I47"/>
    <mergeCell ref="B48:I48"/>
    <mergeCell ref="B49:I49"/>
    <mergeCell ref="B59:I59"/>
    <mergeCell ref="B60:I60"/>
    <mergeCell ref="B56:I56"/>
    <mergeCell ref="B57:I57"/>
    <mergeCell ref="B58:I58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9A09F-6DE4-4024-8D1F-E06C1A827780}">
  <sheetPr>
    <tabColor rgb="FF92D050"/>
    <pageSetUpPr fitToPage="1"/>
  </sheetPr>
  <dimension ref="A1:J60"/>
  <sheetViews>
    <sheetView view="pageBreakPreview" topLeftCell="A40" zoomScaleNormal="100" zoomScaleSheetLayoutView="100" workbookViewId="0">
      <selection activeCell="C64" sqref="C64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30"/>
      <c r="C1" s="230"/>
      <c r="D1" s="230"/>
      <c r="E1" s="230"/>
      <c r="F1" s="230"/>
      <c r="G1" s="230"/>
      <c r="H1" s="230"/>
      <c r="I1" s="2"/>
      <c r="J1" s="3"/>
    </row>
    <row r="2" spans="1:10" x14ac:dyDescent="0.25">
      <c r="A2" s="5"/>
      <c r="B2" s="216"/>
      <c r="C2" s="216"/>
      <c r="D2" s="216"/>
      <c r="E2" s="216"/>
      <c r="F2" s="216"/>
      <c r="G2" s="216"/>
      <c r="H2" s="216"/>
      <c r="I2" s="6"/>
      <c r="J2" s="7"/>
    </row>
    <row r="3" spans="1:10" x14ac:dyDescent="0.25">
      <c r="A3" s="5"/>
      <c r="B3" s="216"/>
      <c r="C3" s="216"/>
      <c r="D3" s="216"/>
      <c r="E3" s="216"/>
      <c r="F3" s="216"/>
      <c r="G3" s="216"/>
      <c r="H3" s="216"/>
      <c r="I3" s="6"/>
      <c r="J3" s="7"/>
    </row>
    <row r="4" spans="1:10" x14ac:dyDescent="0.25">
      <c r="A4" s="5"/>
      <c r="B4" s="216"/>
      <c r="C4" s="216"/>
      <c r="D4" s="216"/>
      <c r="E4" s="216"/>
      <c r="F4" s="216"/>
      <c r="G4" s="216"/>
      <c r="H4" s="216"/>
      <c r="I4" s="6"/>
      <c r="J4" s="7"/>
    </row>
    <row r="5" spans="1:10" x14ac:dyDescent="0.25">
      <c r="A5" s="5"/>
      <c r="B5" s="216"/>
      <c r="C5" s="216"/>
      <c r="D5" s="216"/>
      <c r="E5" s="216"/>
      <c r="F5" s="216"/>
      <c r="G5" s="216"/>
      <c r="H5" s="216"/>
      <c r="I5" s="6"/>
      <c r="J5" s="7"/>
    </row>
    <row r="6" spans="1:10" x14ac:dyDescent="0.25">
      <c r="A6" s="5"/>
      <c r="B6" s="216"/>
      <c r="C6" s="216"/>
      <c r="D6" s="216"/>
      <c r="E6" s="216"/>
      <c r="F6" s="216"/>
      <c r="G6" s="216"/>
      <c r="H6" s="216"/>
      <c r="I6" s="6"/>
      <c r="J6" s="7"/>
    </row>
    <row r="7" spans="1:10" x14ac:dyDescent="0.25">
      <c r="A7" s="5"/>
      <c r="B7" s="216"/>
      <c r="C7" s="216"/>
      <c r="D7" s="216"/>
      <c r="E7" s="216"/>
      <c r="F7" s="216"/>
      <c r="G7" s="216"/>
      <c r="H7" s="216"/>
      <c r="I7" s="6"/>
      <c r="J7" s="7"/>
    </row>
    <row r="8" spans="1:10" x14ac:dyDescent="0.25">
      <c r="A8" s="5"/>
      <c r="B8" s="216"/>
      <c r="C8" s="216"/>
      <c r="D8" s="216"/>
      <c r="E8" s="216"/>
      <c r="F8" s="216"/>
      <c r="G8" s="216"/>
      <c r="H8" s="216"/>
      <c r="I8" s="6"/>
      <c r="J8" s="7"/>
    </row>
    <row r="9" spans="1:10" x14ac:dyDescent="0.25">
      <c r="A9" s="5"/>
      <c r="B9" s="216"/>
      <c r="C9" s="216"/>
      <c r="D9" s="216"/>
      <c r="E9" s="216"/>
      <c r="F9" s="216"/>
      <c r="G9" s="216"/>
      <c r="H9" s="216"/>
      <c r="I9" s="216"/>
      <c r="J9" s="7"/>
    </row>
    <row r="10" spans="1:10" x14ac:dyDescent="0.25">
      <c r="A10" s="5"/>
      <c r="B10" s="216"/>
      <c r="C10" s="216"/>
      <c r="D10" s="216"/>
      <c r="E10" s="216"/>
      <c r="F10" s="216"/>
      <c r="G10" s="216"/>
      <c r="H10" s="216"/>
      <c r="I10" s="21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9" t="str">
        <f>CAPA!B26</f>
        <v>OBJETO: CONSTRUÇÃO DE UBS NA COMUNIDADE DE SÃO RAIMUNDO DO ITUQUÍ, NO MUNICÍPIO DE SANTARÉM</v>
      </c>
      <c r="C18" s="219"/>
      <c r="D18" s="219"/>
      <c r="E18" s="219"/>
      <c r="F18" s="219"/>
      <c r="G18" s="219"/>
      <c r="H18" s="219"/>
      <c r="I18" s="219"/>
      <c r="J18" s="7"/>
    </row>
    <row r="19" spans="1:10" x14ac:dyDescent="0.25">
      <c r="A19" s="5"/>
      <c r="B19" s="219"/>
      <c r="C19" s="219"/>
      <c r="D19" s="219"/>
      <c r="E19" s="219"/>
      <c r="F19" s="219"/>
      <c r="G19" s="219"/>
      <c r="H19" s="219"/>
      <c r="I19" s="219"/>
      <c r="J19" s="7"/>
    </row>
    <row r="20" spans="1:10" x14ac:dyDescent="0.25">
      <c r="A20" s="5"/>
      <c r="B20" s="219"/>
      <c r="C20" s="219"/>
      <c r="D20" s="219"/>
      <c r="E20" s="219"/>
      <c r="F20" s="219"/>
      <c r="G20" s="219"/>
      <c r="H20" s="219"/>
      <c r="I20" s="219"/>
      <c r="J20" s="7"/>
    </row>
    <row r="21" spans="1:10" x14ac:dyDescent="0.25">
      <c r="A21" s="5"/>
      <c r="B21" s="219"/>
      <c r="C21" s="219"/>
      <c r="D21" s="219"/>
      <c r="E21" s="219"/>
      <c r="F21" s="219"/>
      <c r="G21" s="219"/>
      <c r="H21" s="219"/>
      <c r="I21" s="219"/>
      <c r="J21" s="7"/>
    </row>
    <row r="22" spans="1:10" x14ac:dyDescent="0.25">
      <c r="A22" s="5"/>
      <c r="B22" s="219"/>
      <c r="C22" s="219"/>
      <c r="D22" s="219"/>
      <c r="E22" s="219"/>
      <c r="F22" s="219"/>
      <c r="G22" s="219"/>
      <c r="H22" s="219"/>
      <c r="I22" s="219"/>
      <c r="J22" s="7"/>
    </row>
    <row r="23" spans="1:10" x14ac:dyDescent="0.25">
      <c r="A23" s="5"/>
      <c r="B23" s="219"/>
      <c r="C23" s="219"/>
      <c r="D23" s="219"/>
      <c r="E23" s="219"/>
      <c r="F23" s="219"/>
      <c r="G23" s="219"/>
      <c r="H23" s="219"/>
      <c r="I23" s="219"/>
      <c r="J23" s="7"/>
    </row>
    <row r="24" spans="1:10" x14ac:dyDescent="0.25">
      <c r="A24" s="5"/>
      <c r="B24" s="219"/>
      <c r="C24" s="219"/>
      <c r="D24" s="219"/>
      <c r="E24" s="219"/>
      <c r="F24" s="219"/>
      <c r="G24" s="219"/>
      <c r="H24" s="219"/>
      <c r="I24" s="219"/>
      <c r="J24" s="7"/>
    </row>
    <row r="25" spans="1:10" x14ac:dyDescent="0.25">
      <c r="A25" s="5"/>
      <c r="B25" s="219"/>
      <c r="C25" s="219"/>
      <c r="D25" s="219"/>
      <c r="E25" s="219"/>
      <c r="F25" s="219"/>
      <c r="G25" s="219"/>
      <c r="H25" s="219"/>
      <c r="I25" s="219"/>
      <c r="J25" s="7"/>
    </row>
    <row r="26" spans="1:10" ht="12.75" customHeight="1" x14ac:dyDescent="0.25">
      <c r="A26" s="5"/>
      <c r="B26" s="219"/>
      <c r="C26" s="219"/>
      <c r="D26" s="219"/>
      <c r="E26" s="219"/>
      <c r="F26" s="219"/>
      <c r="G26" s="219"/>
      <c r="H26" s="219"/>
      <c r="I26" s="219"/>
      <c r="J26" s="7"/>
    </row>
    <row r="27" spans="1:10" ht="12.75" customHeight="1" x14ac:dyDescent="0.25">
      <c r="A27" s="5"/>
      <c r="B27" s="216"/>
      <c r="C27" s="216"/>
      <c r="D27" s="216"/>
      <c r="E27" s="216"/>
      <c r="F27" s="216"/>
      <c r="G27" s="216"/>
      <c r="H27" s="216"/>
      <c r="I27" s="216"/>
      <c r="J27" s="7"/>
    </row>
    <row r="28" spans="1:10" ht="12.75" customHeight="1" x14ac:dyDescent="0.25">
      <c r="A28" s="5"/>
      <c r="B28" s="10"/>
      <c r="C28" s="10"/>
      <c r="D28" s="10"/>
      <c r="E28" s="10"/>
      <c r="F28" s="10"/>
      <c r="G28" s="10"/>
      <c r="H28" s="10"/>
      <c r="I28" s="10"/>
      <c r="J28" s="7"/>
    </row>
    <row r="29" spans="1:10" ht="12.75" customHeight="1" x14ac:dyDescent="0.25">
      <c r="A29" s="5"/>
      <c r="B29" s="216"/>
      <c r="C29" s="216"/>
      <c r="D29" s="216"/>
      <c r="E29" s="216"/>
      <c r="F29" s="216"/>
      <c r="G29" s="216"/>
      <c r="H29" s="216"/>
      <c r="I29" s="216"/>
      <c r="J29" s="7"/>
    </row>
    <row r="30" spans="1:10" ht="12.75" customHeight="1" x14ac:dyDescent="0.25">
      <c r="A30" s="5"/>
      <c r="B30" s="229" t="s">
        <v>2</v>
      </c>
      <c r="C30" s="229"/>
      <c r="D30" s="229"/>
      <c r="E30" s="229"/>
      <c r="F30" s="229"/>
      <c r="G30" s="229"/>
      <c r="H30" s="229"/>
      <c r="I30" s="229"/>
      <c r="J30" s="7"/>
    </row>
    <row r="31" spans="1:10" ht="12.75" customHeight="1" x14ac:dyDescent="0.25">
      <c r="A31" s="5"/>
      <c r="B31" s="229"/>
      <c r="C31" s="229"/>
      <c r="D31" s="229"/>
      <c r="E31" s="229"/>
      <c r="F31" s="229"/>
      <c r="G31" s="229"/>
      <c r="H31" s="229"/>
      <c r="I31" s="229"/>
      <c r="J31" s="7"/>
    </row>
    <row r="32" spans="1:10" ht="12.75" customHeight="1" x14ac:dyDescent="0.25">
      <c r="A32" s="5"/>
      <c r="B32" s="216"/>
      <c r="C32" s="216"/>
      <c r="D32" s="216"/>
      <c r="E32" s="216"/>
      <c r="F32" s="216"/>
      <c r="G32" s="216"/>
      <c r="H32" s="216"/>
      <c r="I32" s="216"/>
      <c r="J32" s="7"/>
    </row>
    <row r="33" spans="1:10" ht="12.75" customHeight="1" x14ac:dyDescent="0.25">
      <c r="A33" s="5"/>
      <c r="B33" s="216"/>
      <c r="C33" s="216"/>
      <c r="D33" s="216"/>
      <c r="E33" s="216"/>
      <c r="F33" s="216"/>
      <c r="G33" s="216"/>
      <c r="H33" s="216"/>
      <c r="I33" s="216"/>
      <c r="J33" s="7"/>
    </row>
    <row r="34" spans="1:10" ht="12.75" customHeight="1" x14ac:dyDescent="0.25">
      <c r="A34" s="5"/>
      <c r="B34" s="227" t="s">
        <v>3</v>
      </c>
      <c r="C34" s="227"/>
      <c r="D34" s="227"/>
      <c r="E34" s="227"/>
      <c r="F34" s="227"/>
      <c r="G34" s="227"/>
      <c r="H34" s="227"/>
      <c r="I34" s="228">
        <v>3</v>
      </c>
      <c r="J34" s="7"/>
    </row>
    <row r="35" spans="1:10" x14ac:dyDescent="0.25">
      <c r="A35" s="5"/>
      <c r="B35" s="223"/>
      <c r="C35" s="223"/>
      <c r="D35" s="223"/>
      <c r="E35" s="223"/>
      <c r="F35" s="223"/>
      <c r="G35" s="223"/>
      <c r="H35" s="223"/>
      <c r="I35" s="225"/>
      <c r="J35" s="7"/>
    </row>
    <row r="36" spans="1:10" x14ac:dyDescent="0.25">
      <c r="A36" s="5"/>
      <c r="B36" s="222" t="s">
        <v>912</v>
      </c>
      <c r="C36" s="222"/>
      <c r="D36" s="222"/>
      <c r="E36" s="222"/>
      <c r="F36" s="222"/>
      <c r="G36" s="222"/>
      <c r="H36" s="222"/>
      <c r="I36" s="224">
        <v>10</v>
      </c>
      <c r="J36" s="7"/>
    </row>
    <row r="37" spans="1:10" x14ac:dyDescent="0.25">
      <c r="A37" s="5"/>
      <c r="B37" s="223"/>
      <c r="C37" s="223"/>
      <c r="D37" s="223"/>
      <c r="E37" s="223"/>
      <c r="F37" s="223"/>
      <c r="G37" s="223"/>
      <c r="H37" s="223"/>
      <c r="I37" s="225"/>
      <c r="J37" s="7"/>
    </row>
    <row r="38" spans="1:10" x14ac:dyDescent="0.25">
      <c r="A38" s="5"/>
      <c r="B38" s="222" t="s">
        <v>4</v>
      </c>
      <c r="C38" s="222"/>
      <c r="D38" s="222"/>
      <c r="E38" s="222"/>
      <c r="F38" s="222"/>
      <c r="G38" s="222"/>
      <c r="H38" s="222"/>
      <c r="I38" s="224">
        <v>23</v>
      </c>
      <c r="J38" s="7"/>
    </row>
    <row r="39" spans="1:10" x14ac:dyDescent="0.25">
      <c r="A39" s="5"/>
      <c r="B39" s="223"/>
      <c r="C39" s="223"/>
      <c r="D39" s="223"/>
      <c r="E39" s="223"/>
      <c r="F39" s="223"/>
      <c r="G39" s="223"/>
      <c r="H39" s="223"/>
      <c r="I39" s="225"/>
      <c r="J39" s="7"/>
    </row>
    <row r="40" spans="1:10" x14ac:dyDescent="0.25">
      <c r="A40" s="5"/>
      <c r="B40" s="222" t="s">
        <v>5</v>
      </c>
      <c r="C40" s="222"/>
      <c r="D40" s="222"/>
      <c r="E40" s="222"/>
      <c r="F40" s="222"/>
      <c r="G40" s="222"/>
      <c r="H40" s="222"/>
      <c r="I40" s="224">
        <v>28</v>
      </c>
      <c r="J40" s="7"/>
    </row>
    <row r="41" spans="1:10" x14ac:dyDescent="0.25">
      <c r="A41" s="5"/>
      <c r="B41" s="223"/>
      <c r="C41" s="223"/>
      <c r="D41" s="223"/>
      <c r="E41" s="223"/>
      <c r="F41" s="223"/>
      <c r="G41" s="223"/>
      <c r="H41" s="223"/>
      <c r="I41" s="225"/>
      <c r="J41" s="7"/>
    </row>
    <row r="42" spans="1:10" x14ac:dyDescent="0.25">
      <c r="A42" s="5"/>
      <c r="B42" s="222" t="s">
        <v>6</v>
      </c>
      <c r="C42" s="222"/>
      <c r="D42" s="222"/>
      <c r="E42" s="222"/>
      <c r="F42" s="222"/>
      <c r="G42" s="222"/>
      <c r="H42" s="222"/>
      <c r="I42" s="224">
        <v>30</v>
      </c>
      <c r="J42" s="7"/>
    </row>
    <row r="43" spans="1:10" x14ac:dyDescent="0.25">
      <c r="A43" s="5"/>
      <c r="B43" s="223"/>
      <c r="C43" s="223"/>
      <c r="D43" s="223"/>
      <c r="E43" s="223"/>
      <c r="F43" s="223"/>
      <c r="G43" s="223"/>
      <c r="H43" s="223"/>
      <c r="I43" s="225"/>
      <c r="J43" s="7"/>
    </row>
    <row r="44" spans="1:10" x14ac:dyDescent="0.25">
      <c r="A44" s="5"/>
      <c r="B44" s="222" t="s">
        <v>7</v>
      </c>
      <c r="C44" s="222"/>
      <c r="D44" s="222"/>
      <c r="E44" s="222"/>
      <c r="F44" s="222"/>
      <c r="G44" s="222"/>
      <c r="H44" s="222"/>
      <c r="I44" s="224">
        <v>32</v>
      </c>
      <c r="J44" s="7"/>
    </row>
    <row r="45" spans="1:10" x14ac:dyDescent="0.25">
      <c r="A45" s="5"/>
      <c r="B45" s="223"/>
      <c r="C45" s="223"/>
      <c r="D45" s="223"/>
      <c r="E45" s="223"/>
      <c r="F45" s="223"/>
      <c r="G45" s="223"/>
      <c r="H45" s="223"/>
      <c r="I45" s="225"/>
      <c r="J45" s="7"/>
    </row>
    <row r="46" spans="1:10" ht="12.75" customHeight="1" x14ac:dyDescent="0.25">
      <c r="A46" s="5"/>
      <c r="B46" s="222" t="s">
        <v>8</v>
      </c>
      <c r="C46" s="222"/>
      <c r="D46" s="222"/>
      <c r="E46" s="222"/>
      <c r="F46" s="222"/>
      <c r="G46" s="222"/>
      <c r="H46" s="222"/>
      <c r="I46" s="224">
        <v>34</v>
      </c>
      <c r="J46" s="7"/>
    </row>
    <row r="47" spans="1:10" ht="12.75" customHeight="1" x14ac:dyDescent="0.25">
      <c r="A47" s="5"/>
      <c r="B47" s="223"/>
      <c r="C47" s="223"/>
      <c r="D47" s="223"/>
      <c r="E47" s="223"/>
      <c r="F47" s="223"/>
      <c r="G47" s="223"/>
      <c r="H47" s="223"/>
      <c r="I47" s="225"/>
      <c r="J47" s="7"/>
    </row>
    <row r="48" spans="1:10" ht="15.75" x14ac:dyDescent="0.25">
      <c r="A48" s="5"/>
      <c r="B48" s="226"/>
      <c r="C48" s="226"/>
      <c r="D48" s="226"/>
      <c r="E48" s="226"/>
      <c r="F48" s="226"/>
      <c r="G48" s="226"/>
      <c r="H48" s="226"/>
      <c r="I48" s="101"/>
      <c r="J48" s="7"/>
    </row>
    <row r="49" spans="1:10" ht="15.75" x14ac:dyDescent="0.25">
      <c r="A49" s="5"/>
      <c r="B49" s="102"/>
      <c r="C49" s="102"/>
      <c r="D49" s="102"/>
      <c r="E49" s="102"/>
      <c r="F49" s="102"/>
      <c r="G49" s="102"/>
      <c r="H49" s="102"/>
      <c r="I49" s="103"/>
      <c r="J49" s="7"/>
    </row>
    <row r="50" spans="1:10" ht="15.75" x14ac:dyDescent="0.25">
      <c r="A50" s="5"/>
      <c r="B50" s="102"/>
      <c r="C50" s="102"/>
      <c r="D50" s="102"/>
      <c r="E50" s="102"/>
      <c r="F50" s="102"/>
      <c r="G50" s="102"/>
      <c r="H50" s="102"/>
      <c r="I50" s="103"/>
      <c r="J50" s="7"/>
    </row>
    <row r="51" spans="1:10" ht="15.75" x14ac:dyDescent="0.25">
      <c r="A51" s="5"/>
      <c r="B51" s="102"/>
      <c r="C51" s="102"/>
      <c r="D51" s="102"/>
      <c r="E51" s="102"/>
      <c r="F51" s="102"/>
      <c r="G51" s="102"/>
      <c r="H51" s="102"/>
      <c r="I51" s="103"/>
      <c r="J51" s="7"/>
    </row>
    <row r="52" spans="1:10" ht="15.75" x14ac:dyDescent="0.25">
      <c r="A52" s="5"/>
      <c r="B52" s="102"/>
      <c r="C52" s="102"/>
      <c r="D52" s="102"/>
      <c r="E52" s="102"/>
      <c r="F52" s="102"/>
      <c r="G52" s="102"/>
      <c r="H52" s="102"/>
      <c r="I52" s="103"/>
      <c r="J52" s="7"/>
    </row>
    <row r="53" spans="1:10" ht="15.75" x14ac:dyDescent="0.25">
      <c r="A53" s="5"/>
      <c r="B53" s="102"/>
      <c r="C53" s="102"/>
      <c r="D53" s="102"/>
      <c r="E53" s="102"/>
      <c r="F53" s="102"/>
      <c r="G53" s="102"/>
      <c r="H53" s="102"/>
      <c r="I53" s="103"/>
      <c r="J53" s="7"/>
    </row>
    <row r="54" spans="1:10" ht="15" customHeight="1" x14ac:dyDescent="0.25">
      <c r="A54" s="5"/>
      <c r="B54" s="102"/>
      <c r="C54" s="102"/>
      <c r="D54" s="102"/>
      <c r="E54" s="102"/>
      <c r="F54" s="102"/>
      <c r="G54" s="102"/>
      <c r="H54" s="102"/>
      <c r="I54" s="103"/>
      <c r="J54" s="7"/>
    </row>
    <row r="55" spans="1:10" ht="13.5" customHeight="1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ht="13.5" customHeight="1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ht="13.5" customHeight="1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ht="13.5" customHeight="1" x14ac:dyDescent="0.25">
      <c r="A58" s="5"/>
      <c r="B58" s="218" t="str">
        <f>CAPA!B58</f>
        <v>JULHO/2026</v>
      </c>
      <c r="C58" s="221"/>
      <c r="D58" s="221"/>
      <c r="E58" s="221"/>
      <c r="F58" s="221"/>
      <c r="G58" s="221"/>
      <c r="H58" s="221"/>
      <c r="I58" s="221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44">
    <mergeCell ref="B12:I12"/>
    <mergeCell ref="B1:H1"/>
    <mergeCell ref="B2:H2"/>
    <mergeCell ref="B3:H3"/>
    <mergeCell ref="B4:H4"/>
    <mergeCell ref="B5:H5"/>
    <mergeCell ref="B6:H6"/>
    <mergeCell ref="B7:H7"/>
    <mergeCell ref="B8:H8"/>
    <mergeCell ref="B9:I9"/>
    <mergeCell ref="B10:I10"/>
    <mergeCell ref="B11:I11"/>
    <mergeCell ref="B34:H35"/>
    <mergeCell ref="I34:I35"/>
    <mergeCell ref="B13:I13"/>
    <mergeCell ref="B14:I14"/>
    <mergeCell ref="B15:I15"/>
    <mergeCell ref="B16:I16"/>
    <mergeCell ref="B17:I17"/>
    <mergeCell ref="B18:I26"/>
    <mergeCell ref="B27:I27"/>
    <mergeCell ref="B29:I29"/>
    <mergeCell ref="B30:I31"/>
    <mergeCell ref="B32:I32"/>
    <mergeCell ref="B33:I33"/>
    <mergeCell ref="B36:H37"/>
    <mergeCell ref="I36:I37"/>
    <mergeCell ref="B38:H39"/>
    <mergeCell ref="I38:I39"/>
    <mergeCell ref="B40:H41"/>
    <mergeCell ref="I40:I41"/>
    <mergeCell ref="B55:I55"/>
    <mergeCell ref="B46:H47"/>
    <mergeCell ref="I46:I47"/>
    <mergeCell ref="B48:H48"/>
    <mergeCell ref="B42:H43"/>
    <mergeCell ref="I42:I43"/>
    <mergeCell ref="B44:H45"/>
    <mergeCell ref="I44:I45"/>
    <mergeCell ref="B56:I56"/>
    <mergeCell ref="B57:I57"/>
    <mergeCell ref="B58:I58"/>
    <mergeCell ref="B59:I59"/>
    <mergeCell ref="B60:I60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8572B-E221-454A-97DD-9AEE9760AAE0}">
  <sheetPr>
    <tabColor rgb="FF92D050"/>
    <pageSetUpPr fitToPage="1"/>
  </sheetPr>
  <dimension ref="A1:J60"/>
  <sheetViews>
    <sheetView view="pageBreakPreview" topLeftCell="A34" zoomScaleNormal="100" zoomScaleSheetLayoutView="100" workbookViewId="0">
      <selection activeCell="B37" sqref="B37:I38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30"/>
      <c r="C1" s="230"/>
      <c r="D1" s="230"/>
      <c r="E1" s="230"/>
      <c r="F1" s="230"/>
      <c r="G1" s="230"/>
      <c r="H1" s="230"/>
      <c r="I1" s="2"/>
      <c r="J1" s="3"/>
    </row>
    <row r="2" spans="1:10" x14ac:dyDescent="0.25">
      <c r="A2" s="5"/>
      <c r="B2" s="216"/>
      <c r="C2" s="216"/>
      <c r="D2" s="216"/>
      <c r="E2" s="216"/>
      <c r="F2" s="216"/>
      <c r="G2" s="216"/>
      <c r="H2" s="216"/>
      <c r="I2" s="6"/>
      <c r="J2" s="7"/>
    </row>
    <row r="3" spans="1:10" x14ac:dyDescent="0.25">
      <c r="A3" s="5"/>
      <c r="B3" s="216"/>
      <c r="C3" s="216"/>
      <c r="D3" s="216"/>
      <c r="E3" s="216"/>
      <c r="F3" s="216"/>
      <c r="G3" s="216"/>
      <c r="H3" s="216"/>
      <c r="I3" s="6"/>
      <c r="J3" s="7"/>
    </row>
    <row r="4" spans="1:10" x14ac:dyDescent="0.25">
      <c r="A4" s="5"/>
      <c r="B4" s="216"/>
      <c r="C4" s="216"/>
      <c r="D4" s="216"/>
      <c r="E4" s="216"/>
      <c r="F4" s="216"/>
      <c r="G4" s="216"/>
      <c r="H4" s="216"/>
      <c r="I4" s="6"/>
      <c r="J4" s="7"/>
    </row>
    <row r="5" spans="1:10" x14ac:dyDescent="0.25">
      <c r="A5" s="5"/>
      <c r="B5" s="216"/>
      <c r="C5" s="216"/>
      <c r="D5" s="216"/>
      <c r="E5" s="216"/>
      <c r="F5" s="216"/>
      <c r="G5" s="216"/>
      <c r="H5" s="216"/>
      <c r="I5" s="6"/>
      <c r="J5" s="7"/>
    </row>
    <row r="6" spans="1:10" x14ac:dyDescent="0.25">
      <c r="A6" s="5"/>
      <c r="B6" s="216"/>
      <c r="C6" s="216"/>
      <c r="D6" s="216"/>
      <c r="E6" s="216"/>
      <c r="F6" s="216"/>
      <c r="G6" s="216"/>
      <c r="H6" s="216"/>
      <c r="I6" s="6"/>
      <c r="J6" s="7"/>
    </row>
    <row r="7" spans="1:10" x14ac:dyDescent="0.25">
      <c r="A7" s="5"/>
      <c r="B7" s="216"/>
      <c r="C7" s="216"/>
      <c r="D7" s="216"/>
      <c r="E7" s="216"/>
      <c r="F7" s="216"/>
      <c r="G7" s="216"/>
      <c r="H7" s="216"/>
      <c r="I7" s="6"/>
      <c r="J7" s="7"/>
    </row>
    <row r="8" spans="1:10" x14ac:dyDescent="0.25">
      <c r="A8" s="5"/>
      <c r="B8" s="216"/>
      <c r="C8" s="216"/>
      <c r="D8" s="216"/>
      <c r="E8" s="216"/>
      <c r="F8" s="216"/>
      <c r="G8" s="216"/>
      <c r="H8" s="216"/>
      <c r="I8" s="6"/>
      <c r="J8" s="7"/>
    </row>
    <row r="9" spans="1:10" x14ac:dyDescent="0.25">
      <c r="A9" s="5"/>
      <c r="B9" s="216"/>
      <c r="C9" s="216"/>
      <c r="D9" s="216"/>
      <c r="E9" s="216"/>
      <c r="F9" s="216"/>
      <c r="G9" s="216"/>
      <c r="H9" s="216"/>
      <c r="I9" s="216"/>
      <c r="J9" s="7"/>
    </row>
    <row r="10" spans="1:10" x14ac:dyDescent="0.25">
      <c r="A10" s="5"/>
      <c r="B10" s="216"/>
      <c r="C10" s="216"/>
      <c r="D10" s="216"/>
      <c r="E10" s="216"/>
      <c r="F10" s="216"/>
      <c r="G10" s="216"/>
      <c r="H10" s="216"/>
      <c r="I10" s="21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9" t="str">
        <f>CAPA!B26</f>
        <v>OBJETO: CONSTRUÇÃO DE UBS NA COMUNIDADE DE SÃO RAIMUNDO DO ITUQUÍ, NO MUNICÍPIO DE SANTARÉM</v>
      </c>
      <c r="C18" s="219"/>
      <c r="D18" s="219"/>
      <c r="E18" s="219"/>
      <c r="F18" s="219"/>
      <c r="G18" s="219"/>
      <c r="H18" s="219"/>
      <c r="I18" s="219"/>
      <c r="J18" s="7"/>
    </row>
    <row r="19" spans="1:10" x14ac:dyDescent="0.25">
      <c r="A19" s="5"/>
      <c r="B19" s="219"/>
      <c r="C19" s="219"/>
      <c r="D19" s="219"/>
      <c r="E19" s="219"/>
      <c r="F19" s="219"/>
      <c r="G19" s="219"/>
      <c r="H19" s="219"/>
      <c r="I19" s="219"/>
      <c r="J19" s="7"/>
    </row>
    <row r="20" spans="1:10" x14ac:dyDescent="0.25">
      <c r="A20" s="5"/>
      <c r="B20" s="219"/>
      <c r="C20" s="219"/>
      <c r="D20" s="219"/>
      <c r="E20" s="219"/>
      <c r="F20" s="219"/>
      <c r="G20" s="219"/>
      <c r="H20" s="219"/>
      <c r="I20" s="219"/>
      <c r="J20" s="7"/>
    </row>
    <row r="21" spans="1:10" x14ac:dyDescent="0.25">
      <c r="A21" s="5"/>
      <c r="B21" s="219"/>
      <c r="C21" s="219"/>
      <c r="D21" s="219"/>
      <c r="E21" s="219"/>
      <c r="F21" s="219"/>
      <c r="G21" s="219"/>
      <c r="H21" s="219"/>
      <c r="I21" s="219"/>
      <c r="J21" s="7"/>
    </row>
    <row r="22" spans="1:10" x14ac:dyDescent="0.25">
      <c r="A22" s="5"/>
      <c r="B22" s="219"/>
      <c r="C22" s="219"/>
      <c r="D22" s="219"/>
      <c r="E22" s="219"/>
      <c r="F22" s="219"/>
      <c r="G22" s="219"/>
      <c r="H22" s="219"/>
      <c r="I22" s="219"/>
      <c r="J22" s="7"/>
    </row>
    <row r="23" spans="1:10" x14ac:dyDescent="0.25">
      <c r="A23" s="5"/>
      <c r="B23" s="219"/>
      <c r="C23" s="219"/>
      <c r="D23" s="219"/>
      <c r="E23" s="219"/>
      <c r="F23" s="219"/>
      <c r="G23" s="219"/>
      <c r="H23" s="219"/>
      <c r="I23" s="219"/>
      <c r="J23" s="7"/>
    </row>
    <row r="24" spans="1:10" x14ac:dyDescent="0.25">
      <c r="A24" s="5"/>
      <c r="B24" s="219"/>
      <c r="C24" s="219"/>
      <c r="D24" s="219"/>
      <c r="E24" s="219"/>
      <c r="F24" s="219"/>
      <c r="G24" s="219"/>
      <c r="H24" s="219"/>
      <c r="I24" s="219"/>
      <c r="J24" s="7"/>
    </row>
    <row r="25" spans="1:10" x14ac:dyDescent="0.25">
      <c r="A25" s="5"/>
      <c r="B25" s="219"/>
      <c r="C25" s="219"/>
      <c r="D25" s="219"/>
      <c r="E25" s="219"/>
      <c r="F25" s="219"/>
      <c r="G25" s="219"/>
      <c r="H25" s="219"/>
      <c r="I25" s="219"/>
      <c r="J25" s="7"/>
    </row>
    <row r="26" spans="1:10" ht="12.75" customHeight="1" x14ac:dyDescent="0.25">
      <c r="A26" s="5"/>
      <c r="B26" s="219"/>
      <c r="C26" s="219"/>
      <c r="D26" s="219"/>
      <c r="E26" s="219"/>
      <c r="F26" s="219"/>
      <c r="G26" s="219"/>
      <c r="H26" s="219"/>
      <c r="I26" s="219"/>
      <c r="J26" s="7"/>
    </row>
    <row r="27" spans="1:10" ht="12.75" customHeight="1" x14ac:dyDescent="0.25">
      <c r="A27" s="5"/>
      <c r="B27" s="216"/>
      <c r="C27" s="216"/>
      <c r="D27" s="216"/>
      <c r="E27" s="216"/>
      <c r="F27" s="216"/>
      <c r="G27" s="216"/>
      <c r="H27" s="216"/>
      <c r="I27" s="216"/>
      <c r="J27" s="7"/>
    </row>
    <row r="28" spans="1:10" ht="12.75" customHeight="1" x14ac:dyDescent="0.25">
      <c r="A28" s="5"/>
      <c r="B28" s="216"/>
      <c r="C28" s="216"/>
      <c r="D28" s="216"/>
      <c r="E28" s="216"/>
      <c r="F28" s="216"/>
      <c r="G28" s="216"/>
      <c r="H28" s="216"/>
      <c r="I28" s="216"/>
      <c r="J28" s="7"/>
    </row>
    <row r="29" spans="1:10" ht="12.75" customHeight="1" x14ac:dyDescent="0.25">
      <c r="A29" s="5"/>
      <c r="B29" s="216"/>
      <c r="C29" s="216"/>
      <c r="D29" s="216"/>
      <c r="E29" s="216"/>
      <c r="F29" s="216"/>
      <c r="G29" s="216"/>
      <c r="H29" s="216"/>
      <c r="I29" s="216"/>
      <c r="J29" s="7"/>
    </row>
    <row r="30" spans="1:10" ht="12.75" customHeight="1" x14ac:dyDescent="0.25">
      <c r="A30" s="5"/>
      <c r="B30" s="216"/>
      <c r="C30" s="216"/>
      <c r="D30" s="216"/>
      <c r="E30" s="216"/>
      <c r="F30" s="216"/>
      <c r="G30" s="216"/>
      <c r="H30" s="216"/>
      <c r="I30" s="216"/>
      <c r="J30" s="7"/>
    </row>
    <row r="31" spans="1:10" ht="12.75" customHeight="1" x14ac:dyDescent="0.25">
      <c r="A31" s="5"/>
      <c r="B31" s="216"/>
      <c r="C31" s="216"/>
      <c r="D31" s="216"/>
      <c r="E31" s="216"/>
      <c r="F31" s="216"/>
      <c r="G31" s="216"/>
      <c r="H31" s="216"/>
      <c r="I31" s="216"/>
      <c r="J31" s="7"/>
    </row>
    <row r="32" spans="1:10" ht="12.75" customHeight="1" x14ac:dyDescent="0.25">
      <c r="A32" s="5"/>
      <c r="B32" s="216"/>
      <c r="C32" s="216"/>
      <c r="D32" s="216"/>
      <c r="E32" s="216"/>
      <c r="F32" s="216"/>
      <c r="G32" s="216"/>
      <c r="H32" s="216"/>
      <c r="I32" s="216"/>
      <c r="J32" s="7"/>
    </row>
    <row r="33" spans="1:10" ht="12.75" customHeight="1" x14ac:dyDescent="0.25">
      <c r="A33" s="5"/>
      <c r="B33" s="216"/>
      <c r="C33" s="216"/>
      <c r="D33" s="216"/>
      <c r="E33" s="216"/>
      <c r="F33" s="216"/>
      <c r="G33" s="216"/>
      <c r="H33" s="216"/>
      <c r="I33" s="216"/>
      <c r="J33" s="7"/>
    </row>
    <row r="34" spans="1:10" ht="12.75" customHeight="1" x14ac:dyDescent="0.25">
      <c r="A34" s="5"/>
      <c r="B34" s="216"/>
      <c r="C34" s="216"/>
      <c r="D34" s="216"/>
      <c r="E34" s="216"/>
      <c r="F34" s="216"/>
      <c r="G34" s="216"/>
      <c r="H34" s="216"/>
      <c r="I34" s="216"/>
      <c r="J34" s="7"/>
    </row>
    <row r="35" spans="1:10" x14ac:dyDescent="0.25">
      <c r="A35" s="5"/>
      <c r="B35" s="216"/>
      <c r="C35" s="216"/>
      <c r="D35" s="216"/>
      <c r="E35" s="216"/>
      <c r="F35" s="216"/>
      <c r="G35" s="216"/>
      <c r="H35" s="216"/>
      <c r="I35" s="216"/>
      <c r="J35" s="7"/>
    </row>
    <row r="36" spans="1:10" x14ac:dyDescent="0.25">
      <c r="A36" s="5"/>
      <c r="B36" s="216"/>
      <c r="C36" s="216"/>
      <c r="D36" s="216"/>
      <c r="E36" s="216"/>
      <c r="F36" s="216"/>
      <c r="G36" s="216"/>
      <c r="H36" s="216"/>
      <c r="I36" s="216"/>
      <c r="J36" s="7"/>
    </row>
    <row r="37" spans="1:10" x14ac:dyDescent="0.25">
      <c r="A37" s="5"/>
      <c r="B37" s="229" t="s">
        <v>3</v>
      </c>
      <c r="C37" s="229"/>
      <c r="D37" s="229"/>
      <c r="E37" s="229"/>
      <c r="F37" s="229"/>
      <c r="G37" s="229"/>
      <c r="H37" s="229"/>
      <c r="I37" s="229"/>
      <c r="J37" s="7"/>
    </row>
    <row r="38" spans="1:10" x14ac:dyDescent="0.25">
      <c r="A38" s="5"/>
      <c r="B38" s="229"/>
      <c r="C38" s="229"/>
      <c r="D38" s="229"/>
      <c r="E38" s="229"/>
      <c r="F38" s="229"/>
      <c r="G38" s="229"/>
      <c r="H38" s="229"/>
      <c r="I38" s="229"/>
      <c r="J38" s="7"/>
    </row>
    <row r="39" spans="1:10" x14ac:dyDescent="0.25">
      <c r="A39" s="5"/>
      <c r="B39" s="216"/>
      <c r="C39" s="216"/>
      <c r="D39" s="216"/>
      <c r="E39" s="216"/>
      <c r="F39" s="216"/>
      <c r="G39" s="216"/>
      <c r="H39" s="216"/>
      <c r="I39" s="216"/>
      <c r="J39" s="7"/>
    </row>
    <row r="40" spans="1:10" x14ac:dyDescent="0.25">
      <c r="A40" s="5"/>
      <c r="B40" s="216"/>
      <c r="C40" s="216"/>
      <c r="D40" s="216"/>
      <c r="E40" s="216"/>
      <c r="F40" s="216"/>
      <c r="G40" s="216"/>
      <c r="H40" s="216"/>
      <c r="I40" s="216"/>
      <c r="J40" s="7"/>
    </row>
    <row r="41" spans="1:10" x14ac:dyDescent="0.25">
      <c r="A41" s="5"/>
      <c r="B41" s="216"/>
      <c r="C41" s="216"/>
      <c r="D41" s="216"/>
      <c r="E41" s="216"/>
      <c r="F41" s="216"/>
      <c r="G41" s="216"/>
      <c r="H41" s="216"/>
      <c r="I41" s="216"/>
      <c r="J41" s="7"/>
    </row>
    <row r="42" spans="1:10" x14ac:dyDescent="0.25">
      <c r="A42" s="5"/>
      <c r="B42" s="216"/>
      <c r="C42" s="216"/>
      <c r="D42" s="216"/>
      <c r="E42" s="216"/>
      <c r="F42" s="216"/>
      <c r="G42" s="216"/>
      <c r="H42" s="216"/>
      <c r="I42" s="216"/>
      <c r="J42" s="7"/>
    </row>
    <row r="43" spans="1:10" x14ac:dyDescent="0.25">
      <c r="A43" s="5"/>
      <c r="B43" s="216"/>
      <c r="C43" s="216"/>
      <c r="D43" s="216"/>
      <c r="E43" s="216"/>
      <c r="F43" s="216"/>
      <c r="G43" s="216"/>
      <c r="H43" s="216"/>
      <c r="I43" s="216"/>
      <c r="J43" s="7"/>
    </row>
    <row r="44" spans="1:10" x14ac:dyDescent="0.25">
      <c r="A44" s="5"/>
      <c r="B44" s="216"/>
      <c r="C44" s="216"/>
      <c r="D44" s="216"/>
      <c r="E44" s="216"/>
      <c r="F44" s="216"/>
      <c r="G44" s="216"/>
      <c r="H44" s="216"/>
      <c r="I44" s="216"/>
      <c r="J44" s="7"/>
    </row>
    <row r="45" spans="1:10" x14ac:dyDescent="0.25">
      <c r="A45" s="5"/>
      <c r="B45" s="216"/>
      <c r="C45" s="216"/>
      <c r="D45" s="216"/>
      <c r="E45" s="216"/>
      <c r="F45" s="216"/>
      <c r="G45" s="216"/>
      <c r="H45" s="216"/>
      <c r="I45" s="216"/>
      <c r="J45" s="7"/>
    </row>
    <row r="46" spans="1:10" x14ac:dyDescent="0.25">
      <c r="A46" s="5"/>
      <c r="B46" s="216"/>
      <c r="C46" s="216"/>
      <c r="D46" s="216"/>
      <c r="E46" s="216"/>
      <c r="F46" s="216"/>
      <c r="G46" s="216"/>
      <c r="H46" s="216"/>
      <c r="I46" s="216"/>
      <c r="J46" s="7"/>
    </row>
    <row r="47" spans="1:10" x14ac:dyDescent="0.25">
      <c r="A47" s="5"/>
      <c r="B47" s="216"/>
      <c r="C47" s="216"/>
      <c r="D47" s="216"/>
      <c r="E47" s="216"/>
      <c r="F47" s="216"/>
      <c r="G47" s="216"/>
      <c r="H47" s="216"/>
      <c r="I47" s="216"/>
      <c r="J47" s="7"/>
    </row>
    <row r="48" spans="1:10" x14ac:dyDescent="0.25">
      <c r="A48" s="5"/>
      <c r="B48" s="216"/>
      <c r="C48" s="216"/>
      <c r="D48" s="216"/>
      <c r="E48" s="216"/>
      <c r="F48" s="216"/>
      <c r="G48" s="216"/>
      <c r="H48" s="216"/>
      <c r="I48" s="216"/>
      <c r="J48" s="7"/>
    </row>
    <row r="49" spans="1:10" x14ac:dyDescent="0.25">
      <c r="A49" s="5"/>
      <c r="B49" s="216"/>
      <c r="C49" s="216"/>
      <c r="D49" s="216"/>
      <c r="E49" s="216"/>
      <c r="F49" s="216"/>
      <c r="G49" s="216"/>
      <c r="H49" s="216"/>
      <c r="I49" s="216"/>
      <c r="J49" s="7"/>
    </row>
    <row r="50" spans="1:10" x14ac:dyDescent="0.25">
      <c r="A50" s="5"/>
      <c r="B50" s="216"/>
      <c r="C50" s="216"/>
      <c r="D50" s="216"/>
      <c r="E50" s="216"/>
      <c r="F50" s="216"/>
      <c r="G50" s="216"/>
      <c r="H50" s="216"/>
      <c r="I50" s="216"/>
      <c r="J50" s="7"/>
    </row>
    <row r="51" spans="1:10" x14ac:dyDescent="0.25">
      <c r="A51" s="5"/>
      <c r="B51" s="216"/>
      <c r="C51" s="216"/>
      <c r="D51" s="216"/>
      <c r="E51" s="216"/>
      <c r="F51" s="216"/>
      <c r="G51" s="216"/>
      <c r="H51" s="216"/>
      <c r="I51" s="216"/>
      <c r="J51" s="7"/>
    </row>
    <row r="52" spans="1:10" x14ac:dyDescent="0.25">
      <c r="A52" s="5"/>
      <c r="B52" s="216"/>
      <c r="C52" s="216"/>
      <c r="D52" s="216"/>
      <c r="E52" s="216"/>
      <c r="F52" s="216"/>
      <c r="G52" s="216"/>
      <c r="H52" s="216"/>
      <c r="I52" s="216"/>
      <c r="J52" s="7"/>
    </row>
    <row r="53" spans="1:10" x14ac:dyDescent="0.25">
      <c r="A53" s="5"/>
      <c r="B53" s="216"/>
      <c r="C53" s="216"/>
      <c r="D53" s="216"/>
      <c r="E53" s="216"/>
      <c r="F53" s="216"/>
      <c r="G53" s="216"/>
      <c r="H53" s="216"/>
      <c r="I53" s="216"/>
      <c r="J53" s="7"/>
    </row>
    <row r="54" spans="1:10" x14ac:dyDescent="0.25">
      <c r="A54" s="5"/>
      <c r="B54" s="216"/>
      <c r="C54" s="216"/>
      <c r="D54" s="216"/>
      <c r="E54" s="216"/>
      <c r="F54" s="216"/>
      <c r="G54" s="216"/>
      <c r="H54" s="216"/>
      <c r="I54" s="216"/>
      <c r="J54" s="7"/>
    </row>
    <row r="55" spans="1:10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x14ac:dyDescent="0.25">
      <c r="A58" s="5"/>
      <c r="B58" s="218" t="str">
        <f>CAPA!B58</f>
        <v>JULHO/2026</v>
      </c>
      <c r="C58" s="221"/>
      <c r="D58" s="221"/>
      <c r="E58" s="221"/>
      <c r="F58" s="221"/>
      <c r="G58" s="221"/>
      <c r="H58" s="221"/>
      <c r="I58" s="221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51">
    <mergeCell ref="B33:I33"/>
    <mergeCell ref="B34:I34"/>
    <mergeCell ref="B12:I12"/>
    <mergeCell ref="B1:H1"/>
    <mergeCell ref="B2:H2"/>
    <mergeCell ref="B3:H3"/>
    <mergeCell ref="B4:H4"/>
    <mergeCell ref="B5:H5"/>
    <mergeCell ref="B6:H6"/>
    <mergeCell ref="B7:H7"/>
    <mergeCell ref="B8:H8"/>
    <mergeCell ref="B9:I9"/>
    <mergeCell ref="B10:I10"/>
    <mergeCell ref="B11:I11"/>
    <mergeCell ref="B32:I32"/>
    <mergeCell ref="B13:I13"/>
    <mergeCell ref="B14:I14"/>
    <mergeCell ref="B15:I15"/>
    <mergeCell ref="B16:I16"/>
    <mergeCell ref="B17:I17"/>
    <mergeCell ref="B18:I26"/>
    <mergeCell ref="B27:I27"/>
    <mergeCell ref="B28:I28"/>
    <mergeCell ref="B29:I29"/>
    <mergeCell ref="B30:I30"/>
    <mergeCell ref="B31:I31"/>
    <mergeCell ref="B35:I35"/>
    <mergeCell ref="B36:I36"/>
    <mergeCell ref="B37:I38"/>
    <mergeCell ref="B39:I39"/>
    <mergeCell ref="B40:I40"/>
    <mergeCell ref="B41:I41"/>
    <mergeCell ref="B42:I42"/>
    <mergeCell ref="B43:I43"/>
    <mergeCell ref="B44:I44"/>
    <mergeCell ref="B47:I47"/>
    <mergeCell ref="B46:I46"/>
    <mergeCell ref="B45:I45"/>
    <mergeCell ref="B48:I48"/>
    <mergeCell ref="B49:I49"/>
    <mergeCell ref="B50:I50"/>
    <mergeCell ref="B60:I60"/>
    <mergeCell ref="B54:I54"/>
    <mergeCell ref="B55:I55"/>
    <mergeCell ref="B56:I56"/>
    <mergeCell ref="B57:I57"/>
    <mergeCell ref="B58:I58"/>
    <mergeCell ref="B59:I59"/>
    <mergeCell ref="B51:I51"/>
    <mergeCell ref="B52:I52"/>
    <mergeCell ref="B53:I53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270FF-0AFE-42E0-9BB1-FD8678BC5175}">
  <sheetPr>
    <tabColor rgb="FF92D050"/>
    <pageSetUpPr fitToPage="1"/>
  </sheetPr>
  <dimension ref="A1:M126"/>
  <sheetViews>
    <sheetView view="pageBreakPreview" topLeftCell="A115" zoomScale="85" zoomScaleNormal="85" zoomScaleSheetLayoutView="85" workbookViewId="0">
      <selection activeCell="I5" sqref="I5:J6"/>
    </sheetView>
  </sheetViews>
  <sheetFormatPr defaultRowHeight="14.25" x14ac:dyDescent="0.2"/>
  <cols>
    <col min="1" max="1" width="16.7109375" style="54" customWidth="1"/>
    <col min="2" max="2" width="11.42578125" style="54" bestFit="1" customWidth="1"/>
    <col min="3" max="3" width="15.140625" style="54" bestFit="1" customWidth="1"/>
    <col min="4" max="4" width="68.5703125" style="54" bestFit="1" customWidth="1"/>
    <col min="5" max="5" width="9.140625" style="54" bestFit="1" customWidth="1"/>
    <col min="6" max="10" width="14.85546875" style="54" bestFit="1" customWidth="1"/>
    <col min="11" max="16384" width="9.140625" style="54"/>
  </cols>
  <sheetData>
    <row r="1" spans="1:13" ht="23.25" customHeight="1" x14ac:dyDescent="0.2">
      <c r="A1" s="255"/>
      <c r="B1" s="249" t="s">
        <v>0</v>
      </c>
      <c r="C1" s="249"/>
      <c r="D1" s="249"/>
      <c r="E1" s="249"/>
      <c r="F1" s="249"/>
      <c r="G1" s="247" t="s">
        <v>9</v>
      </c>
      <c r="H1" s="247"/>
      <c r="I1" s="248" t="s">
        <v>10</v>
      </c>
      <c r="J1" s="248"/>
    </row>
    <row r="2" spans="1:13" s="166" customFormat="1" ht="23.25" customHeight="1" x14ac:dyDescent="0.2">
      <c r="A2" s="255"/>
      <c r="B2" s="250" t="s">
        <v>1</v>
      </c>
      <c r="C2" s="250"/>
      <c r="D2" s="250"/>
      <c r="E2" s="250"/>
      <c r="F2" s="250"/>
      <c r="G2" s="253" t="s">
        <v>967</v>
      </c>
      <c r="H2" s="253"/>
      <c r="I2" s="254">
        <v>0.24979999999999999</v>
      </c>
      <c r="J2" s="254"/>
    </row>
    <row r="3" spans="1:13" s="166" customFormat="1" ht="15" customHeight="1" x14ac:dyDescent="0.2">
      <c r="A3" s="255"/>
      <c r="B3" s="251" t="s">
        <v>11</v>
      </c>
      <c r="C3" s="251"/>
      <c r="D3" s="251"/>
      <c r="E3" s="251"/>
      <c r="F3" s="251"/>
      <c r="G3" s="253"/>
      <c r="H3" s="253"/>
      <c r="I3" s="254"/>
      <c r="J3" s="254"/>
    </row>
    <row r="4" spans="1:13" s="166" customFormat="1" ht="15" customHeight="1" x14ac:dyDescent="0.2">
      <c r="A4" s="255"/>
      <c r="B4" s="252" t="s">
        <v>12</v>
      </c>
      <c r="C4" s="252"/>
      <c r="D4" s="252"/>
      <c r="E4" s="252"/>
      <c r="F4" s="252"/>
      <c r="G4" s="253"/>
      <c r="H4" s="253"/>
      <c r="I4" s="248" t="s">
        <v>13</v>
      </c>
      <c r="J4" s="248"/>
    </row>
    <row r="5" spans="1:13" s="166" customFormat="1" ht="15" customHeight="1" x14ac:dyDescent="0.2">
      <c r="A5" s="255"/>
      <c r="B5" s="259" t="str">
        <f>CAPA!$B$26</f>
        <v>OBJETO: CONSTRUÇÃO DE UBS NA COMUNIDADE DE SÃO RAIMUNDO DO ITUQUÍ, NO MUNICÍPIO DE SANTARÉM</v>
      </c>
      <c r="C5" s="259"/>
      <c r="D5" s="259"/>
      <c r="E5" s="259"/>
      <c r="F5" s="259"/>
      <c r="G5" s="253"/>
      <c r="H5" s="253"/>
      <c r="I5" s="248" t="s">
        <v>1005</v>
      </c>
      <c r="J5" s="248"/>
    </row>
    <row r="6" spans="1:13" ht="15" customHeight="1" x14ac:dyDescent="0.2">
      <c r="A6" s="255"/>
      <c r="B6" s="259"/>
      <c r="C6" s="259"/>
      <c r="D6" s="259"/>
      <c r="E6" s="259"/>
      <c r="F6" s="259"/>
      <c r="G6" s="253"/>
      <c r="H6" s="253"/>
      <c r="I6" s="248"/>
      <c r="J6" s="248"/>
    </row>
    <row r="7" spans="1:13" s="166" customFormat="1" ht="15" customHeight="1" x14ac:dyDescent="0.2">
      <c r="A7" s="256"/>
      <c r="B7" s="257"/>
      <c r="C7" s="257"/>
      <c r="D7" s="257"/>
      <c r="E7" s="257"/>
      <c r="F7" s="257"/>
      <c r="G7" s="257"/>
      <c r="H7" s="257"/>
      <c r="I7" s="257"/>
      <c r="J7" s="258"/>
    </row>
    <row r="8" spans="1:13" ht="20.25" x14ac:dyDescent="0.3">
      <c r="A8" s="234" t="s">
        <v>917</v>
      </c>
      <c r="B8" s="235"/>
      <c r="C8" s="235"/>
      <c r="D8" s="235"/>
      <c r="E8" s="235"/>
      <c r="F8" s="235"/>
      <c r="G8" s="235"/>
      <c r="H8" s="235"/>
      <c r="I8" s="235"/>
      <c r="J8" s="235"/>
    </row>
    <row r="9" spans="1:13" ht="30" customHeight="1" x14ac:dyDescent="0.2">
      <c r="A9" s="203" t="s">
        <v>14</v>
      </c>
      <c r="B9" s="204" t="s">
        <v>15</v>
      </c>
      <c r="C9" s="204" t="s">
        <v>16</v>
      </c>
      <c r="D9" s="204" t="s">
        <v>17</v>
      </c>
      <c r="E9" s="204" t="s">
        <v>76</v>
      </c>
      <c r="F9" s="204" t="s">
        <v>77</v>
      </c>
      <c r="G9" s="204" t="s">
        <v>78</v>
      </c>
      <c r="H9" s="204" t="s">
        <v>430</v>
      </c>
      <c r="I9" s="204" t="s">
        <v>19</v>
      </c>
      <c r="J9" s="205" t="s">
        <v>20</v>
      </c>
    </row>
    <row r="10" spans="1:13" ht="24" customHeight="1" x14ac:dyDescent="0.2">
      <c r="A10" s="167" t="s">
        <v>429</v>
      </c>
      <c r="B10" s="168"/>
      <c r="C10" s="168"/>
      <c r="D10" s="179" t="s">
        <v>21</v>
      </c>
      <c r="E10" s="179"/>
      <c r="F10" s="180"/>
      <c r="G10" s="179"/>
      <c r="H10" s="179"/>
      <c r="I10" s="181">
        <v>4727.8599999999997</v>
      </c>
      <c r="J10" s="182">
        <v>1.2734604940682808E-2</v>
      </c>
    </row>
    <row r="11" spans="1:13" ht="24" customHeight="1" x14ac:dyDescent="0.2">
      <c r="A11" s="169" t="s">
        <v>75</v>
      </c>
      <c r="B11" s="170" t="s">
        <v>428</v>
      </c>
      <c r="C11" s="170" t="s">
        <v>22</v>
      </c>
      <c r="D11" s="183" t="s">
        <v>21</v>
      </c>
      <c r="E11" s="170" t="s">
        <v>986</v>
      </c>
      <c r="F11" s="184">
        <v>1</v>
      </c>
      <c r="G11" s="185">
        <v>3782.9</v>
      </c>
      <c r="H11" s="185">
        <v>4727.8599999999997</v>
      </c>
      <c r="I11" s="185">
        <v>4727.8599999999997</v>
      </c>
      <c r="J11" s="186">
        <v>1.2734604940682808E-2</v>
      </c>
      <c r="M11" s="166"/>
    </row>
    <row r="12" spans="1:13" ht="24" customHeight="1" x14ac:dyDescent="0.2">
      <c r="A12" s="167" t="s">
        <v>426</v>
      </c>
      <c r="B12" s="168"/>
      <c r="C12" s="168"/>
      <c r="D12" s="179" t="s">
        <v>24</v>
      </c>
      <c r="E12" s="179"/>
      <c r="F12" s="180"/>
      <c r="G12" s="179"/>
      <c r="H12" s="179"/>
      <c r="I12" s="181">
        <v>8309.44</v>
      </c>
      <c r="J12" s="182">
        <v>2.2381677054377106E-2</v>
      </c>
      <c r="M12" s="166"/>
    </row>
    <row r="13" spans="1:13" ht="24" customHeight="1" x14ac:dyDescent="0.2">
      <c r="A13" s="171" t="s">
        <v>425</v>
      </c>
      <c r="B13" s="172" t="s">
        <v>424</v>
      </c>
      <c r="C13" s="172" t="s">
        <v>25</v>
      </c>
      <c r="D13" s="187" t="s">
        <v>987</v>
      </c>
      <c r="E13" s="172" t="s">
        <v>27</v>
      </c>
      <c r="F13" s="188">
        <v>4.5</v>
      </c>
      <c r="G13" s="189">
        <v>207.93</v>
      </c>
      <c r="H13" s="189">
        <v>259.87</v>
      </c>
      <c r="I13" s="189">
        <v>1169.4100000000001</v>
      </c>
      <c r="J13" s="190">
        <v>3.1498340398581773E-3</v>
      </c>
      <c r="M13" s="166"/>
    </row>
    <row r="14" spans="1:13" ht="26.1" customHeight="1" x14ac:dyDescent="0.2">
      <c r="A14" s="173" t="s">
        <v>423</v>
      </c>
      <c r="B14" s="174" t="s">
        <v>422</v>
      </c>
      <c r="C14" s="174" t="s">
        <v>29</v>
      </c>
      <c r="D14" s="191" t="s">
        <v>421</v>
      </c>
      <c r="E14" s="174" t="s">
        <v>27</v>
      </c>
      <c r="F14" s="192">
        <v>84.58</v>
      </c>
      <c r="G14" s="193">
        <v>5.73</v>
      </c>
      <c r="H14" s="193">
        <v>7.16</v>
      </c>
      <c r="I14" s="193">
        <v>605.59</v>
      </c>
      <c r="J14" s="194">
        <v>1.6311712711518744E-3</v>
      </c>
      <c r="M14" s="166"/>
    </row>
    <row r="15" spans="1:13" ht="39" customHeight="1" x14ac:dyDescent="0.2">
      <c r="A15" s="173" t="s">
        <v>420</v>
      </c>
      <c r="B15" s="174" t="s">
        <v>419</v>
      </c>
      <c r="C15" s="174" t="s">
        <v>29</v>
      </c>
      <c r="D15" s="191" t="s">
        <v>961</v>
      </c>
      <c r="E15" s="170" t="s">
        <v>986</v>
      </c>
      <c r="F15" s="192">
        <v>1</v>
      </c>
      <c r="G15" s="193">
        <v>2007.42</v>
      </c>
      <c r="H15" s="193">
        <v>2508.87</v>
      </c>
      <c r="I15" s="193">
        <v>2508.87</v>
      </c>
      <c r="J15" s="194">
        <v>6.757701856131712E-3</v>
      </c>
      <c r="M15" s="166"/>
    </row>
    <row r="16" spans="1:13" ht="24" customHeight="1" x14ac:dyDescent="0.2">
      <c r="A16" s="173" t="s">
        <v>417</v>
      </c>
      <c r="B16" s="174" t="s">
        <v>416</v>
      </c>
      <c r="C16" s="174" t="s">
        <v>25</v>
      </c>
      <c r="D16" s="191" t="s">
        <v>988</v>
      </c>
      <c r="E16" s="174" t="s">
        <v>27</v>
      </c>
      <c r="F16" s="192">
        <v>84.58</v>
      </c>
      <c r="G16" s="193">
        <v>7.58</v>
      </c>
      <c r="H16" s="193">
        <v>9.4700000000000006</v>
      </c>
      <c r="I16" s="193">
        <v>800.97</v>
      </c>
      <c r="J16" s="194">
        <v>2.1574320134984345E-3</v>
      </c>
      <c r="M16" s="166"/>
    </row>
    <row r="17" spans="1:13" ht="24" customHeight="1" x14ac:dyDescent="0.2">
      <c r="A17" s="175" t="s">
        <v>415</v>
      </c>
      <c r="B17" s="176" t="s">
        <v>414</v>
      </c>
      <c r="C17" s="176" t="s">
        <v>22</v>
      </c>
      <c r="D17" s="195" t="s">
        <v>413</v>
      </c>
      <c r="E17" s="170" t="s">
        <v>986</v>
      </c>
      <c r="F17" s="196">
        <v>1</v>
      </c>
      <c r="G17" s="197">
        <v>2580.1</v>
      </c>
      <c r="H17" s="197">
        <v>3224.6</v>
      </c>
      <c r="I17" s="197">
        <v>3224.6</v>
      </c>
      <c r="J17" s="198">
        <v>8.6855378737369093E-3</v>
      </c>
      <c r="M17" s="166"/>
    </row>
    <row r="18" spans="1:13" ht="24" customHeight="1" x14ac:dyDescent="0.2">
      <c r="A18" s="167" t="s">
        <v>412</v>
      </c>
      <c r="B18" s="168"/>
      <c r="C18" s="168"/>
      <c r="D18" s="179" t="s">
        <v>411</v>
      </c>
      <c r="E18" s="179"/>
      <c r="F18" s="180"/>
      <c r="G18" s="179"/>
      <c r="H18" s="179"/>
      <c r="I18" s="181">
        <v>86350.39</v>
      </c>
      <c r="J18" s="182">
        <v>0.23258685813959959</v>
      </c>
      <c r="M18" s="166"/>
    </row>
    <row r="19" spans="1:13" ht="24" customHeight="1" x14ac:dyDescent="0.2">
      <c r="A19" s="171" t="s">
        <v>410</v>
      </c>
      <c r="B19" s="172" t="s">
        <v>409</v>
      </c>
      <c r="C19" s="172" t="s">
        <v>22</v>
      </c>
      <c r="D19" s="187" t="s">
        <v>408</v>
      </c>
      <c r="E19" s="172" t="s">
        <v>611</v>
      </c>
      <c r="F19" s="188">
        <v>337.65</v>
      </c>
      <c r="G19" s="189">
        <v>142.11000000000001</v>
      </c>
      <c r="H19" s="189">
        <v>177.6</v>
      </c>
      <c r="I19" s="189">
        <v>59966.64</v>
      </c>
      <c r="J19" s="190">
        <v>0.16152159116812834</v>
      </c>
      <c r="M19" s="166"/>
    </row>
    <row r="20" spans="1:13" ht="39" customHeight="1" x14ac:dyDescent="0.2">
      <c r="A20" s="173" t="s">
        <v>407</v>
      </c>
      <c r="B20" s="174" t="s">
        <v>916</v>
      </c>
      <c r="C20" s="174" t="s">
        <v>29</v>
      </c>
      <c r="D20" s="191" t="s">
        <v>915</v>
      </c>
      <c r="E20" s="172" t="s">
        <v>611</v>
      </c>
      <c r="F20" s="192">
        <v>195.04</v>
      </c>
      <c r="G20" s="193">
        <v>86.97</v>
      </c>
      <c r="H20" s="193">
        <v>108.69</v>
      </c>
      <c r="I20" s="193">
        <v>21198.89</v>
      </c>
      <c r="J20" s="194">
        <v>5.709972150846078E-2</v>
      </c>
      <c r="M20" s="166"/>
    </row>
    <row r="21" spans="1:13" ht="24" customHeight="1" x14ac:dyDescent="0.2">
      <c r="A21" s="173" t="s">
        <v>84</v>
      </c>
      <c r="B21" s="174" t="s">
        <v>405</v>
      </c>
      <c r="C21" s="174" t="s">
        <v>22</v>
      </c>
      <c r="D21" s="191" t="s">
        <v>404</v>
      </c>
      <c r="E21" s="172" t="s">
        <v>611</v>
      </c>
      <c r="F21" s="192">
        <v>3</v>
      </c>
      <c r="G21" s="193">
        <v>270.52</v>
      </c>
      <c r="H21" s="193">
        <v>338.09</v>
      </c>
      <c r="I21" s="193">
        <v>1014.27</v>
      </c>
      <c r="J21" s="194">
        <v>2.7319607080553043E-3</v>
      </c>
      <c r="M21" s="166"/>
    </row>
    <row r="22" spans="1:13" ht="24" customHeight="1" x14ac:dyDescent="0.2">
      <c r="A22" s="175" t="s">
        <v>403</v>
      </c>
      <c r="B22" s="176" t="s">
        <v>402</v>
      </c>
      <c r="C22" s="176" t="s">
        <v>25</v>
      </c>
      <c r="D22" s="195" t="s">
        <v>989</v>
      </c>
      <c r="E22" s="176" t="s">
        <v>27</v>
      </c>
      <c r="F22" s="196">
        <v>220.9</v>
      </c>
      <c r="G22" s="197">
        <v>15.11</v>
      </c>
      <c r="H22" s="197">
        <v>18.88</v>
      </c>
      <c r="I22" s="197">
        <v>4170.59</v>
      </c>
      <c r="J22" s="198">
        <v>1.1233584754955162E-2</v>
      </c>
      <c r="M22" s="166"/>
    </row>
    <row r="23" spans="1:13" ht="24" customHeight="1" x14ac:dyDescent="0.2">
      <c r="A23" s="167" t="s">
        <v>400</v>
      </c>
      <c r="B23" s="168"/>
      <c r="C23" s="168"/>
      <c r="D23" s="179" t="s">
        <v>399</v>
      </c>
      <c r="E23" s="179"/>
      <c r="F23" s="180"/>
      <c r="G23" s="179"/>
      <c r="H23" s="179"/>
      <c r="I23" s="181">
        <v>88214.87</v>
      </c>
      <c r="J23" s="182">
        <v>0.23760887998876692</v>
      </c>
      <c r="M23" s="166"/>
    </row>
    <row r="24" spans="1:13" ht="24" customHeight="1" x14ac:dyDescent="0.2">
      <c r="A24" s="169" t="s">
        <v>398</v>
      </c>
      <c r="B24" s="170" t="s">
        <v>397</v>
      </c>
      <c r="C24" s="170" t="s">
        <v>29</v>
      </c>
      <c r="D24" s="183" t="s">
        <v>962</v>
      </c>
      <c r="E24" s="170" t="s">
        <v>27</v>
      </c>
      <c r="F24" s="184">
        <v>120.55</v>
      </c>
      <c r="G24" s="185">
        <v>585.51</v>
      </c>
      <c r="H24" s="185">
        <v>731.77</v>
      </c>
      <c r="I24" s="185">
        <v>88214.87</v>
      </c>
      <c r="J24" s="186">
        <v>0.23760887998876692</v>
      </c>
      <c r="M24" s="166"/>
    </row>
    <row r="25" spans="1:13" ht="24" customHeight="1" x14ac:dyDescent="0.2">
      <c r="A25" s="167" t="s">
        <v>395</v>
      </c>
      <c r="B25" s="168"/>
      <c r="C25" s="168"/>
      <c r="D25" s="179" t="s">
        <v>33</v>
      </c>
      <c r="E25" s="179"/>
      <c r="F25" s="180"/>
      <c r="G25" s="179"/>
      <c r="H25" s="179"/>
      <c r="I25" s="181">
        <v>81429.97</v>
      </c>
      <c r="J25" s="182">
        <v>0.21933358819458545</v>
      </c>
      <c r="M25" s="166"/>
    </row>
    <row r="26" spans="1:13" ht="24" customHeight="1" x14ac:dyDescent="0.2">
      <c r="A26" s="171" t="s">
        <v>394</v>
      </c>
      <c r="B26" s="172" t="s">
        <v>393</v>
      </c>
      <c r="C26" s="172" t="s">
        <v>25</v>
      </c>
      <c r="D26" s="187" t="s">
        <v>990</v>
      </c>
      <c r="E26" s="172" t="s">
        <v>27</v>
      </c>
      <c r="F26" s="188">
        <v>219.59</v>
      </c>
      <c r="G26" s="189">
        <v>252.35</v>
      </c>
      <c r="H26" s="189">
        <v>315.38</v>
      </c>
      <c r="I26" s="189">
        <v>69254.289999999994</v>
      </c>
      <c r="J26" s="190">
        <v>0.18653810045083399</v>
      </c>
      <c r="M26" s="166"/>
    </row>
    <row r="27" spans="1:13" ht="39" customHeight="1" x14ac:dyDescent="0.2">
      <c r="A27" s="173" t="s">
        <v>391</v>
      </c>
      <c r="B27" s="174" t="s">
        <v>390</v>
      </c>
      <c r="C27" s="174" t="s">
        <v>29</v>
      </c>
      <c r="D27" s="191" t="s">
        <v>389</v>
      </c>
      <c r="E27" s="174" t="s">
        <v>27</v>
      </c>
      <c r="F27" s="192">
        <v>400.78</v>
      </c>
      <c r="G27" s="193">
        <v>17.73</v>
      </c>
      <c r="H27" s="193">
        <v>22.15</v>
      </c>
      <c r="I27" s="193">
        <v>8877.27</v>
      </c>
      <c r="J27" s="194">
        <v>2.3911140854800114E-2</v>
      </c>
      <c r="M27" s="166"/>
    </row>
    <row r="28" spans="1:13" ht="26.1" customHeight="1" x14ac:dyDescent="0.2">
      <c r="A28" s="173" t="s">
        <v>391</v>
      </c>
      <c r="B28" s="174" t="s">
        <v>977</v>
      </c>
      <c r="C28" s="174" t="s">
        <v>29</v>
      </c>
      <c r="D28" s="191" t="s">
        <v>976</v>
      </c>
      <c r="E28" s="174" t="s">
        <v>27</v>
      </c>
      <c r="F28" s="192">
        <v>400.78</v>
      </c>
      <c r="G28" s="193">
        <v>2.21</v>
      </c>
      <c r="H28" s="193">
        <v>2.76</v>
      </c>
      <c r="I28" s="193">
        <v>1106.1500000000001</v>
      </c>
      <c r="J28" s="194">
        <v>2.9794417040978978E-3</v>
      </c>
      <c r="M28" s="166"/>
    </row>
    <row r="29" spans="1:13" ht="26.1" customHeight="1" x14ac:dyDescent="0.2">
      <c r="A29" s="175" t="s">
        <v>975</v>
      </c>
      <c r="B29" s="176" t="s">
        <v>974</v>
      </c>
      <c r="C29" s="176" t="s">
        <v>29</v>
      </c>
      <c r="D29" s="195" t="s">
        <v>973</v>
      </c>
      <c r="E29" s="176" t="s">
        <v>27</v>
      </c>
      <c r="F29" s="196">
        <v>400.78</v>
      </c>
      <c r="G29" s="197">
        <v>4.38</v>
      </c>
      <c r="H29" s="197">
        <v>5.47</v>
      </c>
      <c r="I29" s="197">
        <v>2192.2600000000002</v>
      </c>
      <c r="J29" s="198">
        <v>5.9049051848534626E-3</v>
      </c>
      <c r="M29" s="166"/>
    </row>
    <row r="30" spans="1:13" ht="24" customHeight="1" x14ac:dyDescent="0.2">
      <c r="A30" s="167" t="s">
        <v>388</v>
      </c>
      <c r="B30" s="168"/>
      <c r="C30" s="168"/>
      <c r="D30" s="179" t="s">
        <v>36</v>
      </c>
      <c r="E30" s="179"/>
      <c r="F30" s="180"/>
      <c r="G30" s="179"/>
      <c r="H30" s="179"/>
      <c r="I30" s="181">
        <v>27340.52</v>
      </c>
      <c r="J30" s="182">
        <v>7.3642350042691013E-2</v>
      </c>
      <c r="M30" s="166"/>
    </row>
    <row r="31" spans="1:13" ht="24" customHeight="1" x14ac:dyDescent="0.2">
      <c r="A31" s="171" t="s">
        <v>387</v>
      </c>
      <c r="B31" s="172" t="s">
        <v>386</v>
      </c>
      <c r="C31" s="172" t="s">
        <v>25</v>
      </c>
      <c r="D31" s="187" t="s">
        <v>991</v>
      </c>
      <c r="E31" s="172" t="s">
        <v>27</v>
      </c>
      <c r="F31" s="188">
        <v>20.92</v>
      </c>
      <c r="G31" s="189">
        <v>925.07</v>
      </c>
      <c r="H31" s="189">
        <v>1156.1500000000001</v>
      </c>
      <c r="I31" s="189">
        <v>24186.65</v>
      </c>
      <c r="J31" s="190">
        <v>6.5147325129882402E-2</v>
      </c>
      <c r="M31" s="166"/>
    </row>
    <row r="32" spans="1:13" ht="78" customHeight="1" x14ac:dyDescent="0.2">
      <c r="A32" s="173" t="s">
        <v>384</v>
      </c>
      <c r="B32" s="174" t="s">
        <v>383</v>
      </c>
      <c r="C32" s="174" t="s">
        <v>29</v>
      </c>
      <c r="D32" s="191" t="s">
        <v>382</v>
      </c>
      <c r="E32" s="174" t="s">
        <v>27</v>
      </c>
      <c r="F32" s="192">
        <v>7.2</v>
      </c>
      <c r="G32" s="193">
        <v>290.64999999999998</v>
      </c>
      <c r="H32" s="193">
        <v>363.25</v>
      </c>
      <c r="I32" s="193">
        <v>2615.4</v>
      </c>
      <c r="J32" s="194">
        <v>7.0446429805158814E-3</v>
      </c>
      <c r="M32" s="166"/>
    </row>
    <row r="33" spans="1:13" ht="26.1" customHeight="1" x14ac:dyDescent="0.2">
      <c r="A33" s="175" t="s">
        <v>381</v>
      </c>
      <c r="B33" s="176" t="s">
        <v>380</v>
      </c>
      <c r="C33" s="176" t="s">
        <v>25</v>
      </c>
      <c r="D33" s="195" t="s">
        <v>992</v>
      </c>
      <c r="E33" s="176" t="s">
        <v>27</v>
      </c>
      <c r="F33" s="196">
        <v>0.9</v>
      </c>
      <c r="G33" s="197">
        <v>478.72</v>
      </c>
      <c r="H33" s="197">
        <v>598.29999999999995</v>
      </c>
      <c r="I33" s="197">
        <v>538.47</v>
      </c>
      <c r="J33" s="198">
        <v>1.4503819322927226E-3</v>
      </c>
      <c r="M33" s="166"/>
    </row>
    <row r="34" spans="1:13" ht="24" customHeight="1" x14ac:dyDescent="0.2">
      <c r="A34" s="167" t="s">
        <v>378</v>
      </c>
      <c r="B34" s="168"/>
      <c r="C34" s="168"/>
      <c r="D34" s="179" t="s">
        <v>377</v>
      </c>
      <c r="E34" s="179"/>
      <c r="F34" s="180"/>
      <c r="G34" s="179"/>
      <c r="H34" s="179"/>
      <c r="I34" s="181">
        <v>21602.41</v>
      </c>
      <c r="J34" s="182">
        <v>5.8186612360910793E-2</v>
      </c>
      <c r="M34" s="166"/>
    </row>
    <row r="35" spans="1:13" ht="39" customHeight="1" x14ac:dyDescent="0.2">
      <c r="A35" s="171" t="s">
        <v>376</v>
      </c>
      <c r="B35" s="172" t="s">
        <v>375</v>
      </c>
      <c r="C35" s="172" t="s">
        <v>29</v>
      </c>
      <c r="D35" s="187" t="s">
        <v>374</v>
      </c>
      <c r="E35" s="172" t="s">
        <v>27</v>
      </c>
      <c r="F35" s="188">
        <v>74.09</v>
      </c>
      <c r="G35" s="189">
        <v>73.010000000000005</v>
      </c>
      <c r="H35" s="189">
        <v>91.24</v>
      </c>
      <c r="I35" s="189">
        <v>6759.97</v>
      </c>
      <c r="J35" s="190">
        <v>1.8208142237897813E-2</v>
      </c>
      <c r="M35" s="166"/>
    </row>
    <row r="36" spans="1:13" ht="26.1" customHeight="1" x14ac:dyDescent="0.2">
      <c r="A36" s="173" t="s">
        <v>373</v>
      </c>
      <c r="B36" s="174" t="s">
        <v>372</v>
      </c>
      <c r="C36" s="174" t="s">
        <v>29</v>
      </c>
      <c r="D36" s="191" t="s">
        <v>371</v>
      </c>
      <c r="E36" s="172" t="s">
        <v>611</v>
      </c>
      <c r="F36" s="192">
        <v>114.75</v>
      </c>
      <c r="G36" s="193">
        <v>13.77</v>
      </c>
      <c r="H36" s="193">
        <v>17.2</v>
      </c>
      <c r="I36" s="193">
        <v>1973.7</v>
      </c>
      <c r="J36" s="194">
        <v>5.3162085534312897E-3</v>
      </c>
      <c r="M36" s="166"/>
    </row>
    <row r="37" spans="1:13" ht="51.95" customHeight="1" x14ac:dyDescent="0.2">
      <c r="A37" s="173" t="s">
        <v>370</v>
      </c>
      <c r="B37" s="174" t="s">
        <v>369</v>
      </c>
      <c r="C37" s="174" t="s">
        <v>29</v>
      </c>
      <c r="D37" s="191" t="s">
        <v>963</v>
      </c>
      <c r="E37" s="174" t="s">
        <v>27</v>
      </c>
      <c r="F37" s="192">
        <v>107.32</v>
      </c>
      <c r="G37" s="193">
        <v>30.01</v>
      </c>
      <c r="H37" s="193">
        <v>37.5</v>
      </c>
      <c r="I37" s="193">
        <v>4024.5</v>
      </c>
      <c r="J37" s="194">
        <v>1.0840087816428144E-2</v>
      </c>
      <c r="M37" s="166"/>
    </row>
    <row r="38" spans="1:13" ht="26.1" customHeight="1" x14ac:dyDescent="0.2">
      <c r="A38" s="175" t="s">
        <v>368</v>
      </c>
      <c r="B38" s="176" t="s">
        <v>367</v>
      </c>
      <c r="C38" s="176" t="s">
        <v>29</v>
      </c>
      <c r="D38" s="195" t="s">
        <v>35</v>
      </c>
      <c r="E38" s="176" t="s">
        <v>27</v>
      </c>
      <c r="F38" s="196">
        <v>107.32</v>
      </c>
      <c r="G38" s="197">
        <v>65.94</v>
      </c>
      <c r="H38" s="197">
        <v>82.41</v>
      </c>
      <c r="I38" s="197">
        <v>8844.24</v>
      </c>
      <c r="J38" s="198">
        <v>2.3822173753153545E-2</v>
      </c>
      <c r="M38" s="166"/>
    </row>
    <row r="39" spans="1:13" ht="24" customHeight="1" x14ac:dyDescent="0.2">
      <c r="A39" s="167" t="s">
        <v>366</v>
      </c>
      <c r="B39" s="168"/>
      <c r="C39" s="168"/>
      <c r="D39" s="179" t="s">
        <v>53</v>
      </c>
      <c r="E39" s="179"/>
      <c r="F39" s="180"/>
      <c r="G39" s="179"/>
      <c r="H39" s="179"/>
      <c r="I39" s="181">
        <v>17683.439999999999</v>
      </c>
      <c r="J39" s="182">
        <v>4.7630772144747938E-2</v>
      </c>
      <c r="M39" s="166"/>
    </row>
    <row r="40" spans="1:13" ht="24" customHeight="1" x14ac:dyDescent="0.2">
      <c r="A40" s="167" t="s">
        <v>365</v>
      </c>
      <c r="B40" s="168"/>
      <c r="C40" s="168"/>
      <c r="D40" s="179" t="s">
        <v>364</v>
      </c>
      <c r="E40" s="179"/>
      <c r="F40" s="180"/>
      <c r="G40" s="179"/>
      <c r="H40" s="179"/>
      <c r="I40" s="181">
        <v>7241.52</v>
      </c>
      <c r="J40" s="182">
        <v>1.9505208777343949E-2</v>
      </c>
      <c r="M40" s="166"/>
    </row>
    <row r="41" spans="1:13" ht="39" customHeight="1" x14ac:dyDescent="0.2">
      <c r="A41" s="171" t="s">
        <v>363</v>
      </c>
      <c r="B41" s="172" t="s">
        <v>362</v>
      </c>
      <c r="C41" s="172" t="s">
        <v>29</v>
      </c>
      <c r="D41" s="187" t="s">
        <v>964</v>
      </c>
      <c r="E41" s="170" t="s">
        <v>986</v>
      </c>
      <c r="F41" s="188">
        <v>2</v>
      </c>
      <c r="G41" s="189">
        <v>389.44</v>
      </c>
      <c r="H41" s="189">
        <v>486.72</v>
      </c>
      <c r="I41" s="189">
        <v>973.44</v>
      </c>
      <c r="J41" s="190">
        <v>2.6219841182814787E-3</v>
      </c>
      <c r="M41" s="166"/>
    </row>
    <row r="42" spans="1:13" ht="24" customHeight="1" x14ac:dyDescent="0.2">
      <c r="A42" s="173" t="s">
        <v>360</v>
      </c>
      <c r="B42" s="174" t="s">
        <v>359</v>
      </c>
      <c r="C42" s="174" t="s">
        <v>25</v>
      </c>
      <c r="D42" s="191" t="s">
        <v>993</v>
      </c>
      <c r="E42" s="170" t="s">
        <v>986</v>
      </c>
      <c r="F42" s="192">
        <v>2</v>
      </c>
      <c r="G42" s="193">
        <v>92.7</v>
      </c>
      <c r="H42" s="193">
        <v>115.85</v>
      </c>
      <c r="I42" s="193">
        <v>231.7</v>
      </c>
      <c r="J42" s="194">
        <v>6.2408953834424167E-4</v>
      </c>
      <c r="M42" s="166"/>
    </row>
    <row r="43" spans="1:13" ht="65.099999999999994" customHeight="1" x14ac:dyDescent="0.2">
      <c r="A43" s="173" t="s">
        <v>358</v>
      </c>
      <c r="B43" s="174" t="s">
        <v>357</v>
      </c>
      <c r="C43" s="174" t="s">
        <v>29</v>
      </c>
      <c r="D43" s="191" t="s">
        <v>965</v>
      </c>
      <c r="E43" s="170" t="s">
        <v>986</v>
      </c>
      <c r="F43" s="192">
        <v>5</v>
      </c>
      <c r="G43" s="193">
        <v>458.29</v>
      </c>
      <c r="H43" s="193">
        <v>572.77</v>
      </c>
      <c r="I43" s="193">
        <v>2863.85</v>
      </c>
      <c r="J43" s="194">
        <v>7.7138490478513445E-3</v>
      </c>
      <c r="M43" s="166"/>
    </row>
    <row r="44" spans="1:13" ht="51.95" customHeight="1" x14ac:dyDescent="0.2">
      <c r="A44" s="173" t="s">
        <v>356</v>
      </c>
      <c r="B44" s="174" t="s">
        <v>355</v>
      </c>
      <c r="C44" s="174" t="s">
        <v>29</v>
      </c>
      <c r="D44" s="191" t="s">
        <v>966</v>
      </c>
      <c r="E44" s="170" t="s">
        <v>986</v>
      </c>
      <c r="F44" s="192">
        <v>1</v>
      </c>
      <c r="G44" s="193">
        <v>397.07</v>
      </c>
      <c r="H44" s="193">
        <v>496.25</v>
      </c>
      <c r="I44" s="193">
        <v>496.25</v>
      </c>
      <c r="J44" s="194">
        <v>1.3366613439936554E-3</v>
      </c>
      <c r="M44" s="166"/>
    </row>
    <row r="45" spans="1:13" ht="39" customHeight="1" x14ac:dyDescent="0.2">
      <c r="A45" s="173" t="s">
        <v>353</v>
      </c>
      <c r="B45" s="174" t="s">
        <v>352</v>
      </c>
      <c r="C45" s="174" t="s">
        <v>22</v>
      </c>
      <c r="D45" s="191" t="s">
        <v>351</v>
      </c>
      <c r="E45" s="170" t="s">
        <v>986</v>
      </c>
      <c r="F45" s="192">
        <v>1</v>
      </c>
      <c r="G45" s="193">
        <v>427.3</v>
      </c>
      <c r="H45" s="193">
        <v>534.03</v>
      </c>
      <c r="I45" s="193">
        <v>534.03</v>
      </c>
      <c r="J45" s="194">
        <v>1.4384226852049004E-3</v>
      </c>
      <c r="M45" s="166"/>
    </row>
    <row r="46" spans="1:13" ht="26.1" customHeight="1" x14ac:dyDescent="0.2">
      <c r="A46" s="173" t="s">
        <v>350</v>
      </c>
      <c r="B46" s="174" t="s">
        <v>349</v>
      </c>
      <c r="C46" s="174" t="s">
        <v>25</v>
      </c>
      <c r="D46" s="191" t="s">
        <v>994</v>
      </c>
      <c r="E46" s="170" t="s">
        <v>986</v>
      </c>
      <c r="F46" s="192">
        <v>7</v>
      </c>
      <c r="G46" s="193">
        <v>83.32</v>
      </c>
      <c r="H46" s="193">
        <v>104.13</v>
      </c>
      <c r="I46" s="193">
        <v>728.91</v>
      </c>
      <c r="J46" s="194">
        <v>1.9633366654920209E-3</v>
      </c>
      <c r="M46" s="166"/>
    </row>
    <row r="47" spans="1:13" ht="24" customHeight="1" x14ac:dyDescent="0.2">
      <c r="A47" s="173" t="s">
        <v>348</v>
      </c>
      <c r="B47" s="174" t="s">
        <v>347</v>
      </c>
      <c r="C47" s="174" t="s">
        <v>25</v>
      </c>
      <c r="D47" s="191" t="s">
        <v>995</v>
      </c>
      <c r="E47" s="170" t="s">
        <v>986</v>
      </c>
      <c r="F47" s="192">
        <v>7</v>
      </c>
      <c r="G47" s="193">
        <v>86.14</v>
      </c>
      <c r="H47" s="193">
        <v>107.65</v>
      </c>
      <c r="I47" s="193">
        <v>753.55</v>
      </c>
      <c r="J47" s="194">
        <v>2.0297050997811969E-3</v>
      </c>
      <c r="M47" s="166"/>
    </row>
    <row r="48" spans="1:13" ht="26.1" customHeight="1" x14ac:dyDescent="0.2">
      <c r="A48" s="175" t="s">
        <v>346</v>
      </c>
      <c r="B48" s="176" t="s">
        <v>345</v>
      </c>
      <c r="C48" s="176" t="s">
        <v>29</v>
      </c>
      <c r="D48" s="195" t="s">
        <v>344</v>
      </c>
      <c r="E48" s="170" t="s">
        <v>986</v>
      </c>
      <c r="F48" s="196">
        <v>1</v>
      </c>
      <c r="G48" s="197">
        <v>527.91999999999996</v>
      </c>
      <c r="H48" s="197">
        <v>659.79</v>
      </c>
      <c r="I48" s="197">
        <v>659.79</v>
      </c>
      <c r="J48" s="198">
        <v>1.7771602783951111E-3</v>
      </c>
      <c r="M48" s="166"/>
    </row>
    <row r="49" spans="1:13" ht="24" customHeight="1" x14ac:dyDescent="0.2">
      <c r="A49" s="167" t="s">
        <v>343</v>
      </c>
      <c r="B49" s="168"/>
      <c r="C49" s="168"/>
      <c r="D49" s="179" t="s">
        <v>58</v>
      </c>
      <c r="E49" s="179"/>
      <c r="F49" s="180"/>
      <c r="G49" s="179"/>
      <c r="H49" s="179"/>
      <c r="I49" s="181">
        <v>877.84</v>
      </c>
      <c r="J49" s="182">
        <v>2.3644832125166559E-3</v>
      </c>
      <c r="M49" s="166"/>
    </row>
    <row r="50" spans="1:13" ht="26.1" customHeight="1" x14ac:dyDescent="0.2">
      <c r="A50" s="171" t="s">
        <v>342</v>
      </c>
      <c r="B50" s="172" t="s">
        <v>99</v>
      </c>
      <c r="C50" s="172" t="s">
        <v>22</v>
      </c>
      <c r="D50" s="187" t="s">
        <v>59</v>
      </c>
      <c r="E50" s="170" t="s">
        <v>986</v>
      </c>
      <c r="F50" s="188">
        <v>4</v>
      </c>
      <c r="G50" s="189">
        <v>9.4</v>
      </c>
      <c r="H50" s="189">
        <v>11.74</v>
      </c>
      <c r="I50" s="189">
        <v>46.96</v>
      </c>
      <c r="J50" s="190">
        <v>1.2648789262255326E-4</v>
      </c>
      <c r="M50" s="166"/>
    </row>
    <row r="51" spans="1:13" ht="51.95" customHeight="1" x14ac:dyDescent="0.2">
      <c r="A51" s="173" t="s">
        <v>341</v>
      </c>
      <c r="B51" s="174" t="s">
        <v>340</v>
      </c>
      <c r="C51" s="174" t="s">
        <v>29</v>
      </c>
      <c r="D51" s="191" t="s">
        <v>339</v>
      </c>
      <c r="E51" s="170" t="s">
        <v>986</v>
      </c>
      <c r="F51" s="192">
        <v>4</v>
      </c>
      <c r="G51" s="193">
        <v>23.27</v>
      </c>
      <c r="H51" s="193">
        <v>29.08</v>
      </c>
      <c r="I51" s="193">
        <v>116.32</v>
      </c>
      <c r="J51" s="194">
        <v>3.1331072550799393E-4</v>
      </c>
      <c r="M51" s="166"/>
    </row>
    <row r="52" spans="1:13" ht="51.95" customHeight="1" x14ac:dyDescent="0.2">
      <c r="A52" s="173" t="s">
        <v>338</v>
      </c>
      <c r="B52" s="174" t="s">
        <v>337</v>
      </c>
      <c r="C52" s="174" t="s">
        <v>29</v>
      </c>
      <c r="D52" s="191" t="s">
        <v>336</v>
      </c>
      <c r="E52" s="170" t="s">
        <v>986</v>
      </c>
      <c r="F52" s="192">
        <v>14</v>
      </c>
      <c r="G52" s="193">
        <v>3.98</v>
      </c>
      <c r="H52" s="193">
        <v>4.97</v>
      </c>
      <c r="I52" s="193">
        <v>69.58</v>
      </c>
      <c r="J52" s="194">
        <v>1.8741540819159404E-4</v>
      </c>
      <c r="M52" s="166"/>
    </row>
    <row r="53" spans="1:13" ht="51.95" customHeight="1" x14ac:dyDescent="0.2">
      <c r="A53" s="173" t="s">
        <v>335</v>
      </c>
      <c r="B53" s="174" t="s">
        <v>334</v>
      </c>
      <c r="C53" s="174" t="s">
        <v>29</v>
      </c>
      <c r="D53" s="191" t="s">
        <v>333</v>
      </c>
      <c r="E53" s="170" t="s">
        <v>986</v>
      </c>
      <c r="F53" s="192">
        <v>1</v>
      </c>
      <c r="G53" s="193">
        <v>21.77</v>
      </c>
      <c r="H53" s="193">
        <v>27.2</v>
      </c>
      <c r="I53" s="193">
        <v>27.2</v>
      </c>
      <c r="J53" s="194">
        <v>7.3263856033506145E-5</v>
      </c>
      <c r="M53" s="166"/>
    </row>
    <row r="54" spans="1:13" ht="39" customHeight="1" x14ac:dyDescent="0.2">
      <c r="A54" s="173" t="s">
        <v>332</v>
      </c>
      <c r="B54" s="174" t="s">
        <v>331</v>
      </c>
      <c r="C54" s="174" t="s">
        <v>29</v>
      </c>
      <c r="D54" s="191" t="s">
        <v>60</v>
      </c>
      <c r="E54" s="170" t="s">
        <v>986</v>
      </c>
      <c r="F54" s="192">
        <v>4</v>
      </c>
      <c r="G54" s="193">
        <v>10.32</v>
      </c>
      <c r="H54" s="193">
        <v>12.89</v>
      </c>
      <c r="I54" s="193">
        <v>51.56</v>
      </c>
      <c r="J54" s="194">
        <v>1.3887810356939622E-4</v>
      </c>
      <c r="M54" s="166"/>
    </row>
    <row r="55" spans="1:13" ht="39" customHeight="1" x14ac:dyDescent="0.2">
      <c r="A55" s="173" t="s">
        <v>330</v>
      </c>
      <c r="B55" s="174" t="s">
        <v>329</v>
      </c>
      <c r="C55" s="174" t="s">
        <v>29</v>
      </c>
      <c r="D55" s="191" t="s">
        <v>61</v>
      </c>
      <c r="E55" s="170" t="s">
        <v>986</v>
      </c>
      <c r="F55" s="192">
        <v>2</v>
      </c>
      <c r="G55" s="193">
        <v>12.83</v>
      </c>
      <c r="H55" s="193">
        <v>16.03</v>
      </c>
      <c r="I55" s="193">
        <v>32.06</v>
      </c>
      <c r="J55" s="194">
        <v>8.6354383251257614E-5</v>
      </c>
      <c r="M55" s="166"/>
    </row>
    <row r="56" spans="1:13" ht="39" customHeight="1" x14ac:dyDescent="0.2">
      <c r="A56" s="173" t="s">
        <v>328</v>
      </c>
      <c r="B56" s="174" t="s">
        <v>327</v>
      </c>
      <c r="C56" s="174" t="s">
        <v>29</v>
      </c>
      <c r="D56" s="191" t="s">
        <v>326</v>
      </c>
      <c r="E56" s="170" t="s">
        <v>986</v>
      </c>
      <c r="F56" s="192">
        <v>11</v>
      </c>
      <c r="G56" s="193">
        <v>8.49</v>
      </c>
      <c r="H56" s="193">
        <v>10.61</v>
      </c>
      <c r="I56" s="193">
        <v>116.71</v>
      </c>
      <c r="J56" s="194">
        <v>3.143611999143567E-4</v>
      </c>
      <c r="M56" s="166"/>
    </row>
    <row r="57" spans="1:13" ht="39" customHeight="1" x14ac:dyDescent="0.2">
      <c r="A57" s="173" t="s">
        <v>325</v>
      </c>
      <c r="B57" s="174" t="s">
        <v>324</v>
      </c>
      <c r="C57" s="174" t="s">
        <v>29</v>
      </c>
      <c r="D57" s="191" t="s">
        <v>323</v>
      </c>
      <c r="E57" s="170" t="s">
        <v>986</v>
      </c>
      <c r="F57" s="192">
        <v>6</v>
      </c>
      <c r="G57" s="193">
        <v>10.11</v>
      </c>
      <c r="H57" s="193">
        <v>12.63</v>
      </c>
      <c r="I57" s="193">
        <v>75.78</v>
      </c>
      <c r="J57" s="194">
        <v>2.0411525772864322E-4</v>
      </c>
      <c r="M57" s="166"/>
    </row>
    <row r="58" spans="1:13" ht="39" customHeight="1" x14ac:dyDescent="0.2">
      <c r="A58" s="173" t="s">
        <v>322</v>
      </c>
      <c r="B58" s="174" t="s">
        <v>111</v>
      </c>
      <c r="C58" s="174" t="s">
        <v>22</v>
      </c>
      <c r="D58" s="191" t="s">
        <v>62</v>
      </c>
      <c r="E58" s="170" t="s">
        <v>986</v>
      </c>
      <c r="F58" s="192">
        <v>7</v>
      </c>
      <c r="G58" s="193">
        <v>17.93</v>
      </c>
      <c r="H58" s="193">
        <v>22.4</v>
      </c>
      <c r="I58" s="193">
        <v>156.80000000000001</v>
      </c>
      <c r="J58" s="194">
        <v>4.2234458184021192E-4</v>
      </c>
      <c r="M58" s="166"/>
    </row>
    <row r="59" spans="1:13" ht="39" customHeight="1" x14ac:dyDescent="0.2">
      <c r="A59" s="173" t="s">
        <v>321</v>
      </c>
      <c r="B59" s="174" t="s">
        <v>320</v>
      </c>
      <c r="C59" s="174" t="s">
        <v>29</v>
      </c>
      <c r="D59" s="191" t="s">
        <v>63</v>
      </c>
      <c r="E59" s="170" t="s">
        <v>986</v>
      </c>
      <c r="F59" s="192">
        <v>3</v>
      </c>
      <c r="G59" s="193">
        <v>16.13</v>
      </c>
      <c r="H59" s="193">
        <v>20.149999999999999</v>
      </c>
      <c r="I59" s="193">
        <v>60.45</v>
      </c>
      <c r="J59" s="194">
        <v>1.6282353298622965E-4</v>
      </c>
      <c r="M59" s="166"/>
    </row>
    <row r="60" spans="1:13" ht="39" customHeight="1" x14ac:dyDescent="0.2">
      <c r="A60" s="173" t="s">
        <v>319</v>
      </c>
      <c r="B60" s="174" t="s">
        <v>318</v>
      </c>
      <c r="C60" s="174" t="s">
        <v>29</v>
      </c>
      <c r="D60" s="191" t="s">
        <v>317</v>
      </c>
      <c r="E60" s="170" t="s">
        <v>986</v>
      </c>
      <c r="F60" s="192">
        <v>4</v>
      </c>
      <c r="G60" s="193">
        <v>13.98</v>
      </c>
      <c r="H60" s="193">
        <v>17.47</v>
      </c>
      <c r="I60" s="193">
        <v>69.88</v>
      </c>
      <c r="J60" s="194">
        <v>1.8822346542725769E-4</v>
      </c>
      <c r="M60" s="166"/>
    </row>
    <row r="61" spans="1:13" ht="39" customHeight="1" x14ac:dyDescent="0.2">
      <c r="A61" s="175" t="s">
        <v>316</v>
      </c>
      <c r="B61" s="176" t="s">
        <v>315</v>
      </c>
      <c r="C61" s="176" t="s">
        <v>29</v>
      </c>
      <c r="D61" s="195" t="s">
        <v>314</v>
      </c>
      <c r="E61" s="170" t="s">
        <v>986</v>
      </c>
      <c r="F61" s="196">
        <v>2</v>
      </c>
      <c r="G61" s="197">
        <v>21.82</v>
      </c>
      <c r="H61" s="197">
        <v>27.27</v>
      </c>
      <c r="I61" s="197">
        <v>54.54</v>
      </c>
      <c r="J61" s="198">
        <v>1.4690480544365535E-4</v>
      </c>
      <c r="M61" s="166"/>
    </row>
    <row r="62" spans="1:13" ht="24" customHeight="1" x14ac:dyDescent="0.2">
      <c r="A62" s="167" t="s">
        <v>313</v>
      </c>
      <c r="B62" s="168"/>
      <c r="C62" s="168"/>
      <c r="D62" s="179" t="s">
        <v>64</v>
      </c>
      <c r="E62" s="179"/>
      <c r="F62" s="180"/>
      <c r="G62" s="179"/>
      <c r="H62" s="179"/>
      <c r="I62" s="181">
        <v>1854.81</v>
      </c>
      <c r="J62" s="182">
        <v>4.9959754709377772E-3</v>
      </c>
      <c r="M62" s="166"/>
    </row>
    <row r="63" spans="1:13" ht="24" customHeight="1" x14ac:dyDescent="0.2">
      <c r="A63" s="171" t="s">
        <v>312</v>
      </c>
      <c r="B63" s="172" t="s">
        <v>311</v>
      </c>
      <c r="C63" s="172" t="s">
        <v>205</v>
      </c>
      <c r="D63" s="187" t="s">
        <v>996</v>
      </c>
      <c r="E63" s="170" t="s">
        <v>986</v>
      </c>
      <c r="F63" s="188">
        <v>2</v>
      </c>
      <c r="G63" s="189">
        <v>20.059999999999999</v>
      </c>
      <c r="H63" s="189">
        <v>25.07</v>
      </c>
      <c r="I63" s="189">
        <v>50.14</v>
      </c>
      <c r="J63" s="190">
        <v>1.3505329932058817E-4</v>
      </c>
      <c r="M63" s="166"/>
    </row>
    <row r="64" spans="1:13" ht="51.95" customHeight="1" x14ac:dyDescent="0.2">
      <c r="A64" s="173" t="s">
        <v>309</v>
      </c>
      <c r="B64" s="174" t="s">
        <v>308</v>
      </c>
      <c r="C64" s="174" t="s">
        <v>29</v>
      </c>
      <c r="D64" s="191" t="s">
        <v>307</v>
      </c>
      <c r="E64" s="170" t="s">
        <v>986</v>
      </c>
      <c r="F64" s="192">
        <v>3</v>
      </c>
      <c r="G64" s="193">
        <v>60.41</v>
      </c>
      <c r="H64" s="193">
        <v>75.5</v>
      </c>
      <c r="I64" s="193">
        <v>226.5</v>
      </c>
      <c r="J64" s="194">
        <v>6.1008321292607139E-4</v>
      </c>
      <c r="M64" s="166"/>
    </row>
    <row r="65" spans="1:13" ht="26.1" customHeight="1" x14ac:dyDescent="0.2">
      <c r="A65" s="173" t="s">
        <v>306</v>
      </c>
      <c r="B65" s="174" t="s">
        <v>305</v>
      </c>
      <c r="C65" s="174" t="s">
        <v>210</v>
      </c>
      <c r="D65" s="191" t="s">
        <v>997</v>
      </c>
      <c r="E65" s="170" t="s">
        <v>986</v>
      </c>
      <c r="F65" s="192">
        <v>5</v>
      </c>
      <c r="G65" s="193">
        <v>46.1</v>
      </c>
      <c r="H65" s="193">
        <v>57.61</v>
      </c>
      <c r="I65" s="193">
        <v>288.05</v>
      </c>
      <c r="J65" s="194">
        <v>7.7586962244306789E-4</v>
      </c>
      <c r="M65" s="166"/>
    </row>
    <row r="66" spans="1:13" ht="51.95" customHeight="1" x14ac:dyDescent="0.2">
      <c r="A66" s="173" t="s">
        <v>303</v>
      </c>
      <c r="B66" s="174" t="s">
        <v>302</v>
      </c>
      <c r="C66" s="174" t="s">
        <v>29</v>
      </c>
      <c r="D66" s="191" t="s">
        <v>301</v>
      </c>
      <c r="E66" s="170" t="s">
        <v>986</v>
      </c>
      <c r="F66" s="192">
        <v>13</v>
      </c>
      <c r="G66" s="193">
        <v>19.760000000000002</v>
      </c>
      <c r="H66" s="193">
        <v>24.69</v>
      </c>
      <c r="I66" s="193">
        <v>320.97000000000003</v>
      </c>
      <c r="J66" s="194">
        <v>8.6454043643656127E-4</v>
      </c>
      <c r="M66" s="166"/>
    </row>
    <row r="67" spans="1:13" ht="51.95" customHeight="1" x14ac:dyDescent="0.2">
      <c r="A67" s="173" t="s">
        <v>300</v>
      </c>
      <c r="B67" s="174" t="s">
        <v>299</v>
      </c>
      <c r="C67" s="174" t="s">
        <v>29</v>
      </c>
      <c r="D67" s="191" t="s">
        <v>298</v>
      </c>
      <c r="E67" s="170" t="s">
        <v>986</v>
      </c>
      <c r="F67" s="192">
        <v>1</v>
      </c>
      <c r="G67" s="193">
        <v>12.03</v>
      </c>
      <c r="H67" s="193">
        <v>15.03</v>
      </c>
      <c r="I67" s="193">
        <v>15.03</v>
      </c>
      <c r="J67" s="194">
        <v>4.0483667506749905E-5</v>
      </c>
      <c r="M67" s="166"/>
    </row>
    <row r="68" spans="1:13" ht="51.95" customHeight="1" x14ac:dyDescent="0.2">
      <c r="A68" s="173" t="s">
        <v>297</v>
      </c>
      <c r="B68" s="174" t="s">
        <v>296</v>
      </c>
      <c r="C68" s="174" t="s">
        <v>29</v>
      </c>
      <c r="D68" s="191" t="s">
        <v>295</v>
      </c>
      <c r="E68" s="170" t="s">
        <v>986</v>
      </c>
      <c r="F68" s="192">
        <v>1</v>
      </c>
      <c r="G68" s="193">
        <v>16.91</v>
      </c>
      <c r="H68" s="193">
        <v>21.13</v>
      </c>
      <c r="I68" s="193">
        <v>21.13</v>
      </c>
      <c r="J68" s="194">
        <v>5.691416463191121E-5</v>
      </c>
      <c r="M68" s="166"/>
    </row>
    <row r="69" spans="1:13" ht="39" customHeight="1" x14ac:dyDescent="0.2">
      <c r="A69" s="173" t="s">
        <v>294</v>
      </c>
      <c r="B69" s="174" t="s">
        <v>293</v>
      </c>
      <c r="C69" s="174" t="s">
        <v>29</v>
      </c>
      <c r="D69" s="191" t="s">
        <v>292</v>
      </c>
      <c r="E69" s="170" t="s">
        <v>986</v>
      </c>
      <c r="F69" s="192">
        <v>1</v>
      </c>
      <c r="G69" s="193">
        <v>46.91</v>
      </c>
      <c r="H69" s="193">
        <v>58.62</v>
      </c>
      <c r="I69" s="193">
        <v>58.62</v>
      </c>
      <c r="J69" s="194">
        <v>1.5789438384868125E-4</v>
      </c>
      <c r="M69" s="166"/>
    </row>
    <row r="70" spans="1:13" ht="51.95" customHeight="1" x14ac:dyDescent="0.2">
      <c r="A70" s="173" t="s">
        <v>291</v>
      </c>
      <c r="B70" s="174" t="s">
        <v>290</v>
      </c>
      <c r="C70" s="174" t="s">
        <v>29</v>
      </c>
      <c r="D70" s="191" t="s">
        <v>289</v>
      </c>
      <c r="E70" s="170" t="s">
        <v>986</v>
      </c>
      <c r="F70" s="192">
        <v>4</v>
      </c>
      <c r="G70" s="193">
        <v>51.66</v>
      </c>
      <c r="H70" s="193">
        <v>64.56</v>
      </c>
      <c r="I70" s="193">
        <v>258.24</v>
      </c>
      <c r="J70" s="194">
        <v>6.9557566845928774E-4</v>
      </c>
      <c r="M70" s="166"/>
    </row>
    <row r="71" spans="1:13" ht="51.95" customHeight="1" x14ac:dyDescent="0.2">
      <c r="A71" s="173" t="s">
        <v>288</v>
      </c>
      <c r="B71" s="174" t="s">
        <v>287</v>
      </c>
      <c r="C71" s="174" t="s">
        <v>29</v>
      </c>
      <c r="D71" s="191" t="s">
        <v>286</v>
      </c>
      <c r="E71" s="170" t="s">
        <v>986</v>
      </c>
      <c r="F71" s="192">
        <v>5</v>
      </c>
      <c r="G71" s="193">
        <v>12.9</v>
      </c>
      <c r="H71" s="193">
        <v>16.12</v>
      </c>
      <c r="I71" s="193">
        <v>80.599999999999994</v>
      </c>
      <c r="J71" s="194">
        <v>2.1709804398163955E-4</v>
      </c>
      <c r="M71" s="166"/>
    </row>
    <row r="72" spans="1:13" ht="39" customHeight="1" x14ac:dyDescent="0.2">
      <c r="A72" s="173" t="s">
        <v>285</v>
      </c>
      <c r="B72" s="174" t="s">
        <v>284</v>
      </c>
      <c r="C72" s="174" t="s">
        <v>29</v>
      </c>
      <c r="D72" s="191" t="s">
        <v>283</v>
      </c>
      <c r="E72" s="170" t="s">
        <v>986</v>
      </c>
      <c r="F72" s="192">
        <v>2</v>
      </c>
      <c r="G72" s="193">
        <v>22.34</v>
      </c>
      <c r="H72" s="193">
        <v>27.92</v>
      </c>
      <c r="I72" s="193">
        <v>55.84</v>
      </c>
      <c r="J72" s="194">
        <v>1.5040638679819792E-4</v>
      </c>
      <c r="M72" s="166"/>
    </row>
    <row r="73" spans="1:13" ht="51.95" customHeight="1" x14ac:dyDescent="0.2">
      <c r="A73" s="173" t="s">
        <v>282</v>
      </c>
      <c r="B73" s="174" t="s">
        <v>281</v>
      </c>
      <c r="C73" s="174" t="s">
        <v>29</v>
      </c>
      <c r="D73" s="191" t="s">
        <v>66</v>
      </c>
      <c r="E73" s="170" t="s">
        <v>986</v>
      </c>
      <c r="F73" s="192">
        <v>5</v>
      </c>
      <c r="G73" s="193">
        <v>11.99</v>
      </c>
      <c r="H73" s="193">
        <v>14.98</v>
      </c>
      <c r="I73" s="193">
        <v>74.900000000000006</v>
      </c>
      <c r="J73" s="194">
        <v>2.017449565040298E-4</v>
      </c>
      <c r="M73" s="166"/>
    </row>
    <row r="74" spans="1:13" ht="51.95" customHeight="1" x14ac:dyDescent="0.2">
      <c r="A74" s="173" t="s">
        <v>280</v>
      </c>
      <c r="B74" s="174" t="s">
        <v>279</v>
      </c>
      <c r="C74" s="174" t="s">
        <v>29</v>
      </c>
      <c r="D74" s="191" t="s">
        <v>278</v>
      </c>
      <c r="E74" s="170" t="s">
        <v>986</v>
      </c>
      <c r="F74" s="192">
        <v>5</v>
      </c>
      <c r="G74" s="193">
        <v>34.04</v>
      </c>
      <c r="H74" s="193">
        <v>42.54</v>
      </c>
      <c r="I74" s="193">
        <v>212.7</v>
      </c>
      <c r="J74" s="194">
        <v>5.7291258008554261E-4</v>
      </c>
      <c r="M74" s="166"/>
    </row>
    <row r="75" spans="1:13" ht="51.95" customHeight="1" x14ac:dyDescent="0.2">
      <c r="A75" s="173" t="s">
        <v>277</v>
      </c>
      <c r="B75" s="174" t="s">
        <v>276</v>
      </c>
      <c r="C75" s="174" t="s">
        <v>29</v>
      </c>
      <c r="D75" s="191" t="s">
        <v>67</v>
      </c>
      <c r="E75" s="170" t="s">
        <v>986</v>
      </c>
      <c r="F75" s="192">
        <v>6</v>
      </c>
      <c r="G75" s="193">
        <v>11.74</v>
      </c>
      <c r="H75" s="193">
        <v>14.67</v>
      </c>
      <c r="I75" s="193">
        <v>88.02</v>
      </c>
      <c r="J75" s="194">
        <v>2.37083992943721E-4</v>
      </c>
      <c r="M75" s="166"/>
    </row>
    <row r="76" spans="1:13" ht="51.95" customHeight="1" x14ac:dyDescent="0.2">
      <c r="A76" s="173" t="s">
        <v>275</v>
      </c>
      <c r="B76" s="174" t="s">
        <v>274</v>
      </c>
      <c r="C76" s="174" t="s">
        <v>29</v>
      </c>
      <c r="D76" s="191" t="s">
        <v>273</v>
      </c>
      <c r="E76" s="170" t="s">
        <v>986</v>
      </c>
      <c r="F76" s="192">
        <v>1</v>
      </c>
      <c r="G76" s="193">
        <v>17.02</v>
      </c>
      <c r="H76" s="193">
        <v>21.27</v>
      </c>
      <c r="I76" s="193">
        <v>21.27</v>
      </c>
      <c r="J76" s="194">
        <v>5.7291258008554257E-5</v>
      </c>
      <c r="M76" s="166"/>
    </row>
    <row r="77" spans="1:13" ht="51.95" customHeight="1" x14ac:dyDescent="0.2">
      <c r="A77" s="175" t="s">
        <v>272</v>
      </c>
      <c r="B77" s="176" t="s">
        <v>271</v>
      </c>
      <c r="C77" s="176" t="s">
        <v>29</v>
      </c>
      <c r="D77" s="195" t="s">
        <v>270</v>
      </c>
      <c r="E77" s="170" t="s">
        <v>986</v>
      </c>
      <c r="F77" s="196">
        <v>2</v>
      </c>
      <c r="G77" s="197">
        <v>33.130000000000003</v>
      </c>
      <c r="H77" s="197">
        <v>41.4</v>
      </c>
      <c r="I77" s="197">
        <v>82.8</v>
      </c>
      <c r="J77" s="198">
        <v>2.2302379704317312E-4</v>
      </c>
      <c r="M77" s="166"/>
    </row>
    <row r="78" spans="1:13" ht="24" customHeight="1" x14ac:dyDescent="0.2">
      <c r="A78" s="167" t="s">
        <v>269</v>
      </c>
      <c r="B78" s="168"/>
      <c r="C78" s="168"/>
      <c r="D78" s="179" t="s">
        <v>69</v>
      </c>
      <c r="E78" s="179"/>
      <c r="F78" s="180"/>
      <c r="G78" s="179"/>
      <c r="H78" s="179"/>
      <c r="I78" s="181">
        <v>193.07</v>
      </c>
      <c r="J78" s="182">
        <v>5.2003870163194971E-4</v>
      </c>
      <c r="M78" s="166"/>
    </row>
    <row r="79" spans="1:13" ht="26.1" customHeight="1" x14ac:dyDescent="0.2">
      <c r="A79" s="171" t="s">
        <v>268</v>
      </c>
      <c r="B79" s="172" t="s">
        <v>267</v>
      </c>
      <c r="C79" s="172" t="s">
        <v>29</v>
      </c>
      <c r="D79" s="187" t="s">
        <v>266</v>
      </c>
      <c r="E79" s="170" t="s">
        <v>986</v>
      </c>
      <c r="F79" s="188">
        <v>2</v>
      </c>
      <c r="G79" s="189">
        <v>27.54</v>
      </c>
      <c r="H79" s="189">
        <v>34.409999999999997</v>
      </c>
      <c r="I79" s="189">
        <v>68.819999999999993</v>
      </c>
      <c r="J79" s="190">
        <v>1.8536832986124606E-4</v>
      </c>
      <c r="M79" s="166"/>
    </row>
    <row r="80" spans="1:13" ht="26.1" customHeight="1" x14ac:dyDescent="0.2">
      <c r="A80" s="175" t="s">
        <v>265</v>
      </c>
      <c r="B80" s="176" t="s">
        <v>264</v>
      </c>
      <c r="C80" s="176" t="s">
        <v>29</v>
      </c>
      <c r="D80" s="195" t="s">
        <v>263</v>
      </c>
      <c r="E80" s="170" t="s">
        <v>986</v>
      </c>
      <c r="F80" s="196">
        <v>7</v>
      </c>
      <c r="G80" s="197">
        <v>14.21</v>
      </c>
      <c r="H80" s="197">
        <v>17.75</v>
      </c>
      <c r="I80" s="197">
        <v>124.25</v>
      </c>
      <c r="J80" s="198">
        <v>3.3467037177070365E-4</v>
      </c>
      <c r="M80" s="166"/>
    </row>
    <row r="81" spans="1:13" ht="24" customHeight="1" x14ac:dyDescent="0.2">
      <c r="A81" s="167" t="s">
        <v>262</v>
      </c>
      <c r="B81" s="168"/>
      <c r="C81" s="168"/>
      <c r="D81" s="179" t="s">
        <v>70</v>
      </c>
      <c r="E81" s="179"/>
      <c r="F81" s="180"/>
      <c r="G81" s="179"/>
      <c r="H81" s="179"/>
      <c r="I81" s="181">
        <v>3076.84</v>
      </c>
      <c r="J81" s="182">
        <v>8.287542749931362E-3</v>
      </c>
      <c r="M81" s="166"/>
    </row>
    <row r="82" spans="1:13" ht="39" customHeight="1" x14ac:dyDescent="0.2">
      <c r="A82" s="171" t="s">
        <v>261</v>
      </c>
      <c r="B82" s="172" t="s">
        <v>260</v>
      </c>
      <c r="C82" s="172" t="s">
        <v>29</v>
      </c>
      <c r="D82" s="187" t="s">
        <v>259</v>
      </c>
      <c r="E82" s="172" t="s">
        <v>611</v>
      </c>
      <c r="F82" s="188">
        <v>38.799999999999997</v>
      </c>
      <c r="G82" s="189">
        <v>24.14</v>
      </c>
      <c r="H82" s="189">
        <v>30.17</v>
      </c>
      <c r="I82" s="189">
        <v>1170.5899999999999</v>
      </c>
      <c r="J82" s="190">
        <v>3.1530123983184544E-3</v>
      </c>
      <c r="M82" s="166"/>
    </row>
    <row r="83" spans="1:13" ht="39" customHeight="1" x14ac:dyDescent="0.2">
      <c r="A83" s="173" t="s">
        <v>258</v>
      </c>
      <c r="B83" s="174" t="s">
        <v>257</v>
      </c>
      <c r="C83" s="174" t="s">
        <v>29</v>
      </c>
      <c r="D83" s="191" t="s">
        <v>256</v>
      </c>
      <c r="E83" s="172" t="s">
        <v>611</v>
      </c>
      <c r="F83" s="192">
        <v>18.899999999999999</v>
      </c>
      <c r="G83" s="193">
        <v>27.85</v>
      </c>
      <c r="H83" s="193">
        <v>34.799999999999997</v>
      </c>
      <c r="I83" s="193">
        <v>657.72</v>
      </c>
      <c r="J83" s="194">
        <v>1.7715846834690317E-3</v>
      </c>
      <c r="M83" s="166"/>
    </row>
    <row r="84" spans="1:13" ht="39" customHeight="1" x14ac:dyDescent="0.2">
      <c r="A84" s="173" t="s">
        <v>255</v>
      </c>
      <c r="B84" s="174" t="s">
        <v>254</v>
      </c>
      <c r="C84" s="174" t="s">
        <v>29</v>
      </c>
      <c r="D84" s="191" t="s">
        <v>253</v>
      </c>
      <c r="E84" s="172" t="s">
        <v>611</v>
      </c>
      <c r="F84" s="192">
        <v>14.61</v>
      </c>
      <c r="G84" s="193">
        <v>43.45</v>
      </c>
      <c r="H84" s="193">
        <v>54.3</v>
      </c>
      <c r="I84" s="193">
        <v>793.32</v>
      </c>
      <c r="J84" s="194">
        <v>2.136826553989011E-3</v>
      </c>
      <c r="M84" s="166"/>
    </row>
    <row r="85" spans="1:13" ht="39" customHeight="1" x14ac:dyDescent="0.2">
      <c r="A85" s="173" t="s">
        <v>252</v>
      </c>
      <c r="B85" s="174" t="s">
        <v>251</v>
      </c>
      <c r="C85" s="174" t="s">
        <v>29</v>
      </c>
      <c r="D85" s="191" t="s">
        <v>71</v>
      </c>
      <c r="E85" s="172" t="s">
        <v>611</v>
      </c>
      <c r="F85" s="192">
        <v>12.87</v>
      </c>
      <c r="G85" s="193">
        <v>24.82</v>
      </c>
      <c r="H85" s="193">
        <v>31.02</v>
      </c>
      <c r="I85" s="193">
        <v>399.22</v>
      </c>
      <c r="J85" s="194">
        <v>1.0753086987388355E-3</v>
      </c>
      <c r="M85" s="166"/>
    </row>
    <row r="86" spans="1:13" ht="39" customHeight="1" x14ac:dyDescent="0.2">
      <c r="A86" s="175" t="s">
        <v>250</v>
      </c>
      <c r="B86" s="176" t="s">
        <v>249</v>
      </c>
      <c r="C86" s="176" t="s">
        <v>29</v>
      </c>
      <c r="D86" s="195" t="s">
        <v>72</v>
      </c>
      <c r="E86" s="172" t="s">
        <v>611</v>
      </c>
      <c r="F86" s="196">
        <v>3.02</v>
      </c>
      <c r="G86" s="197">
        <v>14.84</v>
      </c>
      <c r="H86" s="197">
        <v>18.54</v>
      </c>
      <c r="I86" s="197">
        <v>55.99</v>
      </c>
      <c r="J86" s="198">
        <v>1.5081041541602976E-4</v>
      </c>
      <c r="M86" s="166"/>
    </row>
    <row r="87" spans="1:13" ht="24" customHeight="1" x14ac:dyDescent="0.2">
      <c r="A87" s="167" t="s">
        <v>248</v>
      </c>
      <c r="B87" s="168"/>
      <c r="C87" s="168"/>
      <c r="D87" s="179" t="s">
        <v>73</v>
      </c>
      <c r="E87" s="179"/>
      <c r="F87" s="180"/>
      <c r="G87" s="179"/>
      <c r="H87" s="179"/>
      <c r="I87" s="181">
        <v>4439.3599999999997</v>
      </c>
      <c r="J87" s="182">
        <v>1.1957523232386245E-2</v>
      </c>
      <c r="M87" s="166"/>
    </row>
    <row r="88" spans="1:13" ht="24" customHeight="1" x14ac:dyDescent="0.2">
      <c r="A88" s="171" t="s">
        <v>247</v>
      </c>
      <c r="B88" s="172" t="s">
        <v>246</v>
      </c>
      <c r="C88" s="172" t="s">
        <v>25</v>
      </c>
      <c r="D88" s="187" t="s">
        <v>998</v>
      </c>
      <c r="E88" s="170" t="s">
        <v>986</v>
      </c>
      <c r="F88" s="188">
        <v>1</v>
      </c>
      <c r="G88" s="189">
        <v>1557.64</v>
      </c>
      <c r="H88" s="189">
        <v>1946.73</v>
      </c>
      <c r="I88" s="189">
        <v>1946.73</v>
      </c>
      <c r="J88" s="190">
        <v>5.2435642079451256E-3</v>
      </c>
      <c r="M88" s="166"/>
    </row>
    <row r="89" spans="1:13" ht="24" customHeight="1" x14ac:dyDescent="0.2">
      <c r="A89" s="175" t="s">
        <v>244</v>
      </c>
      <c r="B89" s="176" t="s">
        <v>243</v>
      </c>
      <c r="C89" s="176" t="s">
        <v>25</v>
      </c>
      <c r="D89" s="195" t="s">
        <v>999</v>
      </c>
      <c r="E89" s="170" t="s">
        <v>986</v>
      </c>
      <c r="F89" s="196">
        <v>1</v>
      </c>
      <c r="G89" s="197">
        <v>1994.43</v>
      </c>
      <c r="H89" s="197">
        <v>2492.63</v>
      </c>
      <c r="I89" s="197">
        <v>2492.63</v>
      </c>
      <c r="J89" s="198">
        <v>6.7139590244411186E-3</v>
      </c>
      <c r="M89" s="166"/>
    </row>
    <row r="90" spans="1:13" ht="24" customHeight="1" x14ac:dyDescent="0.2">
      <c r="A90" s="167" t="s">
        <v>241</v>
      </c>
      <c r="B90" s="168"/>
      <c r="C90" s="168"/>
      <c r="D90" s="179" t="s">
        <v>37</v>
      </c>
      <c r="E90" s="179"/>
      <c r="F90" s="180"/>
      <c r="G90" s="179"/>
      <c r="H90" s="179"/>
      <c r="I90" s="181">
        <v>13055.58</v>
      </c>
      <c r="J90" s="182">
        <v>3.5165519615953024E-2</v>
      </c>
      <c r="M90" s="166"/>
    </row>
    <row r="91" spans="1:13" ht="24" customHeight="1" x14ac:dyDescent="0.2">
      <c r="A91" s="167" t="s">
        <v>240</v>
      </c>
      <c r="B91" s="168"/>
      <c r="C91" s="168"/>
      <c r="D91" s="179" t="s">
        <v>239</v>
      </c>
      <c r="E91" s="179"/>
      <c r="F91" s="180"/>
      <c r="G91" s="179"/>
      <c r="H91" s="179"/>
      <c r="I91" s="181">
        <v>3378.86</v>
      </c>
      <c r="J91" s="182">
        <v>9.1010409043151691E-3</v>
      </c>
      <c r="M91" s="166"/>
    </row>
    <row r="92" spans="1:13" ht="24" customHeight="1" x14ac:dyDescent="0.2">
      <c r="A92" s="171" t="s">
        <v>238</v>
      </c>
      <c r="B92" s="172" t="s">
        <v>237</v>
      </c>
      <c r="C92" s="172" t="s">
        <v>25</v>
      </c>
      <c r="D92" s="187" t="s">
        <v>1000</v>
      </c>
      <c r="E92" s="170" t="s">
        <v>986</v>
      </c>
      <c r="F92" s="188">
        <v>1</v>
      </c>
      <c r="G92" s="189">
        <v>1447.62</v>
      </c>
      <c r="H92" s="189">
        <v>1809.23</v>
      </c>
      <c r="I92" s="189">
        <v>1809.23</v>
      </c>
      <c r="J92" s="190">
        <v>4.8732046415992771E-3</v>
      </c>
      <c r="M92" s="166"/>
    </row>
    <row r="93" spans="1:13" ht="26.1" customHeight="1" x14ac:dyDescent="0.2">
      <c r="A93" s="173" t="s">
        <v>236</v>
      </c>
      <c r="B93" s="174" t="s">
        <v>235</v>
      </c>
      <c r="C93" s="174" t="s">
        <v>25</v>
      </c>
      <c r="D93" s="191" t="s">
        <v>1001</v>
      </c>
      <c r="E93" s="170" t="s">
        <v>986</v>
      </c>
      <c r="F93" s="192">
        <v>1</v>
      </c>
      <c r="G93" s="193">
        <v>705.12</v>
      </c>
      <c r="H93" s="193">
        <v>881.25</v>
      </c>
      <c r="I93" s="193">
        <v>881.25</v>
      </c>
      <c r="J93" s="194">
        <v>2.3736681297620329E-3</v>
      </c>
      <c r="M93" s="166"/>
    </row>
    <row r="94" spans="1:13" ht="26.1" customHeight="1" x14ac:dyDescent="0.2">
      <c r="A94" s="173" t="s">
        <v>233</v>
      </c>
      <c r="B94" s="174" t="s">
        <v>232</v>
      </c>
      <c r="C94" s="174" t="s">
        <v>29</v>
      </c>
      <c r="D94" s="191" t="s">
        <v>231</v>
      </c>
      <c r="E94" s="170" t="s">
        <v>986</v>
      </c>
      <c r="F94" s="192">
        <v>3</v>
      </c>
      <c r="G94" s="193">
        <v>11.99</v>
      </c>
      <c r="H94" s="193">
        <v>14.98</v>
      </c>
      <c r="I94" s="193">
        <v>44.94</v>
      </c>
      <c r="J94" s="194">
        <v>1.2104697390241788E-4</v>
      </c>
      <c r="M94" s="166"/>
    </row>
    <row r="95" spans="1:13" ht="26.1" customHeight="1" x14ac:dyDescent="0.2">
      <c r="A95" s="173" t="s">
        <v>230</v>
      </c>
      <c r="B95" s="174" t="s">
        <v>229</v>
      </c>
      <c r="C95" s="174" t="s">
        <v>29</v>
      </c>
      <c r="D95" s="191" t="s">
        <v>228</v>
      </c>
      <c r="E95" s="170" t="s">
        <v>986</v>
      </c>
      <c r="F95" s="192">
        <v>1</v>
      </c>
      <c r="G95" s="193">
        <v>68.849999999999994</v>
      </c>
      <c r="H95" s="193">
        <v>86.04</v>
      </c>
      <c r="I95" s="193">
        <v>86.04</v>
      </c>
      <c r="J95" s="194">
        <v>2.3175081518834076E-4</v>
      </c>
      <c r="M95" s="166"/>
    </row>
    <row r="96" spans="1:13" ht="26.1" customHeight="1" x14ac:dyDescent="0.2">
      <c r="A96" s="173" t="s">
        <v>227</v>
      </c>
      <c r="B96" s="174" t="s">
        <v>226</v>
      </c>
      <c r="C96" s="174" t="s">
        <v>29</v>
      </c>
      <c r="D96" s="191" t="s">
        <v>225</v>
      </c>
      <c r="E96" s="170" t="s">
        <v>986</v>
      </c>
      <c r="F96" s="192">
        <v>1</v>
      </c>
      <c r="G96" s="193">
        <v>11.99</v>
      </c>
      <c r="H96" s="193">
        <v>14.98</v>
      </c>
      <c r="I96" s="193">
        <v>14.98</v>
      </c>
      <c r="J96" s="194">
        <v>4.0348991300805962E-5</v>
      </c>
      <c r="M96" s="166"/>
    </row>
    <row r="97" spans="1:13" ht="26.1" customHeight="1" x14ac:dyDescent="0.2">
      <c r="A97" s="173" t="s">
        <v>224</v>
      </c>
      <c r="B97" s="174" t="s">
        <v>90</v>
      </c>
      <c r="C97" s="174" t="s">
        <v>22</v>
      </c>
      <c r="D97" s="191" t="s">
        <v>39</v>
      </c>
      <c r="E97" s="170" t="s">
        <v>986</v>
      </c>
      <c r="F97" s="192">
        <v>1</v>
      </c>
      <c r="G97" s="193">
        <v>198.54</v>
      </c>
      <c r="H97" s="193">
        <v>248.13</v>
      </c>
      <c r="I97" s="193">
        <v>248.13</v>
      </c>
      <c r="J97" s="194">
        <v>6.6834413961742209E-4</v>
      </c>
      <c r="M97" s="166"/>
    </row>
    <row r="98" spans="1:13" ht="26.1" customHeight="1" x14ac:dyDescent="0.2">
      <c r="A98" s="175" t="s">
        <v>223</v>
      </c>
      <c r="B98" s="176" t="s">
        <v>222</v>
      </c>
      <c r="C98" s="176" t="s">
        <v>22</v>
      </c>
      <c r="D98" s="195" t="s">
        <v>221</v>
      </c>
      <c r="E98" s="170" t="s">
        <v>986</v>
      </c>
      <c r="F98" s="196">
        <v>1</v>
      </c>
      <c r="G98" s="197">
        <v>235.47</v>
      </c>
      <c r="H98" s="197">
        <v>294.29000000000002</v>
      </c>
      <c r="I98" s="197">
        <v>294.29000000000002</v>
      </c>
      <c r="J98" s="198">
        <v>7.9267721294487223E-4</v>
      </c>
      <c r="M98" s="166"/>
    </row>
    <row r="99" spans="1:13" ht="24" customHeight="1" x14ac:dyDescent="0.2">
      <c r="A99" s="167" t="s">
        <v>220</v>
      </c>
      <c r="B99" s="168"/>
      <c r="C99" s="168"/>
      <c r="D99" s="179" t="s">
        <v>40</v>
      </c>
      <c r="E99" s="179"/>
      <c r="F99" s="180"/>
      <c r="G99" s="179"/>
      <c r="H99" s="179"/>
      <c r="I99" s="181">
        <v>1393.57</v>
      </c>
      <c r="J99" s="182">
        <v>3.753614406346072E-3</v>
      </c>
      <c r="M99" s="166"/>
    </row>
    <row r="100" spans="1:13" ht="39" customHeight="1" x14ac:dyDescent="0.2">
      <c r="A100" s="171" t="s">
        <v>219</v>
      </c>
      <c r="B100" s="172" t="s">
        <v>218</v>
      </c>
      <c r="C100" s="172" t="s">
        <v>29</v>
      </c>
      <c r="D100" s="187" t="s">
        <v>41</v>
      </c>
      <c r="E100" s="170" t="s">
        <v>986</v>
      </c>
      <c r="F100" s="188">
        <v>15</v>
      </c>
      <c r="G100" s="189">
        <v>38.46</v>
      </c>
      <c r="H100" s="189">
        <v>48.06</v>
      </c>
      <c r="I100" s="189">
        <v>720.9</v>
      </c>
      <c r="J100" s="190">
        <v>1.9417615372998008E-3</v>
      </c>
      <c r="M100" s="166"/>
    </row>
    <row r="101" spans="1:13" ht="39" customHeight="1" x14ac:dyDescent="0.2">
      <c r="A101" s="173" t="s">
        <v>217</v>
      </c>
      <c r="B101" s="174" t="s">
        <v>216</v>
      </c>
      <c r="C101" s="174" t="s">
        <v>29</v>
      </c>
      <c r="D101" s="191" t="s">
        <v>42</v>
      </c>
      <c r="E101" s="170" t="s">
        <v>986</v>
      </c>
      <c r="F101" s="192">
        <v>6</v>
      </c>
      <c r="G101" s="193">
        <v>32.4</v>
      </c>
      <c r="H101" s="193">
        <v>40.49</v>
      </c>
      <c r="I101" s="193">
        <v>242.94</v>
      </c>
      <c r="J101" s="194">
        <v>6.5436474944044053E-4</v>
      </c>
      <c r="M101" s="166"/>
    </row>
    <row r="102" spans="1:13" ht="39" customHeight="1" x14ac:dyDescent="0.2">
      <c r="A102" s="175" t="s">
        <v>215</v>
      </c>
      <c r="B102" s="176" t="s">
        <v>214</v>
      </c>
      <c r="C102" s="176" t="s">
        <v>29</v>
      </c>
      <c r="D102" s="195" t="s">
        <v>43</v>
      </c>
      <c r="E102" s="170" t="s">
        <v>986</v>
      </c>
      <c r="F102" s="196">
        <v>7</v>
      </c>
      <c r="G102" s="197">
        <v>49.12</v>
      </c>
      <c r="H102" s="197">
        <v>61.39</v>
      </c>
      <c r="I102" s="197">
        <v>429.73</v>
      </c>
      <c r="J102" s="198">
        <v>1.1574881196058308E-3</v>
      </c>
      <c r="M102" s="166"/>
    </row>
    <row r="103" spans="1:13" ht="24" customHeight="1" x14ac:dyDescent="0.2">
      <c r="A103" s="167" t="s">
        <v>213</v>
      </c>
      <c r="B103" s="168"/>
      <c r="C103" s="168"/>
      <c r="D103" s="179" t="s">
        <v>44</v>
      </c>
      <c r="E103" s="179"/>
      <c r="F103" s="180"/>
      <c r="G103" s="179"/>
      <c r="H103" s="179"/>
      <c r="I103" s="181">
        <v>1274.43</v>
      </c>
      <c r="J103" s="182">
        <v>3.4327079428228399E-3</v>
      </c>
      <c r="M103" s="166"/>
    </row>
    <row r="104" spans="1:13" ht="24" customHeight="1" x14ac:dyDescent="0.2">
      <c r="A104" s="171" t="s">
        <v>212</v>
      </c>
      <c r="B104" s="172" t="s">
        <v>211</v>
      </c>
      <c r="C104" s="172" t="s">
        <v>210</v>
      </c>
      <c r="D104" s="187" t="s">
        <v>1002</v>
      </c>
      <c r="E104" s="170" t="s">
        <v>986</v>
      </c>
      <c r="F104" s="188">
        <v>23</v>
      </c>
      <c r="G104" s="189">
        <v>9.81</v>
      </c>
      <c r="H104" s="189">
        <v>12.26</v>
      </c>
      <c r="I104" s="189">
        <v>281.98</v>
      </c>
      <c r="J104" s="190">
        <v>7.5951993104147293E-4</v>
      </c>
      <c r="M104" s="166"/>
    </row>
    <row r="105" spans="1:13" ht="26.1" customHeight="1" x14ac:dyDescent="0.2">
      <c r="A105" s="175" t="s">
        <v>207</v>
      </c>
      <c r="B105" s="176" t="s">
        <v>206</v>
      </c>
      <c r="C105" s="176" t="s">
        <v>205</v>
      </c>
      <c r="D105" s="195" t="s">
        <v>204</v>
      </c>
      <c r="E105" s="170" t="s">
        <v>986</v>
      </c>
      <c r="F105" s="196">
        <v>23</v>
      </c>
      <c r="G105" s="197">
        <v>34.53</v>
      </c>
      <c r="H105" s="197">
        <v>43.15</v>
      </c>
      <c r="I105" s="197">
        <v>992.45</v>
      </c>
      <c r="J105" s="198">
        <v>2.6731880117813666E-3</v>
      </c>
      <c r="M105" s="166"/>
    </row>
    <row r="106" spans="1:13" ht="24" customHeight="1" x14ac:dyDescent="0.2">
      <c r="A106" s="167" t="s">
        <v>203</v>
      </c>
      <c r="B106" s="168"/>
      <c r="C106" s="168"/>
      <c r="D106" s="179" t="s">
        <v>47</v>
      </c>
      <c r="E106" s="179"/>
      <c r="F106" s="180"/>
      <c r="G106" s="179"/>
      <c r="H106" s="179"/>
      <c r="I106" s="181">
        <v>3578.9</v>
      </c>
      <c r="J106" s="182">
        <v>9.6398534690557043E-3</v>
      </c>
      <c r="M106" s="166"/>
    </row>
    <row r="107" spans="1:13" ht="39" customHeight="1" x14ac:dyDescent="0.2">
      <c r="A107" s="171" t="s">
        <v>202</v>
      </c>
      <c r="B107" s="172" t="s">
        <v>201</v>
      </c>
      <c r="C107" s="172" t="s">
        <v>29</v>
      </c>
      <c r="D107" s="187" t="s">
        <v>48</v>
      </c>
      <c r="E107" s="172" t="s">
        <v>611</v>
      </c>
      <c r="F107" s="188">
        <v>207</v>
      </c>
      <c r="G107" s="189">
        <v>4.5</v>
      </c>
      <c r="H107" s="189">
        <v>5.62</v>
      </c>
      <c r="I107" s="189">
        <v>1163.3399999999999</v>
      </c>
      <c r="J107" s="190">
        <v>3.1334843484565823E-3</v>
      </c>
      <c r="M107" s="166"/>
    </row>
    <row r="108" spans="1:13" ht="39" customHeight="1" x14ac:dyDescent="0.2">
      <c r="A108" s="173" t="s">
        <v>200</v>
      </c>
      <c r="B108" s="174" t="s">
        <v>199</v>
      </c>
      <c r="C108" s="174" t="s">
        <v>29</v>
      </c>
      <c r="D108" s="191" t="s">
        <v>49</v>
      </c>
      <c r="E108" s="172" t="s">
        <v>611</v>
      </c>
      <c r="F108" s="192">
        <v>252</v>
      </c>
      <c r="G108" s="193">
        <v>6.07</v>
      </c>
      <c r="H108" s="193">
        <v>7.58</v>
      </c>
      <c r="I108" s="193">
        <v>1910.16</v>
      </c>
      <c r="J108" s="194">
        <v>5.1450620309177247E-3</v>
      </c>
      <c r="M108" s="166"/>
    </row>
    <row r="109" spans="1:13" ht="39" customHeight="1" x14ac:dyDescent="0.2">
      <c r="A109" s="175" t="s">
        <v>198</v>
      </c>
      <c r="B109" s="176" t="s">
        <v>197</v>
      </c>
      <c r="C109" s="176" t="s">
        <v>29</v>
      </c>
      <c r="D109" s="195" t="s">
        <v>50</v>
      </c>
      <c r="E109" s="172" t="s">
        <v>611</v>
      </c>
      <c r="F109" s="196">
        <v>20</v>
      </c>
      <c r="G109" s="197">
        <v>20.22</v>
      </c>
      <c r="H109" s="197">
        <v>25.27</v>
      </c>
      <c r="I109" s="197">
        <v>505.4</v>
      </c>
      <c r="J109" s="198">
        <v>1.3613070896813973E-3</v>
      </c>
      <c r="M109" s="166"/>
    </row>
    <row r="110" spans="1:13" ht="24" customHeight="1" x14ac:dyDescent="0.2">
      <c r="A110" s="167" t="s">
        <v>196</v>
      </c>
      <c r="B110" s="168"/>
      <c r="C110" s="168"/>
      <c r="D110" s="179" t="s">
        <v>45</v>
      </c>
      <c r="E110" s="179"/>
      <c r="F110" s="180"/>
      <c r="G110" s="179"/>
      <c r="H110" s="179"/>
      <c r="I110" s="181">
        <v>2715.13</v>
      </c>
      <c r="J110" s="182">
        <v>7.3132681408916746E-3</v>
      </c>
      <c r="M110" s="166"/>
    </row>
    <row r="111" spans="1:13" ht="39" customHeight="1" x14ac:dyDescent="0.2">
      <c r="A111" s="171" t="s">
        <v>195</v>
      </c>
      <c r="B111" s="172" t="s">
        <v>194</v>
      </c>
      <c r="C111" s="172" t="s">
        <v>29</v>
      </c>
      <c r="D111" s="187" t="s">
        <v>46</v>
      </c>
      <c r="E111" s="172" t="s">
        <v>611</v>
      </c>
      <c r="F111" s="188">
        <v>14.41</v>
      </c>
      <c r="G111" s="189">
        <v>11.5</v>
      </c>
      <c r="H111" s="189">
        <v>14.37</v>
      </c>
      <c r="I111" s="189">
        <v>207.07</v>
      </c>
      <c r="J111" s="190">
        <v>5.5774803929625435E-4</v>
      </c>
      <c r="M111" s="166"/>
    </row>
    <row r="112" spans="1:13" ht="39" customHeight="1" x14ac:dyDescent="0.2">
      <c r="A112" s="173" t="s">
        <v>193</v>
      </c>
      <c r="B112" s="174" t="s">
        <v>192</v>
      </c>
      <c r="C112" s="174" t="s">
        <v>29</v>
      </c>
      <c r="D112" s="191" t="s">
        <v>191</v>
      </c>
      <c r="E112" s="172" t="s">
        <v>611</v>
      </c>
      <c r="F112" s="192">
        <v>13.52</v>
      </c>
      <c r="G112" s="193">
        <v>14.78</v>
      </c>
      <c r="H112" s="193">
        <v>18.47</v>
      </c>
      <c r="I112" s="193">
        <v>249.71</v>
      </c>
      <c r="J112" s="194">
        <v>6.7259990772525072E-4</v>
      </c>
      <c r="M112" s="166"/>
    </row>
    <row r="113" spans="1:13" ht="39" customHeight="1" x14ac:dyDescent="0.2">
      <c r="A113" s="175" t="s">
        <v>190</v>
      </c>
      <c r="B113" s="176" t="s">
        <v>189</v>
      </c>
      <c r="C113" s="176" t="s">
        <v>29</v>
      </c>
      <c r="D113" s="195" t="s">
        <v>188</v>
      </c>
      <c r="E113" s="172" t="s">
        <v>611</v>
      </c>
      <c r="F113" s="196">
        <v>97.05</v>
      </c>
      <c r="G113" s="197">
        <v>18.62</v>
      </c>
      <c r="H113" s="197">
        <v>23.27</v>
      </c>
      <c r="I113" s="197">
        <v>2258.35</v>
      </c>
      <c r="J113" s="198">
        <v>6.0829201938701694E-3</v>
      </c>
      <c r="M113" s="166"/>
    </row>
    <row r="114" spans="1:13" ht="24" customHeight="1" x14ac:dyDescent="0.2">
      <c r="A114" s="167" t="s">
        <v>187</v>
      </c>
      <c r="B114" s="168"/>
      <c r="C114" s="168"/>
      <c r="D114" s="179" t="s">
        <v>51</v>
      </c>
      <c r="E114" s="179"/>
      <c r="F114" s="180"/>
      <c r="G114" s="179"/>
      <c r="H114" s="179"/>
      <c r="I114" s="181">
        <v>714.69</v>
      </c>
      <c r="J114" s="182">
        <v>1.9250347525215628E-3</v>
      </c>
      <c r="M114" s="166"/>
    </row>
    <row r="115" spans="1:13" ht="39" customHeight="1" x14ac:dyDescent="0.2">
      <c r="A115" s="169" t="s">
        <v>186</v>
      </c>
      <c r="B115" s="170" t="s">
        <v>185</v>
      </c>
      <c r="C115" s="170" t="s">
        <v>29</v>
      </c>
      <c r="D115" s="183" t="s">
        <v>52</v>
      </c>
      <c r="E115" s="170" t="s">
        <v>986</v>
      </c>
      <c r="F115" s="184">
        <v>27</v>
      </c>
      <c r="G115" s="185">
        <v>21.18</v>
      </c>
      <c r="H115" s="185">
        <v>26.47</v>
      </c>
      <c r="I115" s="185">
        <v>714.69</v>
      </c>
      <c r="J115" s="186">
        <v>1.9250347525215628E-3</v>
      </c>
      <c r="M115" s="166"/>
    </row>
    <row r="116" spans="1:13" ht="24" customHeight="1" x14ac:dyDescent="0.2">
      <c r="A116" s="167" t="s">
        <v>184</v>
      </c>
      <c r="B116" s="168"/>
      <c r="C116" s="168"/>
      <c r="D116" s="179" t="s">
        <v>183</v>
      </c>
      <c r="E116" s="179"/>
      <c r="F116" s="180"/>
      <c r="G116" s="179"/>
      <c r="H116" s="179"/>
      <c r="I116" s="181">
        <v>22546.35</v>
      </c>
      <c r="J116" s="182">
        <v>6.0729137517685342E-2</v>
      </c>
      <c r="M116" s="166"/>
    </row>
    <row r="117" spans="1:13" ht="24" customHeight="1" x14ac:dyDescent="0.2">
      <c r="A117" s="171" t="s">
        <v>182</v>
      </c>
      <c r="B117" s="172" t="s">
        <v>181</v>
      </c>
      <c r="C117" s="172" t="s">
        <v>25</v>
      </c>
      <c r="D117" s="187" t="s">
        <v>1003</v>
      </c>
      <c r="E117" s="172" t="s">
        <v>27</v>
      </c>
      <c r="F117" s="188">
        <v>71.650000000000006</v>
      </c>
      <c r="G117" s="189">
        <v>239.1</v>
      </c>
      <c r="H117" s="189">
        <v>298.82</v>
      </c>
      <c r="I117" s="189">
        <v>21410.45</v>
      </c>
      <c r="J117" s="190">
        <v>5.7669563471050796E-2</v>
      </c>
      <c r="M117" s="166"/>
    </row>
    <row r="118" spans="1:13" ht="24" customHeight="1" x14ac:dyDescent="0.2">
      <c r="A118" s="177" t="s">
        <v>179</v>
      </c>
      <c r="B118" s="178" t="s">
        <v>178</v>
      </c>
      <c r="C118" s="178" t="s">
        <v>25</v>
      </c>
      <c r="D118" s="199" t="s">
        <v>1004</v>
      </c>
      <c r="E118" s="178" t="s">
        <v>27</v>
      </c>
      <c r="F118" s="200">
        <v>84.58</v>
      </c>
      <c r="G118" s="201">
        <v>10.75</v>
      </c>
      <c r="H118" s="201">
        <v>13.43</v>
      </c>
      <c r="I118" s="201">
        <v>1135.9000000000001</v>
      </c>
      <c r="J118" s="202">
        <v>3.0595740466345454E-3</v>
      </c>
      <c r="M118" s="166"/>
    </row>
    <row r="119" spans="1:13" x14ac:dyDescent="0.2">
      <c r="A119" s="162"/>
      <c r="B119" s="163"/>
      <c r="C119" s="163"/>
      <c r="D119" s="163"/>
      <c r="E119" s="163"/>
      <c r="F119" s="163"/>
      <c r="G119" s="163"/>
      <c r="H119" s="163"/>
      <c r="I119" s="163"/>
      <c r="J119" s="164"/>
    </row>
    <row r="120" spans="1:13" x14ac:dyDescent="0.2">
      <c r="A120" s="236"/>
      <c r="B120" s="237"/>
      <c r="C120" s="237"/>
      <c r="D120" s="40"/>
      <c r="E120" s="154"/>
      <c r="F120" s="238" t="s">
        <v>177</v>
      </c>
      <c r="G120" s="237"/>
      <c r="H120" s="239">
        <v>297072.75</v>
      </c>
      <c r="I120" s="239"/>
      <c r="J120" s="240"/>
    </row>
    <row r="121" spans="1:13" x14ac:dyDescent="0.2">
      <c r="A121" s="236"/>
      <c r="B121" s="237"/>
      <c r="C121" s="237"/>
      <c r="D121" s="40"/>
      <c r="E121" s="154"/>
      <c r="F121" s="238" t="s">
        <v>176</v>
      </c>
      <c r="G121" s="237"/>
      <c r="H121" s="239">
        <v>74188.08</v>
      </c>
      <c r="I121" s="239"/>
      <c r="J121" s="240"/>
    </row>
    <row r="122" spans="1:13" x14ac:dyDescent="0.2">
      <c r="A122" s="236"/>
      <c r="B122" s="237"/>
      <c r="C122" s="237"/>
      <c r="D122" s="40"/>
      <c r="E122" s="154"/>
      <c r="F122" s="238" t="s">
        <v>175</v>
      </c>
      <c r="G122" s="237"/>
      <c r="H122" s="239">
        <v>371260.83</v>
      </c>
      <c r="I122" s="239"/>
      <c r="J122" s="240"/>
    </row>
    <row r="123" spans="1:13" ht="60" customHeight="1" x14ac:dyDescent="0.2">
      <c r="A123" s="136"/>
      <c r="B123" s="42"/>
      <c r="C123" s="42"/>
      <c r="D123" s="42"/>
      <c r="E123" s="42"/>
      <c r="F123" s="42"/>
      <c r="G123" s="42"/>
      <c r="H123" s="42"/>
      <c r="I123" s="42"/>
      <c r="J123" s="137"/>
    </row>
    <row r="124" spans="1:13" s="166" customFormat="1" ht="30" customHeight="1" x14ac:dyDescent="0.25">
      <c r="A124" s="241" t="s">
        <v>889</v>
      </c>
      <c r="B124" s="242"/>
      <c r="C124" s="242"/>
      <c r="D124" s="242"/>
      <c r="E124" s="242"/>
      <c r="F124" s="242"/>
      <c r="G124" s="242"/>
      <c r="H124" s="242"/>
      <c r="I124" s="242"/>
      <c r="J124" s="243"/>
    </row>
    <row r="125" spans="1:13" s="166" customFormat="1" ht="15" customHeight="1" x14ac:dyDescent="0.2">
      <c r="A125" s="244" t="s">
        <v>890</v>
      </c>
      <c r="B125" s="245"/>
      <c r="C125" s="245"/>
      <c r="D125" s="245"/>
      <c r="E125" s="245"/>
      <c r="F125" s="245"/>
      <c r="G125" s="245"/>
      <c r="H125" s="245"/>
      <c r="I125" s="245"/>
      <c r="J125" s="246"/>
    </row>
    <row r="126" spans="1:13" ht="15" customHeight="1" x14ac:dyDescent="0.2">
      <c r="A126" s="231" t="s">
        <v>1006</v>
      </c>
      <c r="B126" s="232"/>
      <c r="C126" s="232"/>
      <c r="D126" s="232"/>
      <c r="E126" s="232"/>
      <c r="F126" s="232"/>
      <c r="G126" s="232"/>
      <c r="H126" s="232"/>
      <c r="I126" s="232"/>
      <c r="J126" s="233"/>
    </row>
  </sheetData>
  <autoFilter ref="A9:J118" xr:uid="{1BA270FF-0AFE-42E0-9BB1-FD8678BC5175}"/>
  <mergeCells count="26">
    <mergeCell ref="A7:J7"/>
    <mergeCell ref="I5:J6"/>
    <mergeCell ref="B5:F6"/>
    <mergeCell ref="B4:F4"/>
    <mergeCell ref="G2:H6"/>
    <mergeCell ref="I2:J3"/>
    <mergeCell ref="I4:J4"/>
    <mergeCell ref="A1:A6"/>
    <mergeCell ref="G1:H1"/>
    <mergeCell ref="I1:J1"/>
    <mergeCell ref="B1:F1"/>
    <mergeCell ref="B2:F2"/>
    <mergeCell ref="B3:F3"/>
    <mergeCell ref="A126:J126"/>
    <mergeCell ref="A8:J8"/>
    <mergeCell ref="A120:C120"/>
    <mergeCell ref="F120:G120"/>
    <mergeCell ref="H120:J120"/>
    <mergeCell ref="A121:C121"/>
    <mergeCell ref="F121:G121"/>
    <mergeCell ref="H121:J121"/>
    <mergeCell ref="A124:J124"/>
    <mergeCell ref="A125:J125"/>
    <mergeCell ref="A122:C122"/>
    <mergeCell ref="F122:G122"/>
    <mergeCell ref="H122:J122"/>
  </mergeCells>
  <printOptions horizontalCentered="1"/>
  <pageMargins left="0.31496062992125984" right="0.31496062992125984" top="0.39370078740157483" bottom="0.39370078740157483" header="0.51181102362204722" footer="0.51181102362204722"/>
  <pageSetup paperSize="9" scale="49" fitToHeight="6" orientation="portrait" r:id="rId1"/>
  <headerFooter>
    <oddHeader xml:space="preserve">&amp;L </oddHeader>
    <oddFooter xml:space="preserve">&amp;L 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0966D-A8B5-44A2-96EE-4C0DA7F65980}">
  <sheetPr>
    <tabColor rgb="FF92D050"/>
    <pageSetUpPr fitToPage="1"/>
  </sheetPr>
  <dimension ref="A1:J60"/>
  <sheetViews>
    <sheetView view="pageBreakPreview" topLeftCell="A40" zoomScaleNormal="100" zoomScaleSheetLayoutView="100" workbookViewId="0">
      <selection activeCell="B59" sqref="B59:I59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30"/>
      <c r="C1" s="230"/>
      <c r="D1" s="230"/>
      <c r="E1" s="230"/>
      <c r="F1" s="230"/>
      <c r="G1" s="230"/>
      <c r="H1" s="230"/>
      <c r="I1" s="2"/>
      <c r="J1" s="3"/>
    </row>
    <row r="2" spans="1:10" x14ac:dyDescent="0.25">
      <c r="A2" s="5"/>
      <c r="B2" s="216"/>
      <c r="C2" s="216"/>
      <c r="D2" s="216"/>
      <c r="E2" s="216"/>
      <c r="F2" s="216"/>
      <c r="G2" s="216"/>
      <c r="H2" s="216"/>
      <c r="I2" s="6"/>
      <c r="J2" s="7"/>
    </row>
    <row r="3" spans="1:10" x14ac:dyDescent="0.25">
      <c r="A3" s="5"/>
      <c r="B3" s="216"/>
      <c r="C3" s="216"/>
      <c r="D3" s="216"/>
      <c r="E3" s="216"/>
      <c r="F3" s="216"/>
      <c r="G3" s="216"/>
      <c r="H3" s="216"/>
      <c r="I3" s="6"/>
      <c r="J3" s="7"/>
    </row>
    <row r="4" spans="1:10" x14ac:dyDescent="0.25">
      <c r="A4" s="5"/>
      <c r="B4" s="216"/>
      <c r="C4" s="216"/>
      <c r="D4" s="216"/>
      <c r="E4" s="216"/>
      <c r="F4" s="216"/>
      <c r="G4" s="216"/>
      <c r="H4" s="216"/>
      <c r="I4" s="6"/>
      <c r="J4" s="7"/>
    </row>
    <row r="5" spans="1:10" x14ac:dyDescent="0.25">
      <c r="A5" s="5"/>
      <c r="B5" s="216"/>
      <c r="C5" s="216"/>
      <c r="D5" s="216"/>
      <c r="E5" s="216"/>
      <c r="F5" s="216"/>
      <c r="G5" s="216"/>
      <c r="H5" s="216"/>
      <c r="I5" s="6"/>
      <c r="J5" s="7"/>
    </row>
    <row r="6" spans="1:10" x14ac:dyDescent="0.25">
      <c r="A6" s="5"/>
      <c r="B6" s="216"/>
      <c r="C6" s="216"/>
      <c r="D6" s="216"/>
      <c r="E6" s="216"/>
      <c r="F6" s="216"/>
      <c r="G6" s="216"/>
      <c r="H6" s="216"/>
      <c r="I6" s="6"/>
      <c r="J6" s="7"/>
    </row>
    <row r="7" spans="1:10" x14ac:dyDescent="0.25">
      <c r="A7" s="5"/>
      <c r="B7" s="216"/>
      <c r="C7" s="216"/>
      <c r="D7" s="216"/>
      <c r="E7" s="216"/>
      <c r="F7" s="216"/>
      <c r="G7" s="216"/>
      <c r="H7" s="216"/>
      <c r="I7" s="6"/>
      <c r="J7" s="7"/>
    </row>
    <row r="8" spans="1:10" x14ac:dyDescent="0.25">
      <c r="A8" s="5"/>
      <c r="B8" s="216"/>
      <c r="C8" s="216"/>
      <c r="D8" s="216"/>
      <c r="E8" s="216"/>
      <c r="F8" s="216"/>
      <c r="G8" s="216"/>
      <c r="H8" s="216"/>
      <c r="I8" s="6"/>
      <c r="J8" s="7"/>
    </row>
    <row r="9" spans="1:10" x14ac:dyDescent="0.25">
      <c r="A9" s="5"/>
      <c r="B9" s="216"/>
      <c r="C9" s="216"/>
      <c r="D9" s="216"/>
      <c r="E9" s="216"/>
      <c r="F9" s="216"/>
      <c r="G9" s="216"/>
      <c r="H9" s="216"/>
      <c r="I9" s="216"/>
      <c r="J9" s="7"/>
    </row>
    <row r="10" spans="1:10" x14ac:dyDescent="0.25">
      <c r="A10" s="5"/>
      <c r="B10" s="216"/>
      <c r="C10" s="216"/>
      <c r="D10" s="216"/>
      <c r="E10" s="216"/>
      <c r="F10" s="216"/>
      <c r="G10" s="216"/>
      <c r="H10" s="216"/>
      <c r="I10" s="21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9" t="str">
        <f>CAPA!B26</f>
        <v>OBJETO: CONSTRUÇÃO DE UBS NA COMUNIDADE DE SÃO RAIMUNDO DO ITUQUÍ, NO MUNICÍPIO DE SANTARÉM</v>
      </c>
      <c r="C18" s="219"/>
      <c r="D18" s="219"/>
      <c r="E18" s="219"/>
      <c r="F18" s="219"/>
      <c r="G18" s="219"/>
      <c r="H18" s="219"/>
      <c r="I18" s="219"/>
      <c r="J18" s="7"/>
    </row>
    <row r="19" spans="1:10" x14ac:dyDescent="0.25">
      <c r="A19" s="5"/>
      <c r="B19" s="219"/>
      <c r="C19" s="219"/>
      <c r="D19" s="219"/>
      <c r="E19" s="219"/>
      <c r="F19" s="219"/>
      <c r="G19" s="219"/>
      <c r="H19" s="219"/>
      <c r="I19" s="219"/>
      <c r="J19" s="7"/>
    </row>
    <row r="20" spans="1:10" x14ac:dyDescent="0.25">
      <c r="A20" s="5"/>
      <c r="B20" s="219"/>
      <c r="C20" s="219"/>
      <c r="D20" s="219"/>
      <c r="E20" s="219"/>
      <c r="F20" s="219"/>
      <c r="G20" s="219"/>
      <c r="H20" s="219"/>
      <c r="I20" s="219"/>
      <c r="J20" s="7"/>
    </row>
    <row r="21" spans="1:10" x14ac:dyDescent="0.25">
      <c r="A21" s="5"/>
      <c r="B21" s="219"/>
      <c r="C21" s="219"/>
      <c r="D21" s="219"/>
      <c r="E21" s="219"/>
      <c r="F21" s="219"/>
      <c r="G21" s="219"/>
      <c r="H21" s="219"/>
      <c r="I21" s="219"/>
      <c r="J21" s="7"/>
    </row>
    <row r="22" spans="1:10" x14ac:dyDescent="0.25">
      <c r="A22" s="5"/>
      <c r="B22" s="219"/>
      <c r="C22" s="219"/>
      <c r="D22" s="219"/>
      <c r="E22" s="219"/>
      <c r="F22" s="219"/>
      <c r="G22" s="219"/>
      <c r="H22" s="219"/>
      <c r="I22" s="219"/>
      <c r="J22" s="7"/>
    </row>
    <row r="23" spans="1:10" x14ac:dyDescent="0.25">
      <c r="A23" s="5"/>
      <c r="B23" s="219"/>
      <c r="C23" s="219"/>
      <c r="D23" s="219"/>
      <c r="E23" s="219"/>
      <c r="F23" s="219"/>
      <c r="G23" s="219"/>
      <c r="H23" s="219"/>
      <c r="I23" s="219"/>
      <c r="J23" s="7"/>
    </row>
    <row r="24" spans="1:10" x14ac:dyDescent="0.25">
      <c r="A24" s="5"/>
      <c r="B24" s="219"/>
      <c r="C24" s="219"/>
      <c r="D24" s="219"/>
      <c r="E24" s="219"/>
      <c r="F24" s="219"/>
      <c r="G24" s="219"/>
      <c r="H24" s="219"/>
      <c r="I24" s="219"/>
      <c r="J24" s="7"/>
    </row>
    <row r="25" spans="1:10" x14ac:dyDescent="0.25">
      <c r="A25" s="5"/>
      <c r="B25" s="219"/>
      <c r="C25" s="219"/>
      <c r="D25" s="219"/>
      <c r="E25" s="219"/>
      <c r="F25" s="219"/>
      <c r="G25" s="219"/>
      <c r="H25" s="219"/>
      <c r="I25" s="219"/>
      <c r="J25" s="7"/>
    </row>
    <row r="26" spans="1:10" ht="12.75" customHeight="1" x14ac:dyDescent="0.25">
      <c r="A26" s="5"/>
      <c r="B26" s="219"/>
      <c r="C26" s="219"/>
      <c r="D26" s="219"/>
      <c r="E26" s="219"/>
      <c r="F26" s="219"/>
      <c r="G26" s="219"/>
      <c r="H26" s="219"/>
      <c r="I26" s="219"/>
      <c r="J26" s="7"/>
    </row>
    <row r="27" spans="1:10" ht="12.75" customHeight="1" x14ac:dyDescent="0.25">
      <c r="A27" s="5"/>
      <c r="B27" s="216"/>
      <c r="C27" s="216"/>
      <c r="D27" s="216"/>
      <c r="E27" s="216"/>
      <c r="F27" s="216"/>
      <c r="G27" s="216"/>
      <c r="H27" s="216"/>
      <c r="I27" s="216"/>
      <c r="J27" s="7"/>
    </row>
    <row r="28" spans="1:10" ht="12.75" customHeight="1" x14ac:dyDescent="0.25">
      <c r="A28" s="5"/>
      <c r="B28" s="216"/>
      <c r="C28" s="216"/>
      <c r="D28" s="216"/>
      <c r="E28" s="216"/>
      <c r="F28" s="216"/>
      <c r="G28" s="216"/>
      <c r="H28" s="216"/>
      <c r="I28" s="216"/>
      <c r="J28" s="7"/>
    </row>
    <row r="29" spans="1:10" ht="12.75" customHeight="1" x14ac:dyDescent="0.25">
      <c r="A29" s="5"/>
      <c r="B29" s="216"/>
      <c r="C29" s="216"/>
      <c r="D29" s="216"/>
      <c r="E29" s="216"/>
      <c r="F29" s="216"/>
      <c r="G29" s="216"/>
      <c r="H29" s="216"/>
      <c r="I29" s="216"/>
      <c r="J29" s="7"/>
    </row>
    <row r="30" spans="1:10" ht="12.75" customHeight="1" x14ac:dyDescent="0.25">
      <c r="A30" s="5"/>
      <c r="B30" s="216"/>
      <c r="C30" s="216"/>
      <c r="D30" s="216"/>
      <c r="E30" s="216"/>
      <c r="F30" s="216"/>
      <c r="G30" s="216"/>
      <c r="H30" s="216"/>
      <c r="I30" s="216"/>
      <c r="J30" s="7"/>
    </row>
    <row r="31" spans="1:10" ht="12.75" customHeight="1" x14ac:dyDescent="0.25">
      <c r="A31" s="5"/>
      <c r="B31" s="216"/>
      <c r="C31" s="216"/>
      <c r="D31" s="216"/>
      <c r="E31" s="216"/>
      <c r="F31" s="216"/>
      <c r="G31" s="216"/>
      <c r="H31" s="216"/>
      <c r="I31" s="216"/>
      <c r="J31" s="7"/>
    </row>
    <row r="32" spans="1:10" ht="12.75" customHeight="1" x14ac:dyDescent="0.25">
      <c r="A32" s="5"/>
      <c r="B32" s="216"/>
      <c r="C32" s="216"/>
      <c r="D32" s="216"/>
      <c r="E32" s="216"/>
      <c r="F32" s="216"/>
      <c r="G32" s="216"/>
      <c r="H32" s="216"/>
      <c r="I32" s="216"/>
      <c r="J32" s="7"/>
    </row>
    <row r="33" spans="1:10" ht="12.75" customHeight="1" x14ac:dyDescent="0.25">
      <c r="A33" s="5"/>
      <c r="B33" s="216"/>
      <c r="C33" s="216"/>
      <c r="D33" s="216"/>
      <c r="E33" s="216"/>
      <c r="F33" s="216"/>
      <c r="G33" s="216"/>
      <c r="H33" s="216"/>
      <c r="I33" s="216"/>
      <c r="J33" s="7"/>
    </row>
    <row r="34" spans="1:10" ht="12.75" customHeight="1" x14ac:dyDescent="0.25">
      <c r="A34" s="5"/>
      <c r="B34" s="216"/>
      <c r="C34" s="216"/>
      <c r="D34" s="216"/>
      <c r="E34" s="216"/>
      <c r="F34" s="216"/>
      <c r="G34" s="216"/>
      <c r="H34" s="216"/>
      <c r="I34" s="216"/>
      <c r="J34" s="7"/>
    </row>
    <row r="35" spans="1:10" x14ac:dyDescent="0.25">
      <c r="A35" s="5"/>
      <c r="B35" s="216"/>
      <c r="C35" s="216"/>
      <c r="D35" s="216"/>
      <c r="E35" s="216"/>
      <c r="F35" s="216"/>
      <c r="G35" s="216"/>
      <c r="H35" s="216"/>
      <c r="I35" s="216"/>
      <c r="J35" s="7"/>
    </row>
    <row r="36" spans="1:10" x14ac:dyDescent="0.25">
      <c r="A36" s="5"/>
      <c r="B36" s="216"/>
      <c r="C36" s="216"/>
      <c r="D36" s="216"/>
      <c r="E36" s="216"/>
      <c r="F36" s="216"/>
      <c r="G36" s="216"/>
      <c r="H36" s="216"/>
      <c r="I36" s="216"/>
      <c r="J36" s="7"/>
    </row>
    <row r="37" spans="1:10" x14ac:dyDescent="0.25">
      <c r="A37" s="5"/>
      <c r="B37" s="229" t="s">
        <v>912</v>
      </c>
      <c r="C37" s="229"/>
      <c r="D37" s="229"/>
      <c r="E37" s="229"/>
      <c r="F37" s="229"/>
      <c r="G37" s="229"/>
      <c r="H37" s="229"/>
      <c r="I37" s="229"/>
      <c r="J37" s="7"/>
    </row>
    <row r="38" spans="1:10" x14ac:dyDescent="0.25">
      <c r="A38" s="5"/>
      <c r="B38" s="229"/>
      <c r="C38" s="229"/>
      <c r="D38" s="229"/>
      <c r="E38" s="229"/>
      <c r="F38" s="229"/>
      <c r="G38" s="229"/>
      <c r="H38" s="229"/>
      <c r="I38" s="229"/>
      <c r="J38" s="7"/>
    </row>
    <row r="39" spans="1:10" x14ac:dyDescent="0.25">
      <c r="A39" s="5"/>
      <c r="B39" s="216"/>
      <c r="C39" s="216"/>
      <c r="D39" s="216"/>
      <c r="E39" s="216"/>
      <c r="F39" s="216"/>
      <c r="G39" s="216"/>
      <c r="H39" s="216"/>
      <c r="I39" s="216"/>
      <c r="J39" s="7"/>
    </row>
    <row r="40" spans="1:10" x14ac:dyDescent="0.25">
      <c r="A40" s="5"/>
      <c r="B40" s="216"/>
      <c r="C40" s="216"/>
      <c r="D40" s="216"/>
      <c r="E40" s="216"/>
      <c r="F40" s="216"/>
      <c r="G40" s="216"/>
      <c r="H40" s="216"/>
      <c r="I40" s="216"/>
      <c r="J40" s="7"/>
    </row>
    <row r="41" spans="1:10" x14ac:dyDescent="0.25">
      <c r="A41" s="5"/>
      <c r="B41" s="216"/>
      <c r="C41" s="216"/>
      <c r="D41" s="216"/>
      <c r="E41" s="216"/>
      <c r="F41" s="216"/>
      <c r="G41" s="216"/>
      <c r="H41" s="216"/>
      <c r="I41" s="216"/>
      <c r="J41" s="7"/>
    </row>
    <row r="42" spans="1:10" x14ac:dyDescent="0.25">
      <c r="A42" s="5"/>
      <c r="B42" s="216"/>
      <c r="C42" s="216"/>
      <c r="D42" s="216"/>
      <c r="E42" s="216"/>
      <c r="F42" s="216"/>
      <c r="G42" s="216"/>
      <c r="H42" s="216"/>
      <c r="I42" s="216"/>
      <c r="J42" s="7"/>
    </row>
    <row r="43" spans="1:10" x14ac:dyDescent="0.25">
      <c r="A43" s="5"/>
      <c r="B43" s="216"/>
      <c r="C43" s="216"/>
      <c r="D43" s="216"/>
      <c r="E43" s="216"/>
      <c r="F43" s="216"/>
      <c r="G43" s="216"/>
      <c r="H43" s="216"/>
      <c r="I43" s="216"/>
      <c r="J43" s="7"/>
    </row>
    <row r="44" spans="1:10" x14ac:dyDescent="0.25">
      <c r="A44" s="5"/>
      <c r="B44" s="216"/>
      <c r="C44" s="216"/>
      <c r="D44" s="216"/>
      <c r="E44" s="216"/>
      <c r="F44" s="216"/>
      <c r="G44" s="216"/>
      <c r="H44" s="216"/>
      <c r="I44" s="216"/>
      <c r="J44" s="7"/>
    </row>
    <row r="45" spans="1:10" x14ac:dyDescent="0.25">
      <c r="A45" s="5"/>
      <c r="B45" s="216"/>
      <c r="C45" s="216"/>
      <c r="D45" s="216"/>
      <c r="E45" s="216"/>
      <c r="F45" s="216"/>
      <c r="G45" s="216"/>
      <c r="H45" s="216"/>
      <c r="I45" s="216"/>
      <c r="J45" s="7"/>
    </row>
    <row r="46" spans="1:10" x14ac:dyDescent="0.25">
      <c r="A46" s="5"/>
      <c r="B46" s="216"/>
      <c r="C46" s="216"/>
      <c r="D46" s="216"/>
      <c r="E46" s="216"/>
      <c r="F46" s="216"/>
      <c r="G46" s="216"/>
      <c r="H46" s="216"/>
      <c r="I46" s="216"/>
      <c r="J46" s="7"/>
    </row>
    <row r="47" spans="1:10" x14ac:dyDescent="0.25">
      <c r="A47" s="5"/>
      <c r="B47" s="216"/>
      <c r="C47" s="216"/>
      <c r="D47" s="216"/>
      <c r="E47" s="216"/>
      <c r="F47" s="216"/>
      <c r="G47" s="216"/>
      <c r="H47" s="216"/>
      <c r="I47" s="216"/>
      <c r="J47" s="7"/>
    </row>
    <row r="48" spans="1:10" x14ac:dyDescent="0.25">
      <c r="A48" s="5"/>
      <c r="B48" s="216"/>
      <c r="C48" s="216"/>
      <c r="D48" s="216"/>
      <c r="E48" s="216"/>
      <c r="F48" s="216"/>
      <c r="G48" s="216"/>
      <c r="H48" s="216"/>
      <c r="I48" s="216"/>
      <c r="J48" s="7"/>
    </row>
    <row r="49" spans="1:10" x14ac:dyDescent="0.25">
      <c r="A49" s="5"/>
      <c r="B49" s="216"/>
      <c r="C49" s="216"/>
      <c r="D49" s="216"/>
      <c r="E49" s="216"/>
      <c r="F49" s="216"/>
      <c r="G49" s="216"/>
      <c r="H49" s="216"/>
      <c r="I49" s="216"/>
      <c r="J49" s="7"/>
    </row>
    <row r="50" spans="1:10" x14ac:dyDescent="0.25">
      <c r="A50" s="5"/>
      <c r="B50" s="216"/>
      <c r="C50" s="216"/>
      <c r="D50" s="216"/>
      <c r="E50" s="216"/>
      <c r="F50" s="216"/>
      <c r="G50" s="216"/>
      <c r="H50" s="216"/>
      <c r="I50" s="216"/>
      <c r="J50" s="7"/>
    </row>
    <row r="51" spans="1:10" x14ac:dyDescent="0.25">
      <c r="A51" s="5"/>
      <c r="B51" s="216"/>
      <c r="C51" s="216"/>
      <c r="D51" s="216"/>
      <c r="E51" s="216"/>
      <c r="F51" s="216"/>
      <c r="G51" s="216"/>
      <c r="H51" s="216"/>
      <c r="I51" s="216"/>
      <c r="J51" s="7"/>
    </row>
    <row r="52" spans="1:10" x14ac:dyDescent="0.25">
      <c r="A52" s="5"/>
      <c r="B52" s="216"/>
      <c r="C52" s="216"/>
      <c r="D52" s="216"/>
      <c r="E52" s="216"/>
      <c r="F52" s="216"/>
      <c r="G52" s="216"/>
      <c r="H52" s="216"/>
      <c r="I52" s="216"/>
      <c r="J52" s="7"/>
    </row>
    <row r="53" spans="1:10" x14ac:dyDescent="0.25">
      <c r="A53" s="5"/>
      <c r="B53" s="216"/>
      <c r="C53" s="216"/>
      <c r="D53" s="216"/>
      <c r="E53" s="216"/>
      <c r="F53" s="216"/>
      <c r="G53" s="216"/>
      <c r="H53" s="216"/>
      <c r="I53" s="216"/>
      <c r="J53" s="7"/>
    </row>
    <row r="54" spans="1:10" x14ac:dyDescent="0.25">
      <c r="A54" s="5"/>
      <c r="B54" s="216"/>
      <c r="C54" s="216"/>
      <c r="D54" s="216"/>
      <c r="E54" s="216"/>
      <c r="F54" s="216"/>
      <c r="G54" s="216"/>
      <c r="H54" s="216"/>
      <c r="I54" s="216"/>
      <c r="J54" s="7"/>
    </row>
    <row r="55" spans="1:10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x14ac:dyDescent="0.25">
      <c r="A58" s="5"/>
      <c r="B58" s="218" t="s">
        <v>1008</v>
      </c>
      <c r="C58" s="221"/>
      <c r="D58" s="221"/>
      <c r="E58" s="221"/>
      <c r="F58" s="221"/>
      <c r="G58" s="221"/>
      <c r="H58" s="221"/>
      <c r="I58" s="221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51">
    <mergeCell ref="B12:I12"/>
    <mergeCell ref="B1:H1"/>
    <mergeCell ref="B2:H2"/>
    <mergeCell ref="B3:H3"/>
    <mergeCell ref="B4:H4"/>
    <mergeCell ref="B5:H5"/>
    <mergeCell ref="B6:H6"/>
    <mergeCell ref="B7:H7"/>
    <mergeCell ref="B8:H8"/>
    <mergeCell ref="B9:I9"/>
    <mergeCell ref="B10:I10"/>
    <mergeCell ref="B11:I11"/>
    <mergeCell ref="B32:I32"/>
    <mergeCell ref="B13:I13"/>
    <mergeCell ref="B14:I14"/>
    <mergeCell ref="B15:I15"/>
    <mergeCell ref="B16:I16"/>
    <mergeCell ref="B17:I17"/>
    <mergeCell ref="B18:I26"/>
    <mergeCell ref="B27:I27"/>
    <mergeCell ref="B28:I28"/>
    <mergeCell ref="B29:I29"/>
    <mergeCell ref="B30:I30"/>
    <mergeCell ref="B31:I31"/>
    <mergeCell ref="B45:I45"/>
    <mergeCell ref="B33:I33"/>
    <mergeCell ref="B34:I34"/>
    <mergeCell ref="B35:I35"/>
    <mergeCell ref="B36:I36"/>
    <mergeCell ref="B37:I38"/>
    <mergeCell ref="B39:I39"/>
    <mergeCell ref="B40:I40"/>
    <mergeCell ref="B41:I41"/>
    <mergeCell ref="B42:I42"/>
    <mergeCell ref="B43:I43"/>
    <mergeCell ref="B44:I44"/>
    <mergeCell ref="B53:I53"/>
    <mergeCell ref="B46:I46"/>
    <mergeCell ref="B47:I47"/>
    <mergeCell ref="B48:I48"/>
    <mergeCell ref="B49:I49"/>
    <mergeCell ref="B50:I50"/>
    <mergeCell ref="B51:I51"/>
    <mergeCell ref="B52:I52"/>
    <mergeCell ref="B60:I60"/>
    <mergeCell ref="B54:I54"/>
    <mergeCell ref="B55:I55"/>
    <mergeCell ref="B56:I56"/>
    <mergeCell ref="B57:I57"/>
    <mergeCell ref="B58:I58"/>
    <mergeCell ref="B59:I59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442AE-EA76-4D1B-B15A-F9C3F4386B2F}">
  <sheetPr>
    <tabColor rgb="FF92D050"/>
    <pageSetUpPr fitToPage="1"/>
  </sheetPr>
  <dimension ref="A1:J980"/>
  <sheetViews>
    <sheetView view="pageBreakPreview" topLeftCell="A967" zoomScale="85" zoomScaleNormal="85" zoomScaleSheetLayoutView="85" workbookViewId="0">
      <selection activeCell="K978" sqref="K978"/>
    </sheetView>
  </sheetViews>
  <sheetFormatPr defaultRowHeight="14.25" x14ac:dyDescent="0.2"/>
  <cols>
    <col min="1" max="1" width="16.7109375" style="166" customWidth="1"/>
    <col min="2" max="2" width="13.7109375" style="166" bestFit="1" customWidth="1"/>
    <col min="3" max="3" width="11.42578125" style="166" bestFit="1" customWidth="1"/>
    <col min="4" max="4" width="68.5703125" style="166" bestFit="1" customWidth="1"/>
    <col min="5" max="5" width="17.140625" style="166" bestFit="1" customWidth="1"/>
    <col min="6" max="8" width="13.7109375" style="166" bestFit="1" customWidth="1"/>
    <col min="9" max="9" width="14.85546875" style="166" bestFit="1" customWidth="1"/>
    <col min="10" max="10" width="16" style="166" bestFit="1" customWidth="1"/>
    <col min="11" max="16384" width="9.140625" style="166"/>
  </cols>
  <sheetData>
    <row r="1" spans="1:10" ht="15" customHeight="1" x14ac:dyDescent="0.2">
      <c r="A1" s="255"/>
      <c r="B1" s="249" t="s">
        <v>0</v>
      </c>
      <c r="C1" s="249"/>
      <c r="D1" s="249"/>
      <c r="E1" s="249"/>
      <c r="F1" s="249"/>
      <c r="G1" s="247" t="s">
        <v>9</v>
      </c>
      <c r="H1" s="247"/>
      <c r="I1" s="248" t="s">
        <v>10</v>
      </c>
      <c r="J1" s="248"/>
    </row>
    <row r="2" spans="1:10" ht="15" customHeight="1" x14ac:dyDescent="0.2">
      <c r="A2" s="255"/>
      <c r="B2" s="250" t="s">
        <v>1</v>
      </c>
      <c r="C2" s="250"/>
      <c r="D2" s="250"/>
      <c r="E2" s="250"/>
      <c r="F2" s="250"/>
      <c r="G2" s="253" t="s">
        <v>967</v>
      </c>
      <c r="H2" s="253"/>
      <c r="I2" s="254">
        <v>0.24979999999999999</v>
      </c>
      <c r="J2" s="254"/>
    </row>
    <row r="3" spans="1:10" ht="15" customHeight="1" x14ac:dyDescent="0.2">
      <c r="A3" s="255"/>
      <c r="B3" s="251" t="s">
        <v>11</v>
      </c>
      <c r="C3" s="251"/>
      <c r="D3" s="251"/>
      <c r="E3" s="251"/>
      <c r="F3" s="251"/>
      <c r="G3" s="253"/>
      <c r="H3" s="253"/>
      <c r="I3" s="254"/>
      <c r="J3" s="254"/>
    </row>
    <row r="4" spans="1:10" ht="15" customHeight="1" x14ac:dyDescent="0.2">
      <c r="A4" s="255"/>
      <c r="B4" s="252" t="s">
        <v>12</v>
      </c>
      <c r="C4" s="252"/>
      <c r="D4" s="252"/>
      <c r="E4" s="252"/>
      <c r="F4" s="252"/>
      <c r="G4" s="253"/>
      <c r="H4" s="253"/>
      <c r="I4" s="248" t="s">
        <v>13</v>
      </c>
      <c r="J4" s="248"/>
    </row>
    <row r="5" spans="1:10" ht="15" customHeight="1" x14ac:dyDescent="0.2">
      <c r="A5" s="255"/>
      <c r="B5" s="266" t="str">
        <f>CAPA!$B$26</f>
        <v>OBJETO: CONSTRUÇÃO DE UBS NA COMUNIDADE DE SÃO RAIMUNDO DO ITUQUÍ, NO MUNICÍPIO DE SANTARÉM</v>
      </c>
      <c r="C5" s="266"/>
      <c r="D5" s="266"/>
      <c r="E5" s="266"/>
      <c r="F5" s="266"/>
      <c r="G5" s="253"/>
      <c r="H5" s="253"/>
      <c r="I5" s="248" t="s">
        <v>1005</v>
      </c>
      <c r="J5" s="248"/>
    </row>
    <row r="6" spans="1:10" ht="15" customHeight="1" x14ac:dyDescent="0.2">
      <c r="A6" s="255"/>
      <c r="B6" s="266"/>
      <c r="C6" s="266"/>
      <c r="D6" s="266"/>
      <c r="E6" s="266"/>
      <c r="F6" s="266"/>
      <c r="G6" s="253"/>
      <c r="H6" s="253"/>
      <c r="I6" s="248"/>
      <c r="J6" s="248"/>
    </row>
    <row r="7" spans="1:10" ht="15" x14ac:dyDescent="0.25">
      <c r="A7" s="267" t="s">
        <v>968</v>
      </c>
      <c r="B7" s="268"/>
      <c r="C7" s="268"/>
      <c r="D7" s="268"/>
      <c r="E7" s="268"/>
      <c r="F7" s="268"/>
      <c r="G7" s="268"/>
      <c r="H7" s="268"/>
      <c r="I7" s="268"/>
      <c r="J7" s="268"/>
    </row>
    <row r="8" spans="1:10" ht="15" x14ac:dyDescent="0.25">
      <c r="A8" s="206"/>
      <c r="B8" s="53"/>
      <c r="C8" s="53"/>
      <c r="D8" s="53"/>
      <c r="E8" s="53"/>
      <c r="F8" s="53"/>
      <c r="G8" s="53"/>
      <c r="H8" s="53"/>
      <c r="I8" s="53"/>
      <c r="J8" s="207"/>
    </row>
    <row r="9" spans="1:10" ht="24" customHeight="1" x14ac:dyDescent="0.2">
      <c r="A9" s="141" t="s">
        <v>429</v>
      </c>
      <c r="B9" s="155"/>
      <c r="C9" s="155"/>
      <c r="D9" s="155" t="s">
        <v>21</v>
      </c>
      <c r="E9" s="155"/>
      <c r="F9" s="269"/>
      <c r="G9" s="269"/>
      <c r="H9" s="140"/>
      <c r="I9" s="155"/>
      <c r="J9" s="142">
        <v>4727.8599999999997</v>
      </c>
    </row>
    <row r="10" spans="1:10" ht="18" customHeight="1" x14ac:dyDescent="0.2">
      <c r="A10" s="104" t="s">
        <v>75</v>
      </c>
      <c r="B10" s="29" t="s">
        <v>15</v>
      </c>
      <c r="C10" s="156" t="s">
        <v>16</v>
      </c>
      <c r="D10" s="156" t="s">
        <v>17</v>
      </c>
      <c r="E10" s="263" t="s">
        <v>441</v>
      </c>
      <c r="F10" s="263"/>
      <c r="G10" s="30" t="s">
        <v>76</v>
      </c>
      <c r="H10" s="29" t="s">
        <v>77</v>
      </c>
      <c r="I10" s="29" t="s">
        <v>78</v>
      </c>
      <c r="J10" s="105" t="s">
        <v>19</v>
      </c>
    </row>
    <row r="11" spans="1:10" ht="24" customHeight="1" x14ac:dyDescent="0.2">
      <c r="A11" s="135" t="s">
        <v>79</v>
      </c>
      <c r="B11" s="131" t="s">
        <v>428</v>
      </c>
      <c r="C11" s="157" t="s">
        <v>22</v>
      </c>
      <c r="D11" s="157" t="s">
        <v>21</v>
      </c>
      <c r="E11" s="264" t="s">
        <v>694</v>
      </c>
      <c r="F11" s="264"/>
      <c r="G11" s="132" t="s">
        <v>126</v>
      </c>
      <c r="H11" s="138">
        <v>1</v>
      </c>
      <c r="I11" s="133">
        <v>3782.9</v>
      </c>
      <c r="J11" s="143">
        <v>3782.9</v>
      </c>
    </row>
    <row r="12" spans="1:10" ht="24" customHeight="1" x14ac:dyDescent="0.2">
      <c r="A12" s="106" t="s">
        <v>80</v>
      </c>
      <c r="B12" s="38" t="s">
        <v>82</v>
      </c>
      <c r="C12" s="158" t="s">
        <v>29</v>
      </c>
      <c r="D12" s="158" t="s">
        <v>83</v>
      </c>
      <c r="E12" s="261" t="s">
        <v>437</v>
      </c>
      <c r="F12" s="261"/>
      <c r="G12" s="37" t="s">
        <v>81</v>
      </c>
      <c r="H12" s="36">
        <v>110</v>
      </c>
      <c r="I12" s="35">
        <v>34.39</v>
      </c>
      <c r="J12" s="107">
        <v>3782.9</v>
      </c>
    </row>
    <row r="13" spans="1:10" x14ac:dyDescent="0.2">
      <c r="A13" s="108"/>
      <c r="B13" s="159"/>
      <c r="C13" s="159"/>
      <c r="D13" s="159"/>
      <c r="E13" s="159" t="s">
        <v>435</v>
      </c>
      <c r="F13" s="44">
        <v>2726.9</v>
      </c>
      <c r="G13" s="159" t="s">
        <v>434</v>
      </c>
      <c r="H13" s="44">
        <v>0</v>
      </c>
      <c r="I13" s="159" t="s">
        <v>433</v>
      </c>
      <c r="J13" s="109">
        <v>2726.9</v>
      </c>
    </row>
    <row r="14" spans="1:10" x14ac:dyDescent="0.2">
      <c r="A14" s="108"/>
      <c r="B14" s="159"/>
      <c r="C14" s="159"/>
      <c r="D14" s="159"/>
      <c r="E14" s="159" t="s">
        <v>432</v>
      </c>
      <c r="F14" s="44">
        <v>944.96</v>
      </c>
      <c r="G14" s="159"/>
      <c r="H14" s="260" t="s">
        <v>431</v>
      </c>
      <c r="I14" s="260"/>
      <c r="J14" s="109">
        <v>4727.8599999999997</v>
      </c>
    </row>
    <row r="15" spans="1:10" ht="50.1" customHeight="1" thickBot="1" x14ac:dyDescent="0.25">
      <c r="A15" s="153"/>
      <c r="B15" s="154"/>
      <c r="C15" s="154"/>
      <c r="D15" s="154"/>
      <c r="E15" s="154"/>
      <c r="F15" s="154"/>
      <c r="G15" s="154" t="s">
        <v>969</v>
      </c>
      <c r="H15" s="144">
        <v>1</v>
      </c>
      <c r="I15" s="154" t="s">
        <v>970</v>
      </c>
      <c r="J15" s="145">
        <v>4727.8599999999997</v>
      </c>
    </row>
    <row r="16" spans="1:10" ht="0.95" customHeight="1" thickTop="1" x14ac:dyDescent="0.2">
      <c r="A16" s="146"/>
      <c r="B16" s="139"/>
      <c r="C16" s="139"/>
      <c r="D16" s="139"/>
      <c r="E16" s="139"/>
      <c r="F16" s="139"/>
      <c r="G16" s="139"/>
      <c r="H16" s="139"/>
      <c r="I16" s="139"/>
      <c r="J16" s="147"/>
    </row>
    <row r="17" spans="1:10" ht="24" customHeight="1" x14ac:dyDescent="0.2">
      <c r="A17" s="134" t="s">
        <v>426</v>
      </c>
      <c r="B17" s="161"/>
      <c r="C17" s="161"/>
      <c r="D17" s="161" t="s">
        <v>24</v>
      </c>
      <c r="E17" s="161"/>
      <c r="F17" s="265"/>
      <c r="G17" s="265"/>
      <c r="H17" s="130"/>
      <c r="I17" s="161"/>
      <c r="J17" s="148">
        <v>8309.44</v>
      </c>
    </row>
    <row r="18" spans="1:10" ht="18" customHeight="1" x14ac:dyDescent="0.2">
      <c r="A18" s="104" t="s">
        <v>425</v>
      </c>
      <c r="B18" s="29" t="s">
        <v>15</v>
      </c>
      <c r="C18" s="156" t="s">
        <v>16</v>
      </c>
      <c r="D18" s="156" t="s">
        <v>17</v>
      </c>
      <c r="E18" s="263" t="s">
        <v>441</v>
      </c>
      <c r="F18" s="263"/>
      <c r="G18" s="30" t="s">
        <v>76</v>
      </c>
      <c r="H18" s="29" t="s">
        <v>77</v>
      </c>
      <c r="I18" s="29" t="s">
        <v>78</v>
      </c>
      <c r="J18" s="105" t="s">
        <v>19</v>
      </c>
    </row>
    <row r="19" spans="1:10" ht="24" customHeight="1" x14ac:dyDescent="0.2">
      <c r="A19" s="135" t="s">
        <v>79</v>
      </c>
      <c r="B19" s="131" t="s">
        <v>424</v>
      </c>
      <c r="C19" s="157" t="s">
        <v>25</v>
      </c>
      <c r="D19" s="157" t="s">
        <v>26</v>
      </c>
      <c r="E19" s="264">
        <v>0</v>
      </c>
      <c r="F19" s="264"/>
      <c r="G19" s="132" t="s">
        <v>27</v>
      </c>
      <c r="H19" s="138">
        <v>1</v>
      </c>
      <c r="I19" s="133">
        <v>207.93</v>
      </c>
      <c r="J19" s="143">
        <v>207.93</v>
      </c>
    </row>
    <row r="20" spans="1:10" ht="24" customHeight="1" x14ac:dyDescent="0.2">
      <c r="A20" s="106" t="s">
        <v>80</v>
      </c>
      <c r="B20" s="38" t="s">
        <v>542</v>
      </c>
      <c r="C20" s="158" t="s">
        <v>25</v>
      </c>
      <c r="D20" s="158" t="s">
        <v>541</v>
      </c>
      <c r="E20" s="261">
        <v>0</v>
      </c>
      <c r="F20" s="261"/>
      <c r="G20" s="37" t="s">
        <v>442</v>
      </c>
      <c r="H20" s="36">
        <v>0.4</v>
      </c>
      <c r="I20" s="35">
        <v>32.21</v>
      </c>
      <c r="J20" s="107">
        <v>12.88</v>
      </c>
    </row>
    <row r="21" spans="1:10" ht="24" customHeight="1" x14ac:dyDescent="0.2">
      <c r="A21" s="106" t="s">
        <v>80</v>
      </c>
      <c r="B21" s="38" t="s">
        <v>443</v>
      </c>
      <c r="C21" s="158" t="s">
        <v>25</v>
      </c>
      <c r="D21" s="158" t="s">
        <v>89</v>
      </c>
      <c r="E21" s="261">
        <v>0</v>
      </c>
      <c r="F21" s="261"/>
      <c r="G21" s="37" t="s">
        <v>442</v>
      </c>
      <c r="H21" s="36">
        <v>0.4</v>
      </c>
      <c r="I21" s="35">
        <v>26.88</v>
      </c>
      <c r="J21" s="107">
        <v>10.75</v>
      </c>
    </row>
    <row r="22" spans="1:10" ht="24" customHeight="1" x14ac:dyDescent="0.2">
      <c r="A22" s="110" t="s">
        <v>85</v>
      </c>
      <c r="B22" s="34" t="s">
        <v>848</v>
      </c>
      <c r="C22" s="160" t="s">
        <v>25</v>
      </c>
      <c r="D22" s="160" t="s">
        <v>847</v>
      </c>
      <c r="E22" s="262" t="s">
        <v>436</v>
      </c>
      <c r="F22" s="262"/>
      <c r="G22" s="33" t="s">
        <v>27</v>
      </c>
      <c r="H22" s="32">
        <v>1</v>
      </c>
      <c r="I22" s="31">
        <v>90</v>
      </c>
      <c r="J22" s="111">
        <v>90</v>
      </c>
    </row>
    <row r="23" spans="1:10" ht="24" customHeight="1" x14ac:dyDescent="0.2">
      <c r="A23" s="110" t="s">
        <v>85</v>
      </c>
      <c r="B23" s="34" t="s">
        <v>788</v>
      </c>
      <c r="C23" s="160" t="s">
        <v>25</v>
      </c>
      <c r="D23" s="160" t="s">
        <v>787</v>
      </c>
      <c r="E23" s="262" t="s">
        <v>436</v>
      </c>
      <c r="F23" s="262"/>
      <c r="G23" s="33" t="s">
        <v>563</v>
      </c>
      <c r="H23" s="32">
        <v>0.1</v>
      </c>
      <c r="I23" s="31">
        <v>20.531400000000001</v>
      </c>
      <c r="J23" s="111">
        <v>2.0499999999999998</v>
      </c>
    </row>
    <row r="24" spans="1:10" ht="24" customHeight="1" x14ac:dyDescent="0.2">
      <c r="A24" s="110" t="s">
        <v>85</v>
      </c>
      <c r="B24" s="34" t="s">
        <v>792</v>
      </c>
      <c r="C24" s="160" t="s">
        <v>25</v>
      </c>
      <c r="D24" s="160" t="s">
        <v>791</v>
      </c>
      <c r="E24" s="262" t="s">
        <v>436</v>
      </c>
      <c r="F24" s="262"/>
      <c r="G24" s="33" t="s">
        <v>784</v>
      </c>
      <c r="H24" s="32">
        <v>0.41</v>
      </c>
      <c r="I24" s="31">
        <v>225.02</v>
      </c>
      <c r="J24" s="111">
        <v>92.25</v>
      </c>
    </row>
    <row r="25" spans="1:10" x14ac:dyDescent="0.2">
      <c r="A25" s="108"/>
      <c r="B25" s="159"/>
      <c r="C25" s="159"/>
      <c r="D25" s="159"/>
      <c r="E25" s="159" t="s">
        <v>435</v>
      </c>
      <c r="F25" s="44">
        <v>15.49</v>
      </c>
      <c r="G25" s="159" t="s">
        <v>434</v>
      </c>
      <c r="H25" s="44">
        <v>0</v>
      </c>
      <c r="I25" s="159" t="s">
        <v>433</v>
      </c>
      <c r="J25" s="109">
        <v>15.49</v>
      </c>
    </row>
    <row r="26" spans="1:10" x14ac:dyDescent="0.2">
      <c r="A26" s="108"/>
      <c r="B26" s="159"/>
      <c r="C26" s="159"/>
      <c r="D26" s="159"/>
      <c r="E26" s="159" t="s">
        <v>432</v>
      </c>
      <c r="F26" s="44">
        <v>51.94</v>
      </c>
      <c r="G26" s="159"/>
      <c r="H26" s="260" t="s">
        <v>431</v>
      </c>
      <c r="I26" s="260"/>
      <c r="J26" s="109">
        <v>259.87</v>
      </c>
    </row>
    <row r="27" spans="1:10" ht="50.1" customHeight="1" thickBot="1" x14ac:dyDescent="0.25">
      <c r="A27" s="153"/>
      <c r="B27" s="154"/>
      <c r="C27" s="154"/>
      <c r="D27" s="154"/>
      <c r="E27" s="154"/>
      <c r="F27" s="154"/>
      <c r="G27" s="154" t="s">
        <v>969</v>
      </c>
      <c r="H27" s="144">
        <v>4.5</v>
      </c>
      <c r="I27" s="154" t="s">
        <v>970</v>
      </c>
      <c r="J27" s="145">
        <v>1169.4100000000001</v>
      </c>
    </row>
    <row r="28" spans="1:10" ht="0.95" customHeight="1" thickTop="1" x14ac:dyDescent="0.2">
      <c r="A28" s="146"/>
      <c r="B28" s="139"/>
      <c r="C28" s="139"/>
      <c r="D28" s="139"/>
      <c r="E28" s="139"/>
      <c r="F28" s="139"/>
      <c r="G28" s="139"/>
      <c r="H28" s="139"/>
      <c r="I28" s="139"/>
      <c r="J28" s="147"/>
    </row>
    <row r="29" spans="1:10" ht="18" customHeight="1" x14ac:dyDescent="0.2">
      <c r="A29" s="104" t="s">
        <v>423</v>
      </c>
      <c r="B29" s="29" t="s">
        <v>15</v>
      </c>
      <c r="C29" s="156" t="s">
        <v>16</v>
      </c>
      <c r="D29" s="156" t="s">
        <v>17</v>
      </c>
      <c r="E29" s="263" t="s">
        <v>441</v>
      </c>
      <c r="F29" s="263"/>
      <c r="G29" s="30" t="s">
        <v>76</v>
      </c>
      <c r="H29" s="29" t="s">
        <v>77</v>
      </c>
      <c r="I29" s="29" t="s">
        <v>78</v>
      </c>
      <c r="J29" s="105" t="s">
        <v>19</v>
      </c>
    </row>
    <row r="30" spans="1:10" ht="26.1" customHeight="1" x14ac:dyDescent="0.2">
      <c r="A30" s="135" t="s">
        <v>79</v>
      </c>
      <c r="B30" s="131" t="s">
        <v>422</v>
      </c>
      <c r="C30" s="157" t="s">
        <v>29</v>
      </c>
      <c r="D30" s="157" t="s">
        <v>421</v>
      </c>
      <c r="E30" s="264" t="s">
        <v>846</v>
      </c>
      <c r="F30" s="264"/>
      <c r="G30" s="132" t="s">
        <v>27</v>
      </c>
      <c r="H30" s="138">
        <v>1</v>
      </c>
      <c r="I30" s="133">
        <v>5.73</v>
      </c>
      <c r="J30" s="143">
        <v>5.73</v>
      </c>
    </row>
    <row r="31" spans="1:10" ht="24" customHeight="1" x14ac:dyDescent="0.2">
      <c r="A31" s="106" t="s">
        <v>80</v>
      </c>
      <c r="B31" s="38" t="s">
        <v>88</v>
      </c>
      <c r="C31" s="158" t="s">
        <v>29</v>
      </c>
      <c r="D31" s="158" t="s">
        <v>89</v>
      </c>
      <c r="E31" s="261" t="s">
        <v>437</v>
      </c>
      <c r="F31" s="261"/>
      <c r="G31" s="37" t="s">
        <v>81</v>
      </c>
      <c r="H31" s="36">
        <v>0.2132</v>
      </c>
      <c r="I31" s="35">
        <v>26.88</v>
      </c>
      <c r="J31" s="107">
        <v>5.73</v>
      </c>
    </row>
    <row r="32" spans="1:10" x14ac:dyDescent="0.2">
      <c r="A32" s="108"/>
      <c r="B32" s="159"/>
      <c r="C32" s="159"/>
      <c r="D32" s="159"/>
      <c r="E32" s="159" t="s">
        <v>435</v>
      </c>
      <c r="F32" s="44">
        <v>3.51</v>
      </c>
      <c r="G32" s="159" t="s">
        <v>434</v>
      </c>
      <c r="H32" s="44">
        <v>0</v>
      </c>
      <c r="I32" s="159" t="s">
        <v>433</v>
      </c>
      <c r="J32" s="109">
        <v>3.51</v>
      </c>
    </row>
    <row r="33" spans="1:10" x14ac:dyDescent="0.2">
      <c r="A33" s="108"/>
      <c r="B33" s="159"/>
      <c r="C33" s="159"/>
      <c r="D33" s="159"/>
      <c r="E33" s="159" t="s">
        <v>432</v>
      </c>
      <c r="F33" s="44">
        <v>1.43</v>
      </c>
      <c r="G33" s="159"/>
      <c r="H33" s="260" t="s">
        <v>431</v>
      </c>
      <c r="I33" s="260"/>
      <c r="J33" s="109">
        <v>7.16</v>
      </c>
    </row>
    <row r="34" spans="1:10" ht="50.1" customHeight="1" thickBot="1" x14ac:dyDescent="0.25">
      <c r="A34" s="153"/>
      <c r="B34" s="154"/>
      <c r="C34" s="154"/>
      <c r="D34" s="154"/>
      <c r="E34" s="154"/>
      <c r="F34" s="154"/>
      <c r="G34" s="154" t="s">
        <v>969</v>
      </c>
      <c r="H34" s="144">
        <v>84.58</v>
      </c>
      <c r="I34" s="154" t="s">
        <v>970</v>
      </c>
      <c r="J34" s="145">
        <v>605.59</v>
      </c>
    </row>
    <row r="35" spans="1:10" ht="0.95" customHeight="1" thickTop="1" x14ac:dyDescent="0.2">
      <c r="A35" s="146"/>
      <c r="B35" s="139"/>
      <c r="C35" s="139"/>
      <c r="D35" s="139"/>
      <c r="E35" s="139"/>
      <c r="F35" s="139"/>
      <c r="G35" s="139"/>
      <c r="H35" s="139"/>
      <c r="I35" s="139"/>
      <c r="J35" s="147"/>
    </row>
    <row r="36" spans="1:10" ht="18" customHeight="1" x14ac:dyDescent="0.2">
      <c r="A36" s="104" t="s">
        <v>420</v>
      </c>
      <c r="B36" s="29" t="s">
        <v>15</v>
      </c>
      <c r="C36" s="156" t="s">
        <v>16</v>
      </c>
      <c r="D36" s="156" t="s">
        <v>17</v>
      </c>
      <c r="E36" s="263" t="s">
        <v>441</v>
      </c>
      <c r="F36" s="263"/>
      <c r="G36" s="30" t="s">
        <v>76</v>
      </c>
      <c r="H36" s="29" t="s">
        <v>77</v>
      </c>
      <c r="I36" s="29" t="s">
        <v>78</v>
      </c>
      <c r="J36" s="105" t="s">
        <v>19</v>
      </c>
    </row>
    <row r="37" spans="1:10" ht="39" customHeight="1" x14ac:dyDescent="0.2">
      <c r="A37" s="135" t="s">
        <v>79</v>
      </c>
      <c r="B37" s="131" t="s">
        <v>419</v>
      </c>
      <c r="C37" s="157" t="s">
        <v>29</v>
      </c>
      <c r="D37" s="157" t="s">
        <v>961</v>
      </c>
      <c r="E37" s="264" t="s">
        <v>845</v>
      </c>
      <c r="F37" s="264"/>
      <c r="G37" s="132" t="s">
        <v>23</v>
      </c>
      <c r="H37" s="138">
        <v>1</v>
      </c>
      <c r="I37" s="133">
        <v>2007.42</v>
      </c>
      <c r="J37" s="143">
        <v>2007.42</v>
      </c>
    </row>
    <row r="38" spans="1:10" ht="51.95" customHeight="1" x14ac:dyDescent="0.2">
      <c r="A38" s="106" t="s">
        <v>80</v>
      </c>
      <c r="B38" s="38" t="s">
        <v>550</v>
      </c>
      <c r="C38" s="158" t="s">
        <v>29</v>
      </c>
      <c r="D38" s="158" t="s">
        <v>549</v>
      </c>
      <c r="E38" s="261" t="s">
        <v>548</v>
      </c>
      <c r="F38" s="261"/>
      <c r="G38" s="37" t="s">
        <v>23</v>
      </c>
      <c r="H38" s="36">
        <v>1</v>
      </c>
      <c r="I38" s="35">
        <v>691.55</v>
      </c>
      <c r="J38" s="107">
        <v>691.55</v>
      </c>
    </row>
    <row r="39" spans="1:10" ht="39" customHeight="1" x14ac:dyDescent="0.2">
      <c r="A39" s="106" t="s">
        <v>80</v>
      </c>
      <c r="B39" s="38" t="s">
        <v>536</v>
      </c>
      <c r="C39" s="158" t="s">
        <v>29</v>
      </c>
      <c r="D39" s="158" t="s">
        <v>535</v>
      </c>
      <c r="E39" s="261" t="s">
        <v>498</v>
      </c>
      <c r="F39" s="261"/>
      <c r="G39" s="37" t="s">
        <v>23</v>
      </c>
      <c r="H39" s="36">
        <v>1</v>
      </c>
      <c r="I39" s="35">
        <v>21.57</v>
      </c>
      <c r="J39" s="107">
        <v>21.57</v>
      </c>
    </row>
    <row r="40" spans="1:10" ht="51.95" customHeight="1" x14ac:dyDescent="0.2">
      <c r="A40" s="106" t="s">
        <v>80</v>
      </c>
      <c r="B40" s="38" t="s">
        <v>557</v>
      </c>
      <c r="C40" s="158" t="s">
        <v>29</v>
      </c>
      <c r="D40" s="158" t="s">
        <v>556</v>
      </c>
      <c r="E40" s="261" t="s">
        <v>553</v>
      </c>
      <c r="F40" s="261"/>
      <c r="G40" s="37" t="s">
        <v>30</v>
      </c>
      <c r="H40" s="36">
        <v>1.66E-2</v>
      </c>
      <c r="I40" s="35">
        <v>961.93</v>
      </c>
      <c r="J40" s="107">
        <v>15.96</v>
      </c>
    </row>
    <row r="41" spans="1:10" ht="26.1" customHeight="1" x14ac:dyDescent="0.2">
      <c r="A41" s="106" t="s">
        <v>80</v>
      </c>
      <c r="B41" s="38" t="s">
        <v>91</v>
      </c>
      <c r="C41" s="158" t="s">
        <v>29</v>
      </c>
      <c r="D41" s="158" t="s">
        <v>92</v>
      </c>
      <c r="E41" s="261" t="s">
        <v>437</v>
      </c>
      <c r="F41" s="261"/>
      <c r="G41" s="37" t="s">
        <v>81</v>
      </c>
      <c r="H41" s="36">
        <v>0.52380000000000004</v>
      </c>
      <c r="I41" s="35">
        <v>27.85</v>
      </c>
      <c r="J41" s="107">
        <v>14.58</v>
      </c>
    </row>
    <row r="42" spans="1:10" ht="24" customHeight="1" x14ac:dyDescent="0.2">
      <c r="A42" s="106" t="s">
        <v>80</v>
      </c>
      <c r="B42" s="38" t="s">
        <v>93</v>
      </c>
      <c r="C42" s="158" t="s">
        <v>29</v>
      </c>
      <c r="D42" s="158" t="s">
        <v>94</v>
      </c>
      <c r="E42" s="261" t="s">
        <v>437</v>
      </c>
      <c r="F42" s="261"/>
      <c r="G42" s="37" t="s">
        <v>81</v>
      </c>
      <c r="H42" s="36">
        <v>2.6190000000000002</v>
      </c>
      <c r="I42" s="35">
        <v>33.200000000000003</v>
      </c>
      <c r="J42" s="107">
        <v>86.95</v>
      </c>
    </row>
    <row r="43" spans="1:10" ht="39" customHeight="1" x14ac:dyDescent="0.2">
      <c r="A43" s="106" t="s">
        <v>80</v>
      </c>
      <c r="B43" s="38" t="s">
        <v>521</v>
      </c>
      <c r="C43" s="158" t="s">
        <v>29</v>
      </c>
      <c r="D43" s="158" t="s">
        <v>520</v>
      </c>
      <c r="E43" s="261" t="s">
        <v>450</v>
      </c>
      <c r="F43" s="261"/>
      <c r="G43" s="37" t="s">
        <v>32</v>
      </c>
      <c r="H43" s="36">
        <v>6.05</v>
      </c>
      <c r="I43" s="35">
        <v>21.93</v>
      </c>
      <c r="J43" s="107">
        <v>132.66999999999999</v>
      </c>
    </row>
    <row r="44" spans="1:10" ht="39" customHeight="1" x14ac:dyDescent="0.2">
      <c r="A44" s="106" t="s">
        <v>80</v>
      </c>
      <c r="B44" s="38" t="s">
        <v>491</v>
      </c>
      <c r="C44" s="158" t="s">
        <v>29</v>
      </c>
      <c r="D44" s="158" t="s">
        <v>490</v>
      </c>
      <c r="E44" s="261" t="s">
        <v>450</v>
      </c>
      <c r="F44" s="261"/>
      <c r="G44" s="37" t="s">
        <v>23</v>
      </c>
      <c r="H44" s="36">
        <v>1</v>
      </c>
      <c r="I44" s="35">
        <v>15.2</v>
      </c>
      <c r="J44" s="107">
        <v>15.2</v>
      </c>
    </row>
    <row r="45" spans="1:10" ht="39" customHeight="1" x14ac:dyDescent="0.2">
      <c r="A45" s="106" t="s">
        <v>80</v>
      </c>
      <c r="B45" s="38" t="s">
        <v>529</v>
      </c>
      <c r="C45" s="158" t="s">
        <v>29</v>
      </c>
      <c r="D45" s="158" t="s">
        <v>528</v>
      </c>
      <c r="E45" s="261" t="s">
        <v>450</v>
      </c>
      <c r="F45" s="261"/>
      <c r="G45" s="37" t="s">
        <v>23</v>
      </c>
      <c r="H45" s="36">
        <v>1</v>
      </c>
      <c r="I45" s="35">
        <v>24.61</v>
      </c>
      <c r="J45" s="107">
        <v>24.61</v>
      </c>
    </row>
    <row r="46" spans="1:10" ht="39" customHeight="1" x14ac:dyDescent="0.2">
      <c r="A46" s="106" t="s">
        <v>80</v>
      </c>
      <c r="B46" s="38" t="s">
        <v>531</v>
      </c>
      <c r="C46" s="158" t="s">
        <v>29</v>
      </c>
      <c r="D46" s="158" t="s">
        <v>530</v>
      </c>
      <c r="E46" s="261" t="s">
        <v>450</v>
      </c>
      <c r="F46" s="261"/>
      <c r="G46" s="37" t="s">
        <v>23</v>
      </c>
      <c r="H46" s="36">
        <v>1</v>
      </c>
      <c r="I46" s="35">
        <v>26.82</v>
      </c>
      <c r="J46" s="107">
        <v>26.82</v>
      </c>
    </row>
    <row r="47" spans="1:10" ht="39" customHeight="1" x14ac:dyDescent="0.2">
      <c r="A47" s="106" t="s">
        <v>80</v>
      </c>
      <c r="B47" s="38" t="s">
        <v>197</v>
      </c>
      <c r="C47" s="158" t="s">
        <v>29</v>
      </c>
      <c r="D47" s="158" t="s">
        <v>50</v>
      </c>
      <c r="E47" s="261" t="s">
        <v>450</v>
      </c>
      <c r="F47" s="261"/>
      <c r="G47" s="37" t="s">
        <v>32</v>
      </c>
      <c r="H47" s="36">
        <v>16.649999999999999</v>
      </c>
      <c r="I47" s="35">
        <v>20.22</v>
      </c>
      <c r="J47" s="107">
        <v>336.66</v>
      </c>
    </row>
    <row r="48" spans="1:10" ht="26.1" customHeight="1" x14ac:dyDescent="0.2">
      <c r="A48" s="106" t="s">
        <v>80</v>
      </c>
      <c r="B48" s="38" t="s">
        <v>527</v>
      </c>
      <c r="C48" s="158" t="s">
        <v>29</v>
      </c>
      <c r="D48" s="158" t="s">
        <v>526</v>
      </c>
      <c r="E48" s="261" t="s">
        <v>525</v>
      </c>
      <c r="F48" s="261"/>
      <c r="G48" s="37" t="s">
        <v>23</v>
      </c>
      <c r="H48" s="36">
        <v>1</v>
      </c>
      <c r="I48" s="35">
        <v>75.48</v>
      </c>
      <c r="J48" s="107">
        <v>75.48</v>
      </c>
    </row>
    <row r="49" spans="1:10" ht="26.1" customHeight="1" x14ac:dyDescent="0.2">
      <c r="A49" s="106" t="s">
        <v>80</v>
      </c>
      <c r="B49" s="38" t="s">
        <v>534</v>
      </c>
      <c r="C49" s="158" t="s">
        <v>29</v>
      </c>
      <c r="D49" s="158" t="s">
        <v>533</v>
      </c>
      <c r="E49" s="261" t="s">
        <v>498</v>
      </c>
      <c r="F49" s="261"/>
      <c r="G49" s="37" t="s">
        <v>32</v>
      </c>
      <c r="H49" s="36">
        <v>1.95</v>
      </c>
      <c r="I49" s="35">
        <v>73.180000000000007</v>
      </c>
      <c r="J49" s="107">
        <v>142.69999999999999</v>
      </c>
    </row>
    <row r="50" spans="1:10" ht="26.1" customHeight="1" x14ac:dyDescent="0.2">
      <c r="A50" s="106" t="s">
        <v>80</v>
      </c>
      <c r="B50" s="38" t="s">
        <v>500</v>
      </c>
      <c r="C50" s="158" t="s">
        <v>29</v>
      </c>
      <c r="D50" s="158" t="s">
        <v>499</v>
      </c>
      <c r="E50" s="261" t="s">
        <v>498</v>
      </c>
      <c r="F50" s="261"/>
      <c r="G50" s="37" t="s">
        <v>23</v>
      </c>
      <c r="H50" s="36">
        <v>1</v>
      </c>
      <c r="I50" s="35">
        <v>122.41</v>
      </c>
      <c r="J50" s="107">
        <v>122.41</v>
      </c>
    </row>
    <row r="51" spans="1:10" ht="39" customHeight="1" x14ac:dyDescent="0.2">
      <c r="A51" s="110" t="s">
        <v>85</v>
      </c>
      <c r="B51" s="34" t="s">
        <v>844</v>
      </c>
      <c r="C51" s="160" t="s">
        <v>29</v>
      </c>
      <c r="D51" s="160" t="s">
        <v>843</v>
      </c>
      <c r="E51" s="262" t="s">
        <v>436</v>
      </c>
      <c r="F51" s="262"/>
      <c r="G51" s="33" t="s">
        <v>23</v>
      </c>
      <c r="H51" s="32">
        <v>1</v>
      </c>
      <c r="I51" s="31">
        <v>32.15</v>
      </c>
      <c r="J51" s="111">
        <v>32.15</v>
      </c>
    </row>
    <row r="52" spans="1:10" ht="26.1" customHeight="1" x14ac:dyDescent="0.2">
      <c r="A52" s="110" t="s">
        <v>85</v>
      </c>
      <c r="B52" s="34" t="s">
        <v>842</v>
      </c>
      <c r="C52" s="160" t="s">
        <v>29</v>
      </c>
      <c r="D52" s="160" t="s">
        <v>841</v>
      </c>
      <c r="E52" s="262" t="s">
        <v>436</v>
      </c>
      <c r="F52" s="262"/>
      <c r="G52" s="33" t="s">
        <v>23</v>
      </c>
      <c r="H52" s="32">
        <v>1</v>
      </c>
      <c r="I52" s="31">
        <v>5.76</v>
      </c>
      <c r="J52" s="111">
        <v>5.76</v>
      </c>
    </row>
    <row r="53" spans="1:10" ht="39" customHeight="1" x14ac:dyDescent="0.2">
      <c r="A53" s="110" t="s">
        <v>85</v>
      </c>
      <c r="B53" s="34" t="s">
        <v>840</v>
      </c>
      <c r="C53" s="160" t="s">
        <v>29</v>
      </c>
      <c r="D53" s="160" t="s">
        <v>839</v>
      </c>
      <c r="E53" s="262" t="s">
        <v>436</v>
      </c>
      <c r="F53" s="262"/>
      <c r="G53" s="33" t="s">
        <v>23</v>
      </c>
      <c r="H53" s="32">
        <v>3</v>
      </c>
      <c r="I53" s="31">
        <v>14.06</v>
      </c>
      <c r="J53" s="111">
        <v>42.18</v>
      </c>
    </row>
    <row r="54" spans="1:10" ht="39" customHeight="1" x14ac:dyDescent="0.2">
      <c r="A54" s="110" t="s">
        <v>85</v>
      </c>
      <c r="B54" s="34" t="s">
        <v>838</v>
      </c>
      <c r="C54" s="160" t="s">
        <v>29</v>
      </c>
      <c r="D54" s="160" t="s">
        <v>837</v>
      </c>
      <c r="E54" s="262" t="s">
        <v>436</v>
      </c>
      <c r="F54" s="262"/>
      <c r="G54" s="33" t="s">
        <v>23</v>
      </c>
      <c r="H54" s="32">
        <v>2</v>
      </c>
      <c r="I54" s="31">
        <v>1.28</v>
      </c>
      <c r="J54" s="111">
        <v>2.56</v>
      </c>
    </row>
    <row r="55" spans="1:10" ht="26.1" customHeight="1" x14ac:dyDescent="0.2">
      <c r="A55" s="110" t="s">
        <v>85</v>
      </c>
      <c r="B55" s="34" t="s">
        <v>836</v>
      </c>
      <c r="C55" s="160" t="s">
        <v>29</v>
      </c>
      <c r="D55" s="160" t="s">
        <v>835</v>
      </c>
      <c r="E55" s="262" t="s">
        <v>436</v>
      </c>
      <c r="F55" s="262"/>
      <c r="G55" s="33" t="s">
        <v>23</v>
      </c>
      <c r="H55" s="32">
        <v>0.06</v>
      </c>
      <c r="I55" s="31">
        <v>57.68</v>
      </c>
      <c r="J55" s="111">
        <v>3.46</v>
      </c>
    </row>
    <row r="56" spans="1:10" ht="39" customHeight="1" x14ac:dyDescent="0.2">
      <c r="A56" s="110" t="s">
        <v>85</v>
      </c>
      <c r="B56" s="34" t="s">
        <v>834</v>
      </c>
      <c r="C56" s="160" t="s">
        <v>29</v>
      </c>
      <c r="D56" s="160" t="s">
        <v>833</v>
      </c>
      <c r="E56" s="262" t="s">
        <v>436</v>
      </c>
      <c r="F56" s="262"/>
      <c r="G56" s="33" t="s">
        <v>23</v>
      </c>
      <c r="H56" s="32">
        <v>1</v>
      </c>
      <c r="I56" s="31">
        <v>49.95</v>
      </c>
      <c r="J56" s="111">
        <v>49.95</v>
      </c>
    </row>
    <row r="57" spans="1:10" ht="39" customHeight="1" x14ac:dyDescent="0.2">
      <c r="A57" s="110" t="s">
        <v>85</v>
      </c>
      <c r="B57" s="34" t="s">
        <v>832</v>
      </c>
      <c r="C57" s="160" t="s">
        <v>29</v>
      </c>
      <c r="D57" s="160" t="s">
        <v>831</v>
      </c>
      <c r="E57" s="262" t="s">
        <v>436</v>
      </c>
      <c r="F57" s="262"/>
      <c r="G57" s="33" t="s">
        <v>23</v>
      </c>
      <c r="H57" s="32">
        <v>1</v>
      </c>
      <c r="I57" s="31">
        <v>162.5</v>
      </c>
      <c r="J57" s="111">
        <v>162.5</v>
      </c>
    </row>
    <row r="58" spans="1:10" ht="24" customHeight="1" x14ac:dyDescent="0.2">
      <c r="A58" s="110" t="s">
        <v>85</v>
      </c>
      <c r="B58" s="34" t="s">
        <v>830</v>
      </c>
      <c r="C58" s="160" t="s">
        <v>29</v>
      </c>
      <c r="D58" s="160" t="s">
        <v>829</v>
      </c>
      <c r="E58" s="262" t="s">
        <v>436</v>
      </c>
      <c r="F58" s="262"/>
      <c r="G58" s="33" t="s">
        <v>32</v>
      </c>
      <c r="H58" s="32">
        <v>0.16639999999999999</v>
      </c>
      <c r="I58" s="31">
        <v>5.21</v>
      </c>
      <c r="J58" s="111">
        <v>0.86</v>
      </c>
    </row>
    <row r="59" spans="1:10" ht="24" customHeight="1" x14ac:dyDescent="0.2">
      <c r="A59" s="110" t="s">
        <v>85</v>
      </c>
      <c r="B59" s="34" t="s">
        <v>828</v>
      </c>
      <c r="C59" s="160" t="s">
        <v>29</v>
      </c>
      <c r="D59" s="160" t="s">
        <v>827</v>
      </c>
      <c r="E59" s="262" t="s">
        <v>436</v>
      </c>
      <c r="F59" s="262"/>
      <c r="G59" s="33" t="s">
        <v>23</v>
      </c>
      <c r="H59" s="32">
        <v>2</v>
      </c>
      <c r="I59" s="31">
        <v>0.42</v>
      </c>
      <c r="J59" s="111">
        <v>0.84</v>
      </c>
    </row>
    <row r="60" spans="1:10" x14ac:dyDescent="0.2">
      <c r="A60" s="108"/>
      <c r="B60" s="159"/>
      <c r="C60" s="159"/>
      <c r="D60" s="159"/>
      <c r="E60" s="159" t="s">
        <v>435</v>
      </c>
      <c r="F60" s="44">
        <v>383.63</v>
      </c>
      <c r="G60" s="159" t="s">
        <v>434</v>
      </c>
      <c r="H60" s="44">
        <v>0</v>
      </c>
      <c r="I60" s="159" t="s">
        <v>433</v>
      </c>
      <c r="J60" s="109">
        <v>383.63</v>
      </c>
    </row>
    <row r="61" spans="1:10" x14ac:dyDescent="0.2">
      <c r="A61" s="108"/>
      <c r="B61" s="159"/>
      <c r="C61" s="159"/>
      <c r="D61" s="159"/>
      <c r="E61" s="159" t="s">
        <v>432</v>
      </c>
      <c r="F61" s="44">
        <v>501.45</v>
      </c>
      <c r="G61" s="159"/>
      <c r="H61" s="260" t="s">
        <v>431</v>
      </c>
      <c r="I61" s="260"/>
      <c r="J61" s="109">
        <v>2508.87</v>
      </c>
    </row>
    <row r="62" spans="1:10" ht="50.1" customHeight="1" thickBot="1" x14ac:dyDescent="0.25">
      <c r="A62" s="153"/>
      <c r="B62" s="154"/>
      <c r="C62" s="154"/>
      <c r="D62" s="154"/>
      <c r="E62" s="154"/>
      <c r="F62" s="154"/>
      <c r="G62" s="154" t="s">
        <v>969</v>
      </c>
      <c r="H62" s="144">
        <v>1</v>
      </c>
      <c r="I62" s="154" t="s">
        <v>970</v>
      </c>
      <c r="J62" s="145">
        <v>2508.87</v>
      </c>
    </row>
    <row r="63" spans="1:10" ht="0.95" customHeight="1" thickTop="1" x14ac:dyDescent="0.2">
      <c r="A63" s="146"/>
      <c r="B63" s="139"/>
      <c r="C63" s="139"/>
      <c r="D63" s="139"/>
      <c r="E63" s="139"/>
      <c r="F63" s="139"/>
      <c r="G63" s="139"/>
      <c r="H63" s="139"/>
      <c r="I63" s="139"/>
      <c r="J63" s="147"/>
    </row>
    <row r="64" spans="1:10" ht="18" customHeight="1" x14ac:dyDescent="0.2">
      <c r="A64" s="104" t="s">
        <v>417</v>
      </c>
      <c r="B64" s="29" t="s">
        <v>15</v>
      </c>
      <c r="C64" s="156" t="s">
        <v>16</v>
      </c>
      <c r="D64" s="156" t="s">
        <v>17</v>
      </c>
      <c r="E64" s="263" t="s">
        <v>441</v>
      </c>
      <c r="F64" s="263"/>
      <c r="G64" s="30" t="s">
        <v>76</v>
      </c>
      <c r="H64" s="29" t="s">
        <v>77</v>
      </c>
      <c r="I64" s="29" t="s">
        <v>78</v>
      </c>
      <c r="J64" s="105" t="s">
        <v>19</v>
      </c>
    </row>
    <row r="65" spans="1:10" ht="24" customHeight="1" x14ac:dyDescent="0.2">
      <c r="A65" s="135" t="s">
        <v>79</v>
      </c>
      <c r="B65" s="131" t="s">
        <v>416</v>
      </c>
      <c r="C65" s="157" t="s">
        <v>25</v>
      </c>
      <c r="D65" s="157" t="s">
        <v>28</v>
      </c>
      <c r="E65" s="264">
        <v>0</v>
      </c>
      <c r="F65" s="264"/>
      <c r="G65" s="132" t="s">
        <v>27</v>
      </c>
      <c r="H65" s="138">
        <v>1</v>
      </c>
      <c r="I65" s="133">
        <v>7.58</v>
      </c>
      <c r="J65" s="143">
        <v>7.58</v>
      </c>
    </row>
    <row r="66" spans="1:10" ht="24" customHeight="1" x14ac:dyDescent="0.2">
      <c r="A66" s="106" t="s">
        <v>80</v>
      </c>
      <c r="B66" s="38" t="s">
        <v>443</v>
      </c>
      <c r="C66" s="158" t="s">
        <v>25</v>
      </c>
      <c r="D66" s="158" t="s">
        <v>89</v>
      </c>
      <c r="E66" s="261">
        <v>0</v>
      </c>
      <c r="F66" s="261"/>
      <c r="G66" s="37" t="s">
        <v>442</v>
      </c>
      <c r="H66" s="36">
        <v>0.05</v>
      </c>
      <c r="I66" s="35">
        <v>26.88</v>
      </c>
      <c r="J66" s="107">
        <v>1.34</v>
      </c>
    </row>
    <row r="67" spans="1:10" ht="24" customHeight="1" x14ac:dyDescent="0.2">
      <c r="A67" s="106" t="s">
        <v>80</v>
      </c>
      <c r="B67" s="38" t="s">
        <v>542</v>
      </c>
      <c r="C67" s="158" t="s">
        <v>25</v>
      </c>
      <c r="D67" s="158" t="s">
        <v>541</v>
      </c>
      <c r="E67" s="261">
        <v>0</v>
      </c>
      <c r="F67" s="261"/>
      <c r="G67" s="37" t="s">
        <v>442</v>
      </c>
      <c r="H67" s="36">
        <v>7.0000000000000007E-2</v>
      </c>
      <c r="I67" s="35">
        <v>32.21</v>
      </c>
      <c r="J67" s="107">
        <v>2.25</v>
      </c>
    </row>
    <row r="68" spans="1:10" ht="24" customHeight="1" x14ac:dyDescent="0.2">
      <c r="A68" s="110" t="s">
        <v>85</v>
      </c>
      <c r="B68" s="34" t="s">
        <v>824</v>
      </c>
      <c r="C68" s="160" t="s">
        <v>25</v>
      </c>
      <c r="D68" s="160" t="s">
        <v>823</v>
      </c>
      <c r="E68" s="262" t="s">
        <v>436</v>
      </c>
      <c r="F68" s="262"/>
      <c r="G68" s="33" t="s">
        <v>822</v>
      </c>
      <c r="H68" s="32">
        <v>0.01</v>
      </c>
      <c r="I68" s="31">
        <v>16.95</v>
      </c>
      <c r="J68" s="111">
        <v>0.16</v>
      </c>
    </row>
    <row r="69" spans="1:10" ht="24" customHeight="1" x14ac:dyDescent="0.2">
      <c r="A69" s="110" t="s">
        <v>85</v>
      </c>
      <c r="B69" s="34" t="s">
        <v>819</v>
      </c>
      <c r="C69" s="160" t="s">
        <v>25</v>
      </c>
      <c r="D69" s="160" t="s">
        <v>818</v>
      </c>
      <c r="E69" s="262" t="s">
        <v>436</v>
      </c>
      <c r="F69" s="262"/>
      <c r="G69" s="33" t="s">
        <v>563</v>
      </c>
      <c r="H69" s="32">
        <v>3.0000000000000001E-3</v>
      </c>
      <c r="I69" s="31">
        <v>20.5975</v>
      </c>
      <c r="J69" s="111">
        <v>0.06</v>
      </c>
    </row>
    <row r="70" spans="1:10" ht="24" customHeight="1" x14ac:dyDescent="0.2">
      <c r="A70" s="110" t="s">
        <v>85</v>
      </c>
      <c r="B70" s="34" t="s">
        <v>792</v>
      </c>
      <c r="C70" s="160" t="s">
        <v>25</v>
      </c>
      <c r="D70" s="160" t="s">
        <v>791</v>
      </c>
      <c r="E70" s="262" t="s">
        <v>436</v>
      </c>
      <c r="F70" s="262"/>
      <c r="G70" s="33" t="s">
        <v>784</v>
      </c>
      <c r="H70" s="32">
        <v>0.01</v>
      </c>
      <c r="I70" s="31">
        <v>225.02</v>
      </c>
      <c r="J70" s="111">
        <v>2.25</v>
      </c>
    </row>
    <row r="71" spans="1:10" ht="24" customHeight="1" x14ac:dyDescent="0.2">
      <c r="A71" s="110" t="s">
        <v>85</v>
      </c>
      <c r="B71" s="34" t="s">
        <v>821</v>
      </c>
      <c r="C71" s="160" t="s">
        <v>25</v>
      </c>
      <c r="D71" s="160" t="s">
        <v>820</v>
      </c>
      <c r="E71" s="262" t="s">
        <v>436</v>
      </c>
      <c r="F71" s="262"/>
      <c r="G71" s="33" t="s">
        <v>563</v>
      </c>
      <c r="H71" s="32">
        <v>2E-3</v>
      </c>
      <c r="I71" s="31">
        <v>12.25</v>
      </c>
      <c r="J71" s="111">
        <v>0.02</v>
      </c>
    </row>
    <row r="72" spans="1:10" ht="24" customHeight="1" x14ac:dyDescent="0.2">
      <c r="A72" s="110" t="s">
        <v>85</v>
      </c>
      <c r="B72" s="34" t="s">
        <v>826</v>
      </c>
      <c r="C72" s="160" t="s">
        <v>25</v>
      </c>
      <c r="D72" s="160" t="s">
        <v>825</v>
      </c>
      <c r="E72" s="262" t="s">
        <v>436</v>
      </c>
      <c r="F72" s="262"/>
      <c r="G72" s="33" t="s">
        <v>784</v>
      </c>
      <c r="H72" s="32">
        <v>0.01</v>
      </c>
      <c r="I72" s="31">
        <v>150</v>
      </c>
      <c r="J72" s="111">
        <v>1.5</v>
      </c>
    </row>
    <row r="73" spans="1:10" x14ac:dyDescent="0.2">
      <c r="A73" s="108"/>
      <c r="B73" s="159"/>
      <c r="C73" s="159"/>
      <c r="D73" s="159"/>
      <c r="E73" s="159" t="s">
        <v>435</v>
      </c>
      <c r="F73" s="44">
        <v>2.37</v>
      </c>
      <c r="G73" s="159" t="s">
        <v>434</v>
      </c>
      <c r="H73" s="44">
        <v>0</v>
      </c>
      <c r="I73" s="159" t="s">
        <v>433</v>
      </c>
      <c r="J73" s="109">
        <v>2.37</v>
      </c>
    </row>
    <row r="74" spans="1:10" x14ac:dyDescent="0.2">
      <c r="A74" s="108"/>
      <c r="B74" s="159"/>
      <c r="C74" s="159"/>
      <c r="D74" s="159"/>
      <c r="E74" s="159" t="s">
        <v>432</v>
      </c>
      <c r="F74" s="44">
        <v>1.89</v>
      </c>
      <c r="G74" s="159"/>
      <c r="H74" s="260" t="s">
        <v>431</v>
      </c>
      <c r="I74" s="260"/>
      <c r="J74" s="109">
        <v>9.4700000000000006</v>
      </c>
    </row>
    <row r="75" spans="1:10" ht="50.1" customHeight="1" thickBot="1" x14ac:dyDescent="0.25">
      <c r="A75" s="153"/>
      <c r="B75" s="154"/>
      <c r="C75" s="154"/>
      <c r="D75" s="154"/>
      <c r="E75" s="154"/>
      <c r="F75" s="154"/>
      <c r="G75" s="154" t="s">
        <v>969</v>
      </c>
      <c r="H75" s="144">
        <v>84.58</v>
      </c>
      <c r="I75" s="154" t="s">
        <v>970</v>
      </c>
      <c r="J75" s="145">
        <v>800.97</v>
      </c>
    </row>
    <row r="76" spans="1:10" ht="0.95" customHeight="1" thickTop="1" x14ac:dyDescent="0.2">
      <c r="A76" s="146"/>
      <c r="B76" s="139"/>
      <c r="C76" s="139"/>
      <c r="D76" s="139"/>
      <c r="E76" s="139"/>
      <c r="F76" s="139"/>
      <c r="G76" s="139"/>
      <c r="H76" s="139"/>
      <c r="I76" s="139"/>
      <c r="J76" s="147"/>
    </row>
    <row r="77" spans="1:10" ht="18" customHeight="1" x14ac:dyDescent="0.2">
      <c r="A77" s="104" t="s">
        <v>415</v>
      </c>
      <c r="B77" s="29" t="s">
        <v>15</v>
      </c>
      <c r="C77" s="156" t="s">
        <v>16</v>
      </c>
      <c r="D77" s="156" t="s">
        <v>17</v>
      </c>
      <c r="E77" s="263" t="s">
        <v>441</v>
      </c>
      <c r="F77" s="263"/>
      <c r="G77" s="30" t="s">
        <v>76</v>
      </c>
      <c r="H77" s="29" t="s">
        <v>77</v>
      </c>
      <c r="I77" s="29" t="s">
        <v>78</v>
      </c>
      <c r="J77" s="105" t="s">
        <v>19</v>
      </c>
    </row>
    <row r="78" spans="1:10" ht="24" customHeight="1" x14ac:dyDescent="0.2">
      <c r="A78" s="135" t="s">
        <v>79</v>
      </c>
      <c r="B78" s="131" t="s">
        <v>414</v>
      </c>
      <c r="C78" s="157" t="s">
        <v>22</v>
      </c>
      <c r="D78" s="157" t="s">
        <v>413</v>
      </c>
      <c r="E78" s="264" t="s">
        <v>694</v>
      </c>
      <c r="F78" s="264"/>
      <c r="G78" s="132" t="s">
        <v>23</v>
      </c>
      <c r="H78" s="138">
        <v>1</v>
      </c>
      <c r="I78" s="133">
        <v>2580.1</v>
      </c>
      <c r="J78" s="143">
        <v>2580.1</v>
      </c>
    </row>
    <row r="79" spans="1:10" ht="65.099999999999994" customHeight="1" x14ac:dyDescent="0.2">
      <c r="A79" s="106" t="s">
        <v>80</v>
      </c>
      <c r="B79" s="38" t="s">
        <v>544</v>
      </c>
      <c r="C79" s="158" t="s">
        <v>29</v>
      </c>
      <c r="D79" s="158" t="s">
        <v>543</v>
      </c>
      <c r="E79" s="261" t="s">
        <v>460</v>
      </c>
      <c r="F79" s="261"/>
      <c r="G79" s="37" t="s">
        <v>81</v>
      </c>
      <c r="H79" s="36">
        <v>20.738711599999998</v>
      </c>
      <c r="I79" s="35">
        <v>124.41</v>
      </c>
      <c r="J79" s="107">
        <v>2580.1</v>
      </c>
    </row>
    <row r="80" spans="1:10" x14ac:dyDescent="0.2">
      <c r="A80" s="108"/>
      <c r="B80" s="159"/>
      <c r="C80" s="159"/>
      <c r="D80" s="159"/>
      <c r="E80" s="159" t="s">
        <v>435</v>
      </c>
      <c r="F80" s="44">
        <v>0</v>
      </c>
      <c r="G80" s="159" t="s">
        <v>434</v>
      </c>
      <c r="H80" s="44">
        <v>0</v>
      </c>
      <c r="I80" s="159" t="s">
        <v>433</v>
      </c>
      <c r="J80" s="109">
        <v>0</v>
      </c>
    </row>
    <row r="81" spans="1:10" x14ac:dyDescent="0.2">
      <c r="A81" s="108"/>
      <c r="B81" s="159"/>
      <c r="C81" s="159"/>
      <c r="D81" s="159"/>
      <c r="E81" s="159" t="s">
        <v>432</v>
      </c>
      <c r="F81" s="44">
        <v>644.5</v>
      </c>
      <c r="G81" s="159"/>
      <c r="H81" s="260" t="s">
        <v>431</v>
      </c>
      <c r="I81" s="260"/>
      <c r="J81" s="109">
        <v>3224.6</v>
      </c>
    </row>
    <row r="82" spans="1:10" ht="50.1" customHeight="1" thickBot="1" x14ac:dyDescent="0.25">
      <c r="A82" s="153"/>
      <c r="B82" s="154"/>
      <c r="C82" s="154"/>
      <c r="D82" s="154"/>
      <c r="E82" s="154"/>
      <c r="F82" s="154"/>
      <c r="G82" s="154" t="s">
        <v>969</v>
      </c>
      <c r="H82" s="144">
        <v>1</v>
      </c>
      <c r="I82" s="154" t="s">
        <v>970</v>
      </c>
      <c r="J82" s="145">
        <v>3224.6</v>
      </c>
    </row>
    <row r="83" spans="1:10" ht="0.95" customHeight="1" thickTop="1" x14ac:dyDescent="0.2">
      <c r="A83" s="146"/>
      <c r="B83" s="139"/>
      <c r="C83" s="139"/>
      <c r="D83" s="139"/>
      <c r="E83" s="139"/>
      <c r="F83" s="139"/>
      <c r="G83" s="139"/>
      <c r="H83" s="139"/>
      <c r="I83" s="139"/>
      <c r="J83" s="147"/>
    </row>
    <row r="84" spans="1:10" ht="24" customHeight="1" x14ac:dyDescent="0.2">
      <c r="A84" s="134" t="s">
        <v>412</v>
      </c>
      <c r="B84" s="161"/>
      <c r="C84" s="161"/>
      <c r="D84" s="161" t="s">
        <v>411</v>
      </c>
      <c r="E84" s="161"/>
      <c r="F84" s="265"/>
      <c r="G84" s="265"/>
      <c r="H84" s="130"/>
      <c r="I84" s="161"/>
      <c r="J84" s="148">
        <v>86350.39</v>
      </c>
    </row>
    <row r="85" spans="1:10" ht="18" customHeight="1" x14ac:dyDescent="0.2">
      <c r="A85" s="104" t="s">
        <v>410</v>
      </c>
      <c r="B85" s="29" t="s">
        <v>15</v>
      </c>
      <c r="C85" s="156" t="s">
        <v>16</v>
      </c>
      <c r="D85" s="156" t="s">
        <v>17</v>
      </c>
      <c r="E85" s="263" t="s">
        <v>441</v>
      </c>
      <c r="F85" s="263"/>
      <c r="G85" s="30" t="s">
        <v>76</v>
      </c>
      <c r="H85" s="29" t="s">
        <v>77</v>
      </c>
      <c r="I85" s="29" t="s">
        <v>78</v>
      </c>
      <c r="J85" s="105" t="s">
        <v>19</v>
      </c>
    </row>
    <row r="86" spans="1:10" ht="24" customHeight="1" x14ac:dyDescent="0.2">
      <c r="A86" s="135" t="s">
        <v>79</v>
      </c>
      <c r="B86" s="131" t="s">
        <v>409</v>
      </c>
      <c r="C86" s="157" t="s">
        <v>22</v>
      </c>
      <c r="D86" s="157" t="s">
        <v>408</v>
      </c>
      <c r="E86" s="264" t="s">
        <v>694</v>
      </c>
      <c r="F86" s="264"/>
      <c r="G86" s="132" t="s">
        <v>32</v>
      </c>
      <c r="H86" s="138">
        <v>1</v>
      </c>
      <c r="I86" s="133">
        <v>142.11000000000001</v>
      </c>
      <c r="J86" s="143">
        <v>142.11000000000001</v>
      </c>
    </row>
    <row r="87" spans="1:10" ht="26.1" customHeight="1" x14ac:dyDescent="0.2">
      <c r="A87" s="106" t="s">
        <v>80</v>
      </c>
      <c r="B87" s="38" t="s">
        <v>540</v>
      </c>
      <c r="C87" s="158" t="s">
        <v>29</v>
      </c>
      <c r="D87" s="158" t="s">
        <v>539</v>
      </c>
      <c r="E87" s="261" t="s">
        <v>437</v>
      </c>
      <c r="F87" s="261"/>
      <c r="G87" s="37" t="s">
        <v>81</v>
      </c>
      <c r="H87" s="36">
        <v>0.307</v>
      </c>
      <c r="I87" s="35">
        <v>30.89</v>
      </c>
      <c r="J87" s="107">
        <v>9.48</v>
      </c>
    </row>
    <row r="88" spans="1:10" ht="24" customHeight="1" x14ac:dyDescent="0.2">
      <c r="A88" s="106" t="s">
        <v>80</v>
      </c>
      <c r="B88" s="38" t="s">
        <v>88</v>
      </c>
      <c r="C88" s="158" t="s">
        <v>29</v>
      </c>
      <c r="D88" s="158" t="s">
        <v>89</v>
      </c>
      <c r="E88" s="261" t="s">
        <v>437</v>
      </c>
      <c r="F88" s="261"/>
      <c r="G88" s="37" t="s">
        <v>81</v>
      </c>
      <c r="H88" s="36">
        <v>0.42599999999999999</v>
      </c>
      <c r="I88" s="35">
        <v>26.88</v>
      </c>
      <c r="J88" s="107">
        <v>11.45</v>
      </c>
    </row>
    <row r="89" spans="1:10" ht="39" customHeight="1" x14ac:dyDescent="0.2">
      <c r="A89" s="110" t="s">
        <v>85</v>
      </c>
      <c r="B89" s="34" t="s">
        <v>817</v>
      </c>
      <c r="C89" s="160" t="s">
        <v>29</v>
      </c>
      <c r="D89" s="160" t="s">
        <v>816</v>
      </c>
      <c r="E89" s="262" t="s">
        <v>436</v>
      </c>
      <c r="F89" s="262"/>
      <c r="G89" s="33" t="s">
        <v>32</v>
      </c>
      <c r="H89" s="32">
        <v>1</v>
      </c>
      <c r="I89" s="31">
        <v>121.18</v>
      </c>
      <c r="J89" s="111">
        <v>121.18</v>
      </c>
    </row>
    <row r="90" spans="1:10" x14ac:dyDescent="0.2">
      <c r="A90" s="108"/>
      <c r="B90" s="159"/>
      <c r="C90" s="159"/>
      <c r="D90" s="159"/>
      <c r="E90" s="159" t="s">
        <v>435</v>
      </c>
      <c r="F90" s="44">
        <v>13.45</v>
      </c>
      <c r="G90" s="159" t="s">
        <v>434</v>
      </c>
      <c r="H90" s="44">
        <v>0</v>
      </c>
      <c r="I90" s="159" t="s">
        <v>433</v>
      </c>
      <c r="J90" s="109">
        <v>13.45</v>
      </c>
    </row>
    <row r="91" spans="1:10" x14ac:dyDescent="0.2">
      <c r="A91" s="108"/>
      <c r="B91" s="159"/>
      <c r="C91" s="159"/>
      <c r="D91" s="159"/>
      <c r="E91" s="159" t="s">
        <v>432</v>
      </c>
      <c r="F91" s="44">
        <v>35.49</v>
      </c>
      <c r="G91" s="159"/>
      <c r="H91" s="260" t="s">
        <v>431</v>
      </c>
      <c r="I91" s="260"/>
      <c r="J91" s="109">
        <v>177.6</v>
      </c>
    </row>
    <row r="92" spans="1:10" ht="50.1" customHeight="1" thickBot="1" x14ac:dyDescent="0.25">
      <c r="A92" s="153"/>
      <c r="B92" s="154"/>
      <c r="C92" s="154"/>
      <c r="D92" s="154"/>
      <c r="E92" s="154"/>
      <c r="F92" s="154"/>
      <c r="G92" s="154" t="s">
        <v>969</v>
      </c>
      <c r="H92" s="144">
        <v>337.65</v>
      </c>
      <c r="I92" s="154" t="s">
        <v>970</v>
      </c>
      <c r="J92" s="145">
        <v>59966.64</v>
      </c>
    </row>
    <row r="93" spans="1:10" ht="0.95" customHeight="1" thickTop="1" x14ac:dyDescent="0.2">
      <c r="A93" s="146"/>
      <c r="B93" s="139"/>
      <c r="C93" s="139"/>
      <c r="D93" s="139"/>
      <c r="E93" s="139"/>
      <c r="F93" s="139"/>
      <c r="G93" s="139"/>
      <c r="H93" s="139"/>
      <c r="I93" s="139"/>
      <c r="J93" s="147"/>
    </row>
    <row r="94" spans="1:10" ht="18" customHeight="1" x14ac:dyDescent="0.2">
      <c r="A94" s="104" t="s">
        <v>407</v>
      </c>
      <c r="B94" s="29" t="s">
        <v>15</v>
      </c>
      <c r="C94" s="156" t="s">
        <v>16</v>
      </c>
      <c r="D94" s="156" t="s">
        <v>17</v>
      </c>
      <c r="E94" s="263" t="s">
        <v>441</v>
      </c>
      <c r="F94" s="263"/>
      <c r="G94" s="30" t="s">
        <v>76</v>
      </c>
      <c r="H94" s="29" t="s">
        <v>77</v>
      </c>
      <c r="I94" s="29" t="s">
        <v>78</v>
      </c>
      <c r="J94" s="105" t="s">
        <v>19</v>
      </c>
    </row>
    <row r="95" spans="1:10" ht="39" customHeight="1" x14ac:dyDescent="0.2">
      <c r="A95" s="135" t="s">
        <v>79</v>
      </c>
      <c r="B95" s="131" t="s">
        <v>916</v>
      </c>
      <c r="C95" s="157" t="s">
        <v>29</v>
      </c>
      <c r="D95" s="157" t="s">
        <v>915</v>
      </c>
      <c r="E95" s="264" t="s">
        <v>815</v>
      </c>
      <c r="F95" s="264"/>
      <c r="G95" s="132" t="s">
        <v>32</v>
      </c>
      <c r="H95" s="138">
        <v>1</v>
      </c>
      <c r="I95" s="133">
        <v>86.97</v>
      </c>
      <c r="J95" s="143">
        <v>86.97</v>
      </c>
    </row>
    <row r="96" spans="1:10" ht="26.1" customHeight="1" x14ac:dyDescent="0.2">
      <c r="A96" s="106" t="s">
        <v>80</v>
      </c>
      <c r="B96" s="38" t="s">
        <v>562</v>
      </c>
      <c r="C96" s="158" t="s">
        <v>29</v>
      </c>
      <c r="D96" s="158" t="s">
        <v>560</v>
      </c>
      <c r="E96" s="261" t="s">
        <v>437</v>
      </c>
      <c r="F96" s="261"/>
      <c r="G96" s="37" t="s">
        <v>81</v>
      </c>
      <c r="H96" s="36">
        <v>0.31566</v>
      </c>
      <c r="I96" s="35">
        <v>26.97</v>
      </c>
      <c r="J96" s="107">
        <v>8.51</v>
      </c>
    </row>
    <row r="97" spans="1:10" ht="24" customHeight="1" x14ac:dyDescent="0.2">
      <c r="A97" s="106" t="s">
        <v>80</v>
      </c>
      <c r="B97" s="38" t="s">
        <v>538</v>
      </c>
      <c r="C97" s="158" t="s">
        <v>29</v>
      </c>
      <c r="D97" s="158" t="s">
        <v>537</v>
      </c>
      <c r="E97" s="261" t="s">
        <v>437</v>
      </c>
      <c r="F97" s="261"/>
      <c r="G97" s="37" t="s">
        <v>81</v>
      </c>
      <c r="H97" s="36">
        <v>0.44192799999999999</v>
      </c>
      <c r="I97" s="35">
        <v>32.14</v>
      </c>
      <c r="J97" s="107">
        <v>14.2</v>
      </c>
    </row>
    <row r="98" spans="1:10" ht="26.1" customHeight="1" x14ac:dyDescent="0.2">
      <c r="A98" s="106" t="s">
        <v>80</v>
      </c>
      <c r="B98" s="38" t="s">
        <v>464</v>
      </c>
      <c r="C98" s="158" t="s">
        <v>29</v>
      </c>
      <c r="D98" s="158" t="s">
        <v>463</v>
      </c>
      <c r="E98" s="261" t="s">
        <v>462</v>
      </c>
      <c r="F98" s="261"/>
      <c r="G98" s="37" t="s">
        <v>461</v>
      </c>
      <c r="H98" s="36">
        <v>0.290798</v>
      </c>
      <c r="I98" s="35">
        <v>0.05</v>
      </c>
      <c r="J98" s="107">
        <v>0.01</v>
      </c>
    </row>
    <row r="99" spans="1:10" ht="26.1" customHeight="1" x14ac:dyDescent="0.2">
      <c r="A99" s="110" t="s">
        <v>85</v>
      </c>
      <c r="B99" s="34" t="s">
        <v>814</v>
      </c>
      <c r="C99" s="160" t="s">
        <v>29</v>
      </c>
      <c r="D99" s="160" t="s">
        <v>813</v>
      </c>
      <c r="E99" s="262" t="s">
        <v>436</v>
      </c>
      <c r="F99" s="262"/>
      <c r="G99" s="33" t="s">
        <v>23</v>
      </c>
      <c r="H99" s="32">
        <v>1.1000000000000001</v>
      </c>
      <c r="I99" s="31">
        <v>19.09</v>
      </c>
      <c r="J99" s="111">
        <v>20.99</v>
      </c>
    </row>
    <row r="100" spans="1:10" ht="39" customHeight="1" x14ac:dyDescent="0.2">
      <c r="A100" s="110" t="s">
        <v>85</v>
      </c>
      <c r="B100" s="34" t="s">
        <v>919</v>
      </c>
      <c r="C100" s="160" t="s">
        <v>29</v>
      </c>
      <c r="D100" s="160" t="s">
        <v>918</v>
      </c>
      <c r="E100" s="262" t="s">
        <v>436</v>
      </c>
      <c r="F100" s="262"/>
      <c r="G100" s="33" t="s">
        <v>32</v>
      </c>
      <c r="H100" s="32">
        <v>1.0915900000000001</v>
      </c>
      <c r="I100" s="31">
        <v>39.630000000000003</v>
      </c>
      <c r="J100" s="111">
        <v>43.25</v>
      </c>
    </row>
    <row r="101" spans="1:10" ht="65.099999999999994" customHeight="1" x14ac:dyDescent="0.2">
      <c r="A101" s="110" t="s">
        <v>85</v>
      </c>
      <c r="B101" s="34" t="s">
        <v>812</v>
      </c>
      <c r="C101" s="160" t="s">
        <v>29</v>
      </c>
      <c r="D101" s="160" t="s">
        <v>811</v>
      </c>
      <c r="E101" s="262" t="s">
        <v>473</v>
      </c>
      <c r="F101" s="262"/>
      <c r="G101" s="33" t="s">
        <v>810</v>
      </c>
      <c r="H101" s="32">
        <v>7.5500000000000003E-4</v>
      </c>
      <c r="I101" s="31">
        <v>24</v>
      </c>
      <c r="J101" s="111">
        <v>0.01</v>
      </c>
    </row>
    <row r="102" spans="1:10" x14ac:dyDescent="0.2">
      <c r="A102" s="108"/>
      <c r="B102" s="159"/>
      <c r="C102" s="159"/>
      <c r="D102" s="159"/>
      <c r="E102" s="159" t="s">
        <v>435</v>
      </c>
      <c r="F102" s="44">
        <v>15.15</v>
      </c>
      <c r="G102" s="159" t="s">
        <v>434</v>
      </c>
      <c r="H102" s="44">
        <v>0</v>
      </c>
      <c r="I102" s="159" t="s">
        <v>433</v>
      </c>
      <c r="J102" s="109">
        <v>15.15</v>
      </c>
    </row>
    <row r="103" spans="1:10" x14ac:dyDescent="0.2">
      <c r="A103" s="108"/>
      <c r="B103" s="159"/>
      <c r="C103" s="159"/>
      <c r="D103" s="159"/>
      <c r="E103" s="159" t="s">
        <v>432</v>
      </c>
      <c r="F103" s="44">
        <v>21.72</v>
      </c>
      <c r="G103" s="159"/>
      <c r="H103" s="260" t="s">
        <v>431</v>
      </c>
      <c r="I103" s="260"/>
      <c r="J103" s="109">
        <v>108.69</v>
      </c>
    </row>
    <row r="104" spans="1:10" ht="50.1" customHeight="1" thickBot="1" x14ac:dyDescent="0.25">
      <c r="A104" s="153"/>
      <c r="B104" s="154"/>
      <c r="C104" s="154"/>
      <c r="D104" s="154"/>
      <c r="E104" s="154"/>
      <c r="F104" s="154"/>
      <c r="G104" s="154" t="s">
        <v>969</v>
      </c>
      <c r="H104" s="144">
        <v>195.04</v>
      </c>
      <c r="I104" s="154" t="s">
        <v>970</v>
      </c>
      <c r="J104" s="145">
        <v>21198.89</v>
      </c>
    </row>
    <row r="105" spans="1:10" ht="0.95" customHeight="1" thickTop="1" x14ac:dyDescent="0.2">
      <c r="A105" s="146"/>
      <c r="B105" s="139"/>
      <c r="C105" s="139"/>
      <c r="D105" s="139"/>
      <c r="E105" s="139"/>
      <c r="F105" s="139"/>
      <c r="G105" s="139"/>
      <c r="H105" s="139"/>
      <c r="I105" s="139"/>
      <c r="J105" s="147"/>
    </row>
    <row r="106" spans="1:10" ht="18" customHeight="1" x14ac:dyDescent="0.2">
      <c r="A106" s="104" t="s">
        <v>84</v>
      </c>
      <c r="B106" s="29" t="s">
        <v>15</v>
      </c>
      <c r="C106" s="156" t="s">
        <v>16</v>
      </c>
      <c r="D106" s="156" t="s">
        <v>17</v>
      </c>
      <c r="E106" s="263" t="s">
        <v>441</v>
      </c>
      <c r="F106" s="263"/>
      <c r="G106" s="30" t="s">
        <v>76</v>
      </c>
      <c r="H106" s="29" t="s">
        <v>77</v>
      </c>
      <c r="I106" s="29" t="s">
        <v>78</v>
      </c>
      <c r="J106" s="105" t="s">
        <v>19</v>
      </c>
    </row>
    <row r="107" spans="1:10" ht="24" customHeight="1" x14ac:dyDescent="0.2">
      <c r="A107" s="135" t="s">
        <v>79</v>
      </c>
      <c r="B107" s="131" t="s">
        <v>405</v>
      </c>
      <c r="C107" s="157" t="s">
        <v>22</v>
      </c>
      <c r="D107" s="157" t="s">
        <v>404</v>
      </c>
      <c r="E107" s="264" t="s">
        <v>694</v>
      </c>
      <c r="F107" s="264"/>
      <c r="G107" s="132" t="s">
        <v>32</v>
      </c>
      <c r="H107" s="138">
        <v>1</v>
      </c>
      <c r="I107" s="133">
        <v>270.52</v>
      </c>
      <c r="J107" s="143">
        <v>270.52</v>
      </c>
    </row>
    <row r="108" spans="1:10" ht="24" customHeight="1" x14ac:dyDescent="0.2">
      <c r="A108" s="106" t="s">
        <v>80</v>
      </c>
      <c r="B108" s="38" t="s">
        <v>88</v>
      </c>
      <c r="C108" s="158" t="s">
        <v>29</v>
      </c>
      <c r="D108" s="158" t="s">
        <v>89</v>
      </c>
      <c r="E108" s="261" t="s">
        <v>437</v>
      </c>
      <c r="F108" s="261"/>
      <c r="G108" s="37" t="s">
        <v>81</v>
      </c>
      <c r="H108" s="36">
        <v>3.5640000000000001</v>
      </c>
      <c r="I108" s="35">
        <v>26.88</v>
      </c>
      <c r="J108" s="107">
        <v>95.8</v>
      </c>
    </row>
    <row r="109" spans="1:10" ht="26.1" customHeight="1" x14ac:dyDescent="0.2">
      <c r="A109" s="110" t="s">
        <v>85</v>
      </c>
      <c r="B109" s="34" t="s">
        <v>809</v>
      </c>
      <c r="C109" s="160" t="s">
        <v>29</v>
      </c>
      <c r="D109" s="160" t="s">
        <v>808</v>
      </c>
      <c r="E109" s="262" t="s">
        <v>436</v>
      </c>
      <c r="F109" s="262"/>
      <c r="G109" s="33" t="s">
        <v>32</v>
      </c>
      <c r="H109" s="32">
        <v>4.8499999999999996</v>
      </c>
      <c r="I109" s="31">
        <v>25.78</v>
      </c>
      <c r="J109" s="111">
        <v>125.03</v>
      </c>
    </row>
    <row r="110" spans="1:10" ht="26.1" customHeight="1" x14ac:dyDescent="0.2">
      <c r="A110" s="110" t="s">
        <v>85</v>
      </c>
      <c r="B110" s="34" t="s">
        <v>807</v>
      </c>
      <c r="C110" s="160" t="s">
        <v>29</v>
      </c>
      <c r="D110" s="160" t="s">
        <v>806</v>
      </c>
      <c r="E110" s="262" t="s">
        <v>436</v>
      </c>
      <c r="F110" s="262"/>
      <c r="G110" s="33" t="s">
        <v>32</v>
      </c>
      <c r="H110" s="32">
        <v>2.7</v>
      </c>
      <c r="I110" s="31">
        <v>11.91</v>
      </c>
      <c r="J110" s="111">
        <v>32.15</v>
      </c>
    </row>
    <row r="111" spans="1:10" ht="26.1" customHeight="1" x14ac:dyDescent="0.2">
      <c r="A111" s="110" t="s">
        <v>85</v>
      </c>
      <c r="B111" s="34" t="s">
        <v>805</v>
      </c>
      <c r="C111" s="160" t="s">
        <v>29</v>
      </c>
      <c r="D111" s="160" t="s">
        <v>804</v>
      </c>
      <c r="E111" s="262" t="s">
        <v>436</v>
      </c>
      <c r="F111" s="262"/>
      <c r="G111" s="33" t="s">
        <v>31</v>
      </c>
      <c r="H111" s="32">
        <v>0.16</v>
      </c>
      <c r="I111" s="31">
        <v>19.09</v>
      </c>
      <c r="J111" s="111">
        <v>3.05</v>
      </c>
    </row>
    <row r="112" spans="1:10" ht="26.1" customHeight="1" x14ac:dyDescent="0.2">
      <c r="A112" s="110" t="s">
        <v>85</v>
      </c>
      <c r="B112" s="34" t="s">
        <v>803</v>
      </c>
      <c r="C112" s="160" t="s">
        <v>29</v>
      </c>
      <c r="D112" s="160" t="s">
        <v>802</v>
      </c>
      <c r="E112" s="262" t="s">
        <v>436</v>
      </c>
      <c r="F112" s="262"/>
      <c r="G112" s="33" t="s">
        <v>32</v>
      </c>
      <c r="H112" s="32">
        <v>2.4</v>
      </c>
      <c r="I112" s="31">
        <v>6.04</v>
      </c>
      <c r="J112" s="111">
        <v>14.49</v>
      </c>
    </row>
    <row r="113" spans="1:10" x14ac:dyDescent="0.2">
      <c r="A113" s="108"/>
      <c r="B113" s="159"/>
      <c r="C113" s="159"/>
      <c r="D113" s="159"/>
      <c r="E113" s="159" t="s">
        <v>435</v>
      </c>
      <c r="F113" s="44">
        <v>58.84</v>
      </c>
      <c r="G113" s="159" t="s">
        <v>434</v>
      </c>
      <c r="H113" s="44">
        <v>0</v>
      </c>
      <c r="I113" s="159" t="s">
        <v>433</v>
      </c>
      <c r="J113" s="109">
        <v>58.84</v>
      </c>
    </row>
    <row r="114" spans="1:10" x14ac:dyDescent="0.2">
      <c r="A114" s="108"/>
      <c r="B114" s="159"/>
      <c r="C114" s="159"/>
      <c r="D114" s="159"/>
      <c r="E114" s="159" t="s">
        <v>432</v>
      </c>
      <c r="F114" s="44">
        <v>67.569999999999993</v>
      </c>
      <c r="G114" s="159"/>
      <c r="H114" s="260" t="s">
        <v>431</v>
      </c>
      <c r="I114" s="260"/>
      <c r="J114" s="109">
        <v>338.09</v>
      </c>
    </row>
    <row r="115" spans="1:10" ht="50.1" customHeight="1" thickBot="1" x14ac:dyDescent="0.25">
      <c r="A115" s="153"/>
      <c r="B115" s="154"/>
      <c r="C115" s="154"/>
      <c r="D115" s="154"/>
      <c r="E115" s="154"/>
      <c r="F115" s="154"/>
      <c r="G115" s="154" t="s">
        <v>969</v>
      </c>
      <c r="H115" s="144">
        <v>3</v>
      </c>
      <c r="I115" s="154" t="s">
        <v>970</v>
      </c>
      <c r="J115" s="145">
        <v>1014.27</v>
      </c>
    </row>
    <row r="116" spans="1:10" ht="0.95" customHeight="1" thickTop="1" x14ac:dyDescent="0.2">
      <c r="A116" s="146"/>
      <c r="B116" s="139"/>
      <c r="C116" s="139"/>
      <c r="D116" s="139"/>
      <c r="E116" s="139"/>
      <c r="F116" s="139"/>
      <c r="G116" s="139"/>
      <c r="H116" s="139"/>
      <c r="I116" s="139"/>
      <c r="J116" s="147"/>
    </row>
    <row r="117" spans="1:10" ht="18" customHeight="1" x14ac:dyDescent="0.2">
      <c r="A117" s="104" t="s">
        <v>403</v>
      </c>
      <c r="B117" s="29" t="s">
        <v>15</v>
      </c>
      <c r="C117" s="156" t="s">
        <v>16</v>
      </c>
      <c r="D117" s="156" t="s">
        <v>17</v>
      </c>
      <c r="E117" s="263" t="s">
        <v>441</v>
      </c>
      <c r="F117" s="263"/>
      <c r="G117" s="30" t="s">
        <v>76</v>
      </c>
      <c r="H117" s="29" t="s">
        <v>77</v>
      </c>
      <c r="I117" s="29" t="s">
        <v>78</v>
      </c>
      <c r="J117" s="105" t="s">
        <v>19</v>
      </c>
    </row>
    <row r="118" spans="1:10" ht="24" customHeight="1" x14ac:dyDescent="0.2">
      <c r="A118" s="135" t="s">
        <v>79</v>
      </c>
      <c r="B118" s="131" t="s">
        <v>402</v>
      </c>
      <c r="C118" s="157" t="s">
        <v>25</v>
      </c>
      <c r="D118" s="157" t="s">
        <v>401</v>
      </c>
      <c r="E118" s="264">
        <v>0</v>
      </c>
      <c r="F118" s="264"/>
      <c r="G118" s="132" t="s">
        <v>27</v>
      </c>
      <c r="H118" s="138">
        <v>1</v>
      </c>
      <c r="I118" s="133">
        <v>15.11</v>
      </c>
      <c r="J118" s="143">
        <v>15.11</v>
      </c>
    </row>
    <row r="119" spans="1:10" ht="24" customHeight="1" x14ac:dyDescent="0.2">
      <c r="A119" s="106" t="s">
        <v>80</v>
      </c>
      <c r="B119" s="38" t="s">
        <v>443</v>
      </c>
      <c r="C119" s="158" t="s">
        <v>25</v>
      </c>
      <c r="D119" s="158" t="s">
        <v>89</v>
      </c>
      <c r="E119" s="261">
        <v>0</v>
      </c>
      <c r="F119" s="261"/>
      <c r="G119" s="37" t="s">
        <v>442</v>
      </c>
      <c r="H119" s="36">
        <v>0.22650000000000001</v>
      </c>
      <c r="I119" s="35">
        <v>26.88</v>
      </c>
      <c r="J119" s="107">
        <v>6.08</v>
      </c>
    </row>
    <row r="120" spans="1:10" ht="24" customHeight="1" x14ac:dyDescent="0.2">
      <c r="A120" s="110" t="s">
        <v>85</v>
      </c>
      <c r="B120" s="34" t="s">
        <v>801</v>
      </c>
      <c r="C120" s="160" t="s">
        <v>25</v>
      </c>
      <c r="D120" s="160" t="s">
        <v>800</v>
      </c>
      <c r="E120" s="262" t="s">
        <v>436</v>
      </c>
      <c r="F120" s="262"/>
      <c r="G120" s="33" t="s">
        <v>153</v>
      </c>
      <c r="H120" s="32">
        <v>0.16289999999999999</v>
      </c>
      <c r="I120" s="31">
        <v>55.465200000000003</v>
      </c>
      <c r="J120" s="111">
        <v>9.0299999999999994</v>
      </c>
    </row>
    <row r="121" spans="1:10" x14ac:dyDescent="0.2">
      <c r="A121" s="108"/>
      <c r="B121" s="159"/>
      <c r="C121" s="159"/>
      <c r="D121" s="159"/>
      <c r="E121" s="159" t="s">
        <v>435</v>
      </c>
      <c r="F121" s="44">
        <v>3.73</v>
      </c>
      <c r="G121" s="159" t="s">
        <v>434</v>
      </c>
      <c r="H121" s="44">
        <v>0</v>
      </c>
      <c r="I121" s="159" t="s">
        <v>433</v>
      </c>
      <c r="J121" s="109">
        <v>3.73</v>
      </c>
    </row>
    <row r="122" spans="1:10" x14ac:dyDescent="0.2">
      <c r="A122" s="108"/>
      <c r="B122" s="159"/>
      <c r="C122" s="159"/>
      <c r="D122" s="159"/>
      <c r="E122" s="159" t="s">
        <v>432</v>
      </c>
      <c r="F122" s="44">
        <v>3.77</v>
      </c>
      <c r="G122" s="159"/>
      <c r="H122" s="260" t="s">
        <v>431</v>
      </c>
      <c r="I122" s="260"/>
      <c r="J122" s="109">
        <v>18.88</v>
      </c>
    </row>
    <row r="123" spans="1:10" ht="50.1" customHeight="1" thickBot="1" x14ac:dyDescent="0.25">
      <c r="A123" s="153"/>
      <c r="B123" s="154"/>
      <c r="C123" s="154"/>
      <c r="D123" s="154"/>
      <c r="E123" s="154"/>
      <c r="F123" s="154"/>
      <c r="G123" s="154" t="s">
        <v>969</v>
      </c>
      <c r="H123" s="144">
        <v>220.9</v>
      </c>
      <c r="I123" s="154" t="s">
        <v>970</v>
      </c>
      <c r="J123" s="145">
        <v>4170.59</v>
      </c>
    </row>
    <row r="124" spans="1:10" ht="0.95" customHeight="1" thickTop="1" x14ac:dyDescent="0.2">
      <c r="A124" s="146"/>
      <c r="B124" s="139"/>
      <c r="C124" s="139"/>
      <c r="D124" s="139"/>
      <c r="E124" s="139"/>
      <c r="F124" s="139"/>
      <c r="G124" s="139"/>
      <c r="H124" s="139"/>
      <c r="I124" s="139"/>
      <c r="J124" s="147"/>
    </row>
    <row r="125" spans="1:10" ht="24" customHeight="1" x14ac:dyDescent="0.2">
      <c r="A125" s="134" t="s">
        <v>400</v>
      </c>
      <c r="B125" s="161"/>
      <c r="C125" s="161"/>
      <c r="D125" s="161" t="s">
        <v>399</v>
      </c>
      <c r="E125" s="161"/>
      <c r="F125" s="265"/>
      <c r="G125" s="265"/>
      <c r="H125" s="130"/>
      <c r="I125" s="161"/>
      <c r="J125" s="148">
        <v>88214.87</v>
      </c>
    </row>
    <row r="126" spans="1:10" ht="18" customHeight="1" x14ac:dyDescent="0.2">
      <c r="A126" s="104" t="s">
        <v>398</v>
      </c>
      <c r="B126" s="29" t="s">
        <v>15</v>
      </c>
      <c r="C126" s="156" t="s">
        <v>16</v>
      </c>
      <c r="D126" s="156" t="s">
        <v>17</v>
      </c>
      <c r="E126" s="263" t="s">
        <v>441</v>
      </c>
      <c r="F126" s="263"/>
      <c r="G126" s="30" t="s">
        <v>76</v>
      </c>
      <c r="H126" s="29" t="s">
        <v>77</v>
      </c>
      <c r="I126" s="29" t="s">
        <v>78</v>
      </c>
      <c r="J126" s="105" t="s">
        <v>19</v>
      </c>
    </row>
    <row r="127" spans="1:10" ht="24" customHeight="1" x14ac:dyDescent="0.2">
      <c r="A127" s="135" t="s">
        <v>79</v>
      </c>
      <c r="B127" s="131" t="s">
        <v>397</v>
      </c>
      <c r="C127" s="157" t="s">
        <v>29</v>
      </c>
      <c r="D127" s="157" t="s">
        <v>962</v>
      </c>
      <c r="E127" s="264" t="s">
        <v>799</v>
      </c>
      <c r="F127" s="264"/>
      <c r="G127" s="132" t="s">
        <v>27</v>
      </c>
      <c r="H127" s="138">
        <v>1</v>
      </c>
      <c r="I127" s="133">
        <v>585.51</v>
      </c>
      <c r="J127" s="143">
        <v>585.51</v>
      </c>
    </row>
    <row r="128" spans="1:10" ht="26.1" customHeight="1" x14ac:dyDescent="0.2">
      <c r="A128" s="106" t="s">
        <v>80</v>
      </c>
      <c r="B128" s="38" t="s">
        <v>540</v>
      </c>
      <c r="C128" s="158" t="s">
        <v>29</v>
      </c>
      <c r="D128" s="158" t="s">
        <v>539</v>
      </c>
      <c r="E128" s="261" t="s">
        <v>437</v>
      </c>
      <c r="F128" s="261"/>
      <c r="G128" s="37" t="s">
        <v>81</v>
      </c>
      <c r="H128" s="36">
        <v>0.49023220000000001</v>
      </c>
      <c r="I128" s="35">
        <v>30.89</v>
      </c>
      <c r="J128" s="107">
        <v>15.14</v>
      </c>
    </row>
    <row r="129" spans="1:10" ht="24" customHeight="1" x14ac:dyDescent="0.2">
      <c r="A129" s="106" t="s">
        <v>80</v>
      </c>
      <c r="B129" s="38" t="s">
        <v>88</v>
      </c>
      <c r="C129" s="158" t="s">
        <v>29</v>
      </c>
      <c r="D129" s="158" t="s">
        <v>89</v>
      </c>
      <c r="E129" s="261" t="s">
        <v>437</v>
      </c>
      <c r="F129" s="261"/>
      <c r="G129" s="37" t="s">
        <v>81</v>
      </c>
      <c r="H129" s="36">
        <v>0.2451161</v>
      </c>
      <c r="I129" s="35">
        <v>26.88</v>
      </c>
      <c r="J129" s="107">
        <v>6.58</v>
      </c>
    </row>
    <row r="130" spans="1:10" ht="24" customHeight="1" x14ac:dyDescent="0.2">
      <c r="A130" s="110" t="s">
        <v>85</v>
      </c>
      <c r="B130" s="34" t="s">
        <v>798</v>
      </c>
      <c r="C130" s="160" t="s">
        <v>29</v>
      </c>
      <c r="D130" s="160" t="s">
        <v>797</v>
      </c>
      <c r="E130" s="262" t="s">
        <v>436</v>
      </c>
      <c r="F130" s="262"/>
      <c r="G130" s="33" t="s">
        <v>31</v>
      </c>
      <c r="H130" s="32">
        <v>8.2500000000000004E-2</v>
      </c>
      <c r="I130" s="31">
        <v>34.07</v>
      </c>
      <c r="J130" s="111">
        <v>2.81</v>
      </c>
    </row>
    <row r="131" spans="1:10" ht="39" customHeight="1" x14ac:dyDescent="0.2">
      <c r="A131" s="110" t="s">
        <v>85</v>
      </c>
      <c r="B131" s="34" t="s">
        <v>796</v>
      </c>
      <c r="C131" s="160" t="s">
        <v>29</v>
      </c>
      <c r="D131" s="160" t="s">
        <v>795</v>
      </c>
      <c r="E131" s="262" t="s">
        <v>436</v>
      </c>
      <c r="F131" s="262"/>
      <c r="G131" s="33" t="s">
        <v>27</v>
      </c>
      <c r="H131" s="32">
        <v>1.075</v>
      </c>
      <c r="I131" s="31">
        <v>463.28</v>
      </c>
      <c r="J131" s="111">
        <v>498.02</v>
      </c>
    </row>
    <row r="132" spans="1:10" ht="24" customHeight="1" x14ac:dyDescent="0.2">
      <c r="A132" s="110" t="s">
        <v>85</v>
      </c>
      <c r="B132" s="34" t="s">
        <v>794</v>
      </c>
      <c r="C132" s="160" t="s">
        <v>29</v>
      </c>
      <c r="D132" s="160" t="s">
        <v>793</v>
      </c>
      <c r="E132" s="262" t="s">
        <v>436</v>
      </c>
      <c r="F132" s="262"/>
      <c r="G132" s="33" t="s">
        <v>31</v>
      </c>
      <c r="H132" s="32">
        <v>1.7773000000000001</v>
      </c>
      <c r="I132" s="31">
        <v>35.43</v>
      </c>
      <c r="J132" s="111">
        <v>62.96</v>
      </c>
    </row>
    <row r="133" spans="1:10" x14ac:dyDescent="0.2">
      <c r="A133" s="108"/>
      <c r="B133" s="159"/>
      <c r="C133" s="159"/>
      <c r="D133" s="159"/>
      <c r="E133" s="159" t="s">
        <v>435</v>
      </c>
      <c r="F133" s="44">
        <v>14.29</v>
      </c>
      <c r="G133" s="159" t="s">
        <v>434</v>
      </c>
      <c r="H133" s="44">
        <v>0</v>
      </c>
      <c r="I133" s="159" t="s">
        <v>433</v>
      </c>
      <c r="J133" s="109">
        <v>14.29</v>
      </c>
    </row>
    <row r="134" spans="1:10" x14ac:dyDescent="0.2">
      <c r="A134" s="108"/>
      <c r="B134" s="159"/>
      <c r="C134" s="159"/>
      <c r="D134" s="159"/>
      <c r="E134" s="159" t="s">
        <v>432</v>
      </c>
      <c r="F134" s="44">
        <v>146.26</v>
      </c>
      <c r="G134" s="159"/>
      <c r="H134" s="260" t="s">
        <v>431</v>
      </c>
      <c r="I134" s="260"/>
      <c r="J134" s="109">
        <v>731.77</v>
      </c>
    </row>
    <row r="135" spans="1:10" ht="50.1" customHeight="1" thickBot="1" x14ac:dyDescent="0.25">
      <c r="A135" s="153"/>
      <c r="B135" s="154"/>
      <c r="C135" s="154"/>
      <c r="D135" s="154"/>
      <c r="E135" s="154"/>
      <c r="F135" s="154"/>
      <c r="G135" s="154" t="s">
        <v>969</v>
      </c>
      <c r="H135" s="144">
        <v>120.55</v>
      </c>
      <c r="I135" s="154" t="s">
        <v>970</v>
      </c>
      <c r="J135" s="145">
        <v>88214.87</v>
      </c>
    </row>
    <row r="136" spans="1:10" ht="0.95" customHeight="1" thickTop="1" x14ac:dyDescent="0.2">
      <c r="A136" s="146"/>
      <c r="B136" s="139"/>
      <c r="C136" s="139"/>
      <c r="D136" s="139"/>
      <c r="E136" s="139"/>
      <c r="F136" s="139"/>
      <c r="G136" s="139"/>
      <c r="H136" s="139"/>
      <c r="I136" s="139"/>
      <c r="J136" s="147"/>
    </row>
    <row r="137" spans="1:10" ht="24" customHeight="1" x14ac:dyDescent="0.2">
      <c r="A137" s="134" t="s">
        <v>395</v>
      </c>
      <c r="B137" s="161"/>
      <c r="C137" s="161"/>
      <c r="D137" s="161" t="s">
        <v>33</v>
      </c>
      <c r="E137" s="161"/>
      <c r="F137" s="265"/>
      <c r="G137" s="265"/>
      <c r="H137" s="130"/>
      <c r="I137" s="161"/>
      <c r="J137" s="148">
        <v>81429.97</v>
      </c>
    </row>
    <row r="138" spans="1:10" ht="18" customHeight="1" x14ac:dyDescent="0.2">
      <c r="A138" s="104" t="s">
        <v>394</v>
      </c>
      <c r="B138" s="29" t="s">
        <v>15</v>
      </c>
      <c r="C138" s="156" t="s">
        <v>16</v>
      </c>
      <c r="D138" s="156" t="s">
        <v>17</v>
      </c>
      <c r="E138" s="263" t="s">
        <v>441</v>
      </c>
      <c r="F138" s="263"/>
      <c r="G138" s="30" t="s">
        <v>76</v>
      </c>
      <c r="H138" s="29" t="s">
        <v>77</v>
      </c>
      <c r="I138" s="29" t="s">
        <v>78</v>
      </c>
      <c r="J138" s="105" t="s">
        <v>19</v>
      </c>
    </row>
    <row r="139" spans="1:10" ht="24" customHeight="1" x14ac:dyDescent="0.2">
      <c r="A139" s="135" t="s">
        <v>79</v>
      </c>
      <c r="B139" s="131" t="s">
        <v>393</v>
      </c>
      <c r="C139" s="157" t="s">
        <v>25</v>
      </c>
      <c r="D139" s="157" t="s">
        <v>392</v>
      </c>
      <c r="E139" s="264">
        <v>0</v>
      </c>
      <c r="F139" s="264"/>
      <c r="G139" s="132" t="s">
        <v>27</v>
      </c>
      <c r="H139" s="138">
        <v>1</v>
      </c>
      <c r="I139" s="133">
        <v>252.35</v>
      </c>
      <c r="J139" s="143">
        <v>252.35</v>
      </c>
    </row>
    <row r="140" spans="1:10" ht="24" customHeight="1" x14ac:dyDescent="0.2">
      <c r="A140" s="106" t="s">
        <v>80</v>
      </c>
      <c r="B140" s="38" t="s">
        <v>542</v>
      </c>
      <c r="C140" s="158" t="s">
        <v>25</v>
      </c>
      <c r="D140" s="158" t="s">
        <v>541</v>
      </c>
      <c r="E140" s="261">
        <v>0</v>
      </c>
      <c r="F140" s="261"/>
      <c r="G140" s="37" t="s">
        <v>442</v>
      </c>
      <c r="H140" s="36">
        <v>1.2</v>
      </c>
      <c r="I140" s="35">
        <v>32.21</v>
      </c>
      <c r="J140" s="107">
        <v>38.65</v>
      </c>
    </row>
    <row r="141" spans="1:10" ht="26.1" customHeight="1" x14ac:dyDescent="0.2">
      <c r="A141" s="106" t="s">
        <v>80</v>
      </c>
      <c r="B141" s="38" t="s">
        <v>561</v>
      </c>
      <c r="C141" s="158" t="s">
        <v>25</v>
      </c>
      <c r="D141" s="158" t="s">
        <v>560</v>
      </c>
      <c r="E141" s="261">
        <v>0</v>
      </c>
      <c r="F141" s="261"/>
      <c r="G141" s="37" t="s">
        <v>442</v>
      </c>
      <c r="H141" s="36">
        <v>1.2</v>
      </c>
      <c r="I141" s="35">
        <v>26.37</v>
      </c>
      <c r="J141" s="107">
        <v>31.64</v>
      </c>
    </row>
    <row r="142" spans="1:10" ht="24" customHeight="1" x14ac:dyDescent="0.2">
      <c r="A142" s="110" t="s">
        <v>85</v>
      </c>
      <c r="B142" s="34" t="s">
        <v>792</v>
      </c>
      <c r="C142" s="160" t="s">
        <v>25</v>
      </c>
      <c r="D142" s="160" t="s">
        <v>791</v>
      </c>
      <c r="E142" s="262" t="s">
        <v>436</v>
      </c>
      <c r="F142" s="262"/>
      <c r="G142" s="33" t="s">
        <v>784</v>
      </c>
      <c r="H142" s="32">
        <v>0.05</v>
      </c>
      <c r="I142" s="31">
        <v>225.02</v>
      </c>
      <c r="J142" s="111">
        <v>11.25</v>
      </c>
    </row>
    <row r="143" spans="1:10" ht="24" customHeight="1" x14ac:dyDescent="0.2">
      <c r="A143" s="110" t="s">
        <v>85</v>
      </c>
      <c r="B143" s="34" t="s">
        <v>786</v>
      </c>
      <c r="C143" s="160" t="s">
        <v>25</v>
      </c>
      <c r="D143" s="160" t="s">
        <v>785</v>
      </c>
      <c r="E143" s="262" t="s">
        <v>436</v>
      </c>
      <c r="F143" s="262"/>
      <c r="G143" s="33" t="s">
        <v>784</v>
      </c>
      <c r="H143" s="32">
        <v>0.42</v>
      </c>
      <c r="I143" s="31">
        <v>202.52629999999999</v>
      </c>
      <c r="J143" s="111">
        <v>85.06</v>
      </c>
    </row>
    <row r="144" spans="1:10" ht="24" customHeight="1" x14ac:dyDescent="0.2">
      <c r="A144" s="110" t="s">
        <v>85</v>
      </c>
      <c r="B144" s="34" t="s">
        <v>788</v>
      </c>
      <c r="C144" s="160" t="s">
        <v>25</v>
      </c>
      <c r="D144" s="160" t="s">
        <v>787</v>
      </c>
      <c r="E144" s="262" t="s">
        <v>436</v>
      </c>
      <c r="F144" s="262"/>
      <c r="G144" s="33" t="s">
        <v>563</v>
      </c>
      <c r="H144" s="32">
        <v>0.2</v>
      </c>
      <c r="I144" s="31">
        <v>20.531400000000001</v>
      </c>
      <c r="J144" s="111">
        <v>4.0999999999999996</v>
      </c>
    </row>
    <row r="145" spans="1:10" ht="24" customHeight="1" x14ac:dyDescent="0.2">
      <c r="A145" s="110" t="s">
        <v>85</v>
      </c>
      <c r="B145" s="34" t="s">
        <v>790</v>
      </c>
      <c r="C145" s="160" t="s">
        <v>25</v>
      </c>
      <c r="D145" s="160" t="s">
        <v>789</v>
      </c>
      <c r="E145" s="262" t="s">
        <v>436</v>
      </c>
      <c r="F145" s="262"/>
      <c r="G145" s="33" t="s">
        <v>208</v>
      </c>
      <c r="H145" s="32">
        <v>0.38</v>
      </c>
      <c r="I145" s="31">
        <v>214.87</v>
      </c>
      <c r="J145" s="111">
        <v>81.650000000000006</v>
      </c>
    </row>
    <row r="146" spans="1:10" x14ac:dyDescent="0.2">
      <c r="A146" s="108"/>
      <c r="B146" s="159"/>
      <c r="C146" s="159"/>
      <c r="D146" s="159"/>
      <c r="E146" s="159" t="s">
        <v>435</v>
      </c>
      <c r="F146" s="44">
        <v>46.36</v>
      </c>
      <c r="G146" s="159" t="s">
        <v>434</v>
      </c>
      <c r="H146" s="44">
        <v>0</v>
      </c>
      <c r="I146" s="159" t="s">
        <v>433</v>
      </c>
      <c r="J146" s="109">
        <v>46.36</v>
      </c>
    </row>
    <row r="147" spans="1:10" x14ac:dyDescent="0.2">
      <c r="A147" s="108"/>
      <c r="B147" s="159"/>
      <c r="C147" s="159"/>
      <c r="D147" s="159"/>
      <c r="E147" s="159" t="s">
        <v>432</v>
      </c>
      <c r="F147" s="44">
        <v>63.03</v>
      </c>
      <c r="G147" s="159"/>
      <c r="H147" s="260" t="s">
        <v>431</v>
      </c>
      <c r="I147" s="260"/>
      <c r="J147" s="109">
        <v>315.38</v>
      </c>
    </row>
    <row r="148" spans="1:10" ht="50.1" customHeight="1" thickBot="1" x14ac:dyDescent="0.25">
      <c r="A148" s="153"/>
      <c r="B148" s="154"/>
      <c r="C148" s="154"/>
      <c r="D148" s="154"/>
      <c r="E148" s="154"/>
      <c r="F148" s="154"/>
      <c r="G148" s="154" t="s">
        <v>969</v>
      </c>
      <c r="H148" s="144">
        <v>219.59</v>
      </c>
      <c r="I148" s="154" t="s">
        <v>970</v>
      </c>
      <c r="J148" s="145">
        <v>69254.289999999994</v>
      </c>
    </row>
    <row r="149" spans="1:10" ht="0.95" customHeight="1" thickTop="1" x14ac:dyDescent="0.2">
      <c r="A149" s="146"/>
      <c r="B149" s="139"/>
      <c r="C149" s="139"/>
      <c r="D149" s="139"/>
      <c r="E149" s="139"/>
      <c r="F149" s="139"/>
      <c r="G149" s="139"/>
      <c r="H149" s="139"/>
      <c r="I149" s="139"/>
      <c r="J149" s="147"/>
    </row>
    <row r="150" spans="1:10" ht="18" customHeight="1" x14ac:dyDescent="0.2">
      <c r="A150" s="104" t="s">
        <v>391</v>
      </c>
      <c r="B150" s="29" t="s">
        <v>15</v>
      </c>
      <c r="C150" s="156" t="s">
        <v>16</v>
      </c>
      <c r="D150" s="156" t="s">
        <v>17</v>
      </c>
      <c r="E150" s="263" t="s">
        <v>441</v>
      </c>
      <c r="F150" s="263"/>
      <c r="G150" s="30" t="s">
        <v>76</v>
      </c>
      <c r="H150" s="29" t="s">
        <v>77</v>
      </c>
      <c r="I150" s="29" t="s">
        <v>78</v>
      </c>
      <c r="J150" s="105" t="s">
        <v>19</v>
      </c>
    </row>
    <row r="151" spans="1:10" ht="39" customHeight="1" x14ac:dyDescent="0.2">
      <c r="A151" s="135" t="s">
        <v>79</v>
      </c>
      <c r="B151" s="131" t="s">
        <v>390</v>
      </c>
      <c r="C151" s="157" t="s">
        <v>29</v>
      </c>
      <c r="D151" s="157" t="s">
        <v>389</v>
      </c>
      <c r="E151" s="264" t="s">
        <v>783</v>
      </c>
      <c r="F151" s="264"/>
      <c r="G151" s="132" t="s">
        <v>27</v>
      </c>
      <c r="H151" s="138">
        <v>1</v>
      </c>
      <c r="I151" s="133">
        <v>17.73</v>
      </c>
      <c r="J151" s="143">
        <v>17.73</v>
      </c>
    </row>
    <row r="152" spans="1:10" ht="24" customHeight="1" x14ac:dyDescent="0.2">
      <c r="A152" s="106" t="s">
        <v>80</v>
      </c>
      <c r="B152" s="38" t="s">
        <v>86</v>
      </c>
      <c r="C152" s="158" t="s">
        <v>29</v>
      </c>
      <c r="D152" s="158" t="s">
        <v>87</v>
      </c>
      <c r="E152" s="261" t="s">
        <v>437</v>
      </c>
      <c r="F152" s="261"/>
      <c r="G152" s="37" t="s">
        <v>81</v>
      </c>
      <c r="H152" s="36">
        <v>0.3805</v>
      </c>
      <c r="I152" s="35">
        <v>34.380000000000003</v>
      </c>
      <c r="J152" s="107">
        <v>13.08</v>
      </c>
    </row>
    <row r="153" spans="1:10" ht="24" customHeight="1" x14ac:dyDescent="0.2">
      <c r="A153" s="110" t="s">
        <v>85</v>
      </c>
      <c r="B153" s="34" t="s">
        <v>782</v>
      </c>
      <c r="C153" s="160" t="s">
        <v>29</v>
      </c>
      <c r="D153" s="160" t="s">
        <v>781</v>
      </c>
      <c r="E153" s="262" t="s">
        <v>436</v>
      </c>
      <c r="F153" s="262"/>
      <c r="G153" s="33" t="s">
        <v>153</v>
      </c>
      <c r="H153" s="32">
        <v>1.2500000000000001E-2</v>
      </c>
      <c r="I153" s="31">
        <v>22.2</v>
      </c>
      <c r="J153" s="111">
        <v>0.27</v>
      </c>
    </row>
    <row r="154" spans="1:10" ht="24" customHeight="1" x14ac:dyDescent="0.2">
      <c r="A154" s="110" t="s">
        <v>85</v>
      </c>
      <c r="B154" s="34" t="s">
        <v>780</v>
      </c>
      <c r="C154" s="160" t="s">
        <v>29</v>
      </c>
      <c r="D154" s="160" t="s">
        <v>779</v>
      </c>
      <c r="E154" s="262" t="s">
        <v>436</v>
      </c>
      <c r="F154" s="262"/>
      <c r="G154" s="33" t="s">
        <v>153</v>
      </c>
      <c r="H154" s="32">
        <v>0.12529999999999999</v>
      </c>
      <c r="I154" s="31">
        <v>35</v>
      </c>
      <c r="J154" s="111">
        <v>4.38</v>
      </c>
    </row>
    <row r="155" spans="1:10" x14ac:dyDescent="0.2">
      <c r="A155" s="108"/>
      <c r="B155" s="159"/>
      <c r="C155" s="159"/>
      <c r="D155" s="159"/>
      <c r="E155" s="159" t="s">
        <v>435</v>
      </c>
      <c r="F155" s="44">
        <v>8.4600000000000009</v>
      </c>
      <c r="G155" s="159" t="s">
        <v>434</v>
      </c>
      <c r="H155" s="44">
        <v>0</v>
      </c>
      <c r="I155" s="159" t="s">
        <v>433</v>
      </c>
      <c r="J155" s="109">
        <v>8.4600000000000009</v>
      </c>
    </row>
    <row r="156" spans="1:10" x14ac:dyDescent="0.2">
      <c r="A156" s="108"/>
      <c r="B156" s="159"/>
      <c r="C156" s="159"/>
      <c r="D156" s="159"/>
      <c r="E156" s="159" t="s">
        <v>432</v>
      </c>
      <c r="F156" s="44">
        <v>4.42</v>
      </c>
      <c r="G156" s="159"/>
      <c r="H156" s="260" t="s">
        <v>431</v>
      </c>
      <c r="I156" s="260"/>
      <c r="J156" s="109">
        <v>22.15</v>
      </c>
    </row>
    <row r="157" spans="1:10" ht="50.1" customHeight="1" thickBot="1" x14ac:dyDescent="0.25">
      <c r="A157" s="153"/>
      <c r="B157" s="154"/>
      <c r="C157" s="154"/>
      <c r="D157" s="154"/>
      <c r="E157" s="154"/>
      <c r="F157" s="154"/>
      <c r="G157" s="154" t="s">
        <v>969</v>
      </c>
      <c r="H157" s="144">
        <v>400.78</v>
      </c>
      <c r="I157" s="154" t="s">
        <v>970</v>
      </c>
      <c r="J157" s="145">
        <v>8877.27</v>
      </c>
    </row>
    <row r="158" spans="1:10" ht="0.95" customHeight="1" thickTop="1" x14ac:dyDescent="0.2">
      <c r="A158" s="146"/>
      <c r="B158" s="139"/>
      <c r="C158" s="139"/>
      <c r="D158" s="139"/>
      <c r="E158" s="139"/>
      <c r="F158" s="139"/>
      <c r="G158" s="139"/>
      <c r="H158" s="139"/>
      <c r="I158" s="139"/>
      <c r="J158" s="147"/>
    </row>
    <row r="159" spans="1:10" ht="18" customHeight="1" x14ac:dyDescent="0.2">
      <c r="A159" s="104" t="s">
        <v>391</v>
      </c>
      <c r="B159" s="29" t="s">
        <v>15</v>
      </c>
      <c r="C159" s="156" t="s">
        <v>16</v>
      </c>
      <c r="D159" s="156" t="s">
        <v>17</v>
      </c>
      <c r="E159" s="263" t="s">
        <v>441</v>
      </c>
      <c r="F159" s="263"/>
      <c r="G159" s="30" t="s">
        <v>76</v>
      </c>
      <c r="H159" s="29" t="s">
        <v>77</v>
      </c>
      <c r="I159" s="29" t="s">
        <v>78</v>
      </c>
      <c r="J159" s="105" t="s">
        <v>19</v>
      </c>
    </row>
    <row r="160" spans="1:10" ht="26.1" customHeight="1" x14ac:dyDescent="0.2">
      <c r="A160" s="135" t="s">
        <v>79</v>
      </c>
      <c r="B160" s="131" t="s">
        <v>977</v>
      </c>
      <c r="C160" s="157" t="s">
        <v>29</v>
      </c>
      <c r="D160" s="157" t="s">
        <v>976</v>
      </c>
      <c r="E160" s="264" t="s">
        <v>783</v>
      </c>
      <c r="F160" s="264"/>
      <c r="G160" s="132" t="s">
        <v>27</v>
      </c>
      <c r="H160" s="138">
        <v>1</v>
      </c>
      <c r="I160" s="133">
        <v>2.21</v>
      </c>
      <c r="J160" s="143">
        <v>2.21</v>
      </c>
    </row>
    <row r="161" spans="1:10" ht="24" customHeight="1" x14ac:dyDescent="0.2">
      <c r="A161" s="106" t="s">
        <v>80</v>
      </c>
      <c r="B161" s="38" t="s">
        <v>86</v>
      </c>
      <c r="C161" s="158" t="s">
        <v>29</v>
      </c>
      <c r="D161" s="158" t="s">
        <v>87</v>
      </c>
      <c r="E161" s="261" t="s">
        <v>437</v>
      </c>
      <c r="F161" s="261"/>
      <c r="G161" s="37" t="s">
        <v>81</v>
      </c>
      <c r="H161" s="36">
        <v>5.4100000000000002E-2</v>
      </c>
      <c r="I161" s="35">
        <v>34.380000000000003</v>
      </c>
      <c r="J161" s="107">
        <v>1.85</v>
      </c>
    </row>
    <row r="162" spans="1:10" ht="26.1" customHeight="1" x14ac:dyDescent="0.2">
      <c r="A162" s="110" t="s">
        <v>85</v>
      </c>
      <c r="B162" s="34" t="s">
        <v>982</v>
      </c>
      <c r="C162" s="160" t="s">
        <v>29</v>
      </c>
      <c r="D162" s="160" t="s">
        <v>981</v>
      </c>
      <c r="E162" s="262" t="s">
        <v>436</v>
      </c>
      <c r="F162" s="262"/>
      <c r="G162" s="33" t="s">
        <v>23</v>
      </c>
      <c r="H162" s="32">
        <v>0.4</v>
      </c>
      <c r="I162" s="31">
        <v>0.92</v>
      </c>
      <c r="J162" s="111">
        <v>0.36</v>
      </c>
    </row>
    <row r="163" spans="1:10" x14ac:dyDescent="0.2">
      <c r="A163" s="108"/>
      <c r="B163" s="159"/>
      <c r="C163" s="159"/>
      <c r="D163" s="159"/>
      <c r="E163" s="159" t="s">
        <v>435</v>
      </c>
      <c r="F163" s="44">
        <v>1.2</v>
      </c>
      <c r="G163" s="159" t="s">
        <v>434</v>
      </c>
      <c r="H163" s="44">
        <v>0</v>
      </c>
      <c r="I163" s="159" t="s">
        <v>433</v>
      </c>
      <c r="J163" s="109">
        <v>1.2</v>
      </c>
    </row>
    <row r="164" spans="1:10" x14ac:dyDescent="0.2">
      <c r="A164" s="108"/>
      <c r="B164" s="159"/>
      <c r="C164" s="159"/>
      <c r="D164" s="159"/>
      <c r="E164" s="159" t="s">
        <v>432</v>
      </c>
      <c r="F164" s="44">
        <v>0.55000000000000004</v>
      </c>
      <c r="G164" s="159"/>
      <c r="H164" s="260" t="s">
        <v>431</v>
      </c>
      <c r="I164" s="260"/>
      <c r="J164" s="109">
        <v>2.76</v>
      </c>
    </row>
    <row r="165" spans="1:10" ht="50.1" customHeight="1" thickBot="1" x14ac:dyDescent="0.25">
      <c r="A165" s="153"/>
      <c r="B165" s="154"/>
      <c r="C165" s="154"/>
      <c r="D165" s="154"/>
      <c r="E165" s="154"/>
      <c r="F165" s="154"/>
      <c r="G165" s="154" t="s">
        <v>969</v>
      </c>
      <c r="H165" s="144">
        <v>400.78</v>
      </c>
      <c r="I165" s="154" t="s">
        <v>970</v>
      </c>
      <c r="J165" s="145">
        <v>1106.1500000000001</v>
      </c>
    </row>
    <row r="166" spans="1:10" ht="0.95" customHeight="1" thickTop="1" x14ac:dyDescent="0.2">
      <c r="A166" s="146"/>
      <c r="B166" s="139"/>
      <c r="C166" s="139"/>
      <c r="D166" s="139"/>
      <c r="E166" s="139"/>
      <c r="F166" s="139"/>
      <c r="G166" s="139"/>
      <c r="H166" s="139"/>
      <c r="I166" s="139"/>
      <c r="J166" s="147"/>
    </row>
    <row r="167" spans="1:10" ht="18" customHeight="1" x14ac:dyDescent="0.2">
      <c r="A167" s="104" t="s">
        <v>975</v>
      </c>
      <c r="B167" s="29" t="s">
        <v>15</v>
      </c>
      <c r="C167" s="156" t="s">
        <v>16</v>
      </c>
      <c r="D167" s="156" t="s">
        <v>17</v>
      </c>
      <c r="E167" s="263" t="s">
        <v>441</v>
      </c>
      <c r="F167" s="263"/>
      <c r="G167" s="30" t="s">
        <v>76</v>
      </c>
      <c r="H167" s="29" t="s">
        <v>77</v>
      </c>
      <c r="I167" s="29" t="s">
        <v>78</v>
      </c>
      <c r="J167" s="105" t="s">
        <v>19</v>
      </c>
    </row>
    <row r="168" spans="1:10" ht="26.1" customHeight="1" x14ac:dyDescent="0.2">
      <c r="A168" s="135" t="s">
        <v>79</v>
      </c>
      <c r="B168" s="131" t="s">
        <v>974</v>
      </c>
      <c r="C168" s="157" t="s">
        <v>29</v>
      </c>
      <c r="D168" s="157" t="s">
        <v>973</v>
      </c>
      <c r="E168" s="264" t="s">
        <v>980</v>
      </c>
      <c r="F168" s="264"/>
      <c r="G168" s="132" t="s">
        <v>27</v>
      </c>
      <c r="H168" s="138">
        <v>1</v>
      </c>
      <c r="I168" s="133">
        <v>4.38</v>
      </c>
      <c r="J168" s="143">
        <v>4.38</v>
      </c>
    </row>
    <row r="169" spans="1:10" ht="24" customHeight="1" x14ac:dyDescent="0.2">
      <c r="A169" s="106" t="s">
        <v>80</v>
      </c>
      <c r="B169" s="38" t="s">
        <v>86</v>
      </c>
      <c r="C169" s="158" t="s">
        <v>29</v>
      </c>
      <c r="D169" s="158" t="s">
        <v>87</v>
      </c>
      <c r="E169" s="261" t="s">
        <v>437</v>
      </c>
      <c r="F169" s="261"/>
      <c r="G169" s="37" t="s">
        <v>81</v>
      </c>
      <c r="H169" s="36">
        <v>6.6600000000000006E-2</v>
      </c>
      <c r="I169" s="35">
        <v>34.380000000000003</v>
      </c>
      <c r="J169" s="107">
        <v>2.2799999999999998</v>
      </c>
    </row>
    <row r="170" spans="1:10" ht="24" customHeight="1" x14ac:dyDescent="0.2">
      <c r="A170" s="106" t="s">
        <v>80</v>
      </c>
      <c r="B170" s="38" t="s">
        <v>88</v>
      </c>
      <c r="C170" s="158" t="s">
        <v>29</v>
      </c>
      <c r="D170" s="158" t="s">
        <v>89</v>
      </c>
      <c r="E170" s="261" t="s">
        <v>437</v>
      </c>
      <c r="F170" s="261"/>
      <c r="G170" s="37" t="s">
        <v>81</v>
      </c>
      <c r="H170" s="36">
        <v>2.2200000000000001E-2</v>
      </c>
      <c r="I170" s="35">
        <v>26.88</v>
      </c>
      <c r="J170" s="107">
        <v>0.59</v>
      </c>
    </row>
    <row r="171" spans="1:10" ht="24" customHeight="1" x14ac:dyDescent="0.2">
      <c r="A171" s="110" t="s">
        <v>85</v>
      </c>
      <c r="B171" s="34" t="s">
        <v>979</v>
      </c>
      <c r="C171" s="160" t="s">
        <v>29</v>
      </c>
      <c r="D171" s="160" t="s">
        <v>978</v>
      </c>
      <c r="E171" s="262" t="s">
        <v>436</v>
      </c>
      <c r="F171" s="262"/>
      <c r="G171" s="33" t="s">
        <v>153</v>
      </c>
      <c r="H171" s="32">
        <v>0.1666</v>
      </c>
      <c r="I171" s="31">
        <v>9.1</v>
      </c>
      <c r="J171" s="111">
        <v>1.51</v>
      </c>
    </row>
    <row r="172" spans="1:10" x14ac:dyDescent="0.2">
      <c r="A172" s="108"/>
      <c r="B172" s="159"/>
      <c r="C172" s="159"/>
      <c r="D172" s="159"/>
      <c r="E172" s="159" t="s">
        <v>435</v>
      </c>
      <c r="F172" s="44">
        <v>1.84</v>
      </c>
      <c r="G172" s="159" t="s">
        <v>434</v>
      </c>
      <c r="H172" s="44">
        <v>0</v>
      </c>
      <c r="I172" s="159" t="s">
        <v>433</v>
      </c>
      <c r="J172" s="109">
        <v>1.84</v>
      </c>
    </row>
    <row r="173" spans="1:10" x14ac:dyDescent="0.2">
      <c r="A173" s="108"/>
      <c r="B173" s="159"/>
      <c r="C173" s="159"/>
      <c r="D173" s="159"/>
      <c r="E173" s="159" t="s">
        <v>432</v>
      </c>
      <c r="F173" s="44">
        <v>1.0900000000000001</v>
      </c>
      <c r="G173" s="159"/>
      <c r="H173" s="260" t="s">
        <v>431</v>
      </c>
      <c r="I173" s="260"/>
      <c r="J173" s="109">
        <v>5.47</v>
      </c>
    </row>
    <row r="174" spans="1:10" ht="50.1" customHeight="1" thickBot="1" x14ac:dyDescent="0.25">
      <c r="A174" s="153"/>
      <c r="B174" s="154"/>
      <c r="C174" s="154"/>
      <c r="D174" s="154"/>
      <c r="E174" s="154"/>
      <c r="F174" s="154"/>
      <c r="G174" s="154" t="s">
        <v>969</v>
      </c>
      <c r="H174" s="144">
        <v>400.78</v>
      </c>
      <c r="I174" s="154" t="s">
        <v>970</v>
      </c>
      <c r="J174" s="145">
        <v>2192.2600000000002</v>
      </c>
    </row>
    <row r="175" spans="1:10" ht="0.95" customHeight="1" thickTop="1" x14ac:dyDescent="0.2">
      <c r="A175" s="146"/>
      <c r="B175" s="139"/>
      <c r="C175" s="139"/>
      <c r="D175" s="139"/>
      <c r="E175" s="139"/>
      <c r="F175" s="139"/>
      <c r="G175" s="139"/>
      <c r="H175" s="139"/>
      <c r="I175" s="139"/>
      <c r="J175" s="147"/>
    </row>
    <row r="176" spans="1:10" ht="24" customHeight="1" x14ac:dyDescent="0.2">
      <c r="A176" s="134" t="s">
        <v>388</v>
      </c>
      <c r="B176" s="161"/>
      <c r="C176" s="161"/>
      <c r="D176" s="161" t="s">
        <v>36</v>
      </c>
      <c r="E176" s="161"/>
      <c r="F176" s="265"/>
      <c r="G176" s="265"/>
      <c r="H176" s="130"/>
      <c r="I176" s="161"/>
      <c r="J176" s="148">
        <v>27340.52</v>
      </c>
    </row>
    <row r="177" spans="1:10" ht="18" customHeight="1" x14ac:dyDescent="0.2">
      <c r="A177" s="104" t="s">
        <v>387</v>
      </c>
      <c r="B177" s="29" t="s">
        <v>15</v>
      </c>
      <c r="C177" s="156" t="s">
        <v>16</v>
      </c>
      <c r="D177" s="156" t="s">
        <v>17</v>
      </c>
      <c r="E177" s="263" t="s">
        <v>441</v>
      </c>
      <c r="F177" s="263"/>
      <c r="G177" s="30" t="s">
        <v>76</v>
      </c>
      <c r="H177" s="29" t="s">
        <v>77</v>
      </c>
      <c r="I177" s="29" t="s">
        <v>78</v>
      </c>
      <c r="J177" s="105" t="s">
        <v>19</v>
      </c>
    </row>
    <row r="178" spans="1:10" ht="24" customHeight="1" x14ac:dyDescent="0.2">
      <c r="A178" s="135" t="s">
        <v>79</v>
      </c>
      <c r="B178" s="131" t="s">
        <v>386</v>
      </c>
      <c r="C178" s="157" t="s">
        <v>25</v>
      </c>
      <c r="D178" s="157" t="s">
        <v>385</v>
      </c>
      <c r="E178" s="264">
        <v>0</v>
      </c>
      <c r="F178" s="264"/>
      <c r="G178" s="132" t="s">
        <v>27</v>
      </c>
      <c r="H178" s="138">
        <v>1</v>
      </c>
      <c r="I178" s="133">
        <v>925.07</v>
      </c>
      <c r="J178" s="143">
        <v>925.07</v>
      </c>
    </row>
    <row r="179" spans="1:10" ht="26.1" customHeight="1" x14ac:dyDescent="0.2">
      <c r="A179" s="106" t="s">
        <v>80</v>
      </c>
      <c r="B179" s="38" t="s">
        <v>561</v>
      </c>
      <c r="C179" s="158" t="s">
        <v>25</v>
      </c>
      <c r="D179" s="158" t="s">
        <v>560</v>
      </c>
      <c r="E179" s="261">
        <v>0</v>
      </c>
      <c r="F179" s="261"/>
      <c r="G179" s="37" t="s">
        <v>442</v>
      </c>
      <c r="H179" s="36">
        <v>1.2</v>
      </c>
      <c r="I179" s="35">
        <v>26.37</v>
      </c>
      <c r="J179" s="107">
        <v>31.64</v>
      </c>
    </row>
    <row r="180" spans="1:10" ht="24" customHeight="1" x14ac:dyDescent="0.2">
      <c r="A180" s="106" t="s">
        <v>80</v>
      </c>
      <c r="B180" s="38" t="s">
        <v>542</v>
      </c>
      <c r="C180" s="158" t="s">
        <v>25</v>
      </c>
      <c r="D180" s="158" t="s">
        <v>541</v>
      </c>
      <c r="E180" s="261">
        <v>0</v>
      </c>
      <c r="F180" s="261"/>
      <c r="G180" s="37" t="s">
        <v>442</v>
      </c>
      <c r="H180" s="36">
        <v>4.7</v>
      </c>
      <c r="I180" s="35">
        <v>32.21</v>
      </c>
      <c r="J180" s="107">
        <v>151.38</v>
      </c>
    </row>
    <row r="181" spans="1:10" ht="24" customHeight="1" x14ac:dyDescent="0.2">
      <c r="A181" s="106" t="s">
        <v>80</v>
      </c>
      <c r="B181" s="38" t="s">
        <v>477</v>
      </c>
      <c r="C181" s="158" t="s">
        <v>25</v>
      </c>
      <c r="D181" s="158" t="s">
        <v>476</v>
      </c>
      <c r="E181" s="261">
        <v>0</v>
      </c>
      <c r="F181" s="261"/>
      <c r="G181" s="37" t="s">
        <v>442</v>
      </c>
      <c r="H181" s="36">
        <v>0.3</v>
      </c>
      <c r="I181" s="35">
        <v>32.75</v>
      </c>
      <c r="J181" s="107">
        <v>9.82</v>
      </c>
    </row>
    <row r="182" spans="1:10" ht="24" customHeight="1" x14ac:dyDescent="0.2">
      <c r="A182" s="110" t="s">
        <v>85</v>
      </c>
      <c r="B182" s="34" t="s">
        <v>776</v>
      </c>
      <c r="C182" s="160" t="s">
        <v>25</v>
      </c>
      <c r="D182" s="160" t="s">
        <v>775</v>
      </c>
      <c r="E182" s="262" t="s">
        <v>436</v>
      </c>
      <c r="F182" s="262"/>
      <c r="G182" s="33" t="s">
        <v>611</v>
      </c>
      <c r="H182" s="32">
        <v>6</v>
      </c>
      <c r="I182" s="31">
        <v>17.322199999999999</v>
      </c>
      <c r="J182" s="111">
        <v>103.93</v>
      </c>
    </row>
    <row r="183" spans="1:10" ht="24" customHeight="1" x14ac:dyDescent="0.2">
      <c r="A183" s="110" t="s">
        <v>85</v>
      </c>
      <c r="B183" s="34" t="s">
        <v>778</v>
      </c>
      <c r="C183" s="160" t="s">
        <v>25</v>
      </c>
      <c r="D183" s="160" t="s">
        <v>777</v>
      </c>
      <c r="E183" s="262" t="s">
        <v>436</v>
      </c>
      <c r="F183" s="262"/>
      <c r="G183" s="33" t="s">
        <v>27</v>
      </c>
      <c r="H183" s="32">
        <v>0.6</v>
      </c>
      <c r="I183" s="31">
        <v>200</v>
      </c>
      <c r="J183" s="111">
        <v>120</v>
      </c>
    </row>
    <row r="184" spans="1:10" ht="24" customHeight="1" x14ac:dyDescent="0.2">
      <c r="A184" s="110" t="s">
        <v>85</v>
      </c>
      <c r="B184" s="34" t="s">
        <v>774</v>
      </c>
      <c r="C184" s="160" t="s">
        <v>25</v>
      </c>
      <c r="D184" s="160" t="s">
        <v>773</v>
      </c>
      <c r="E184" s="262" t="s">
        <v>436</v>
      </c>
      <c r="F184" s="262"/>
      <c r="G184" s="33" t="s">
        <v>27</v>
      </c>
      <c r="H184" s="32">
        <v>1</v>
      </c>
      <c r="I184" s="31">
        <v>508.3</v>
      </c>
      <c r="J184" s="111">
        <v>508.3</v>
      </c>
    </row>
    <row r="185" spans="1:10" x14ac:dyDescent="0.2">
      <c r="A185" s="108"/>
      <c r="B185" s="159"/>
      <c r="C185" s="159"/>
      <c r="D185" s="159"/>
      <c r="E185" s="159" t="s">
        <v>435</v>
      </c>
      <c r="F185" s="44">
        <v>130.91</v>
      </c>
      <c r="G185" s="159" t="s">
        <v>434</v>
      </c>
      <c r="H185" s="44">
        <v>0</v>
      </c>
      <c r="I185" s="159" t="s">
        <v>433</v>
      </c>
      <c r="J185" s="109">
        <v>130.91</v>
      </c>
    </row>
    <row r="186" spans="1:10" x14ac:dyDescent="0.2">
      <c r="A186" s="108"/>
      <c r="B186" s="159"/>
      <c r="C186" s="159"/>
      <c r="D186" s="159"/>
      <c r="E186" s="159" t="s">
        <v>432</v>
      </c>
      <c r="F186" s="44">
        <v>231.08</v>
      </c>
      <c r="G186" s="159"/>
      <c r="H186" s="260" t="s">
        <v>431</v>
      </c>
      <c r="I186" s="260"/>
      <c r="J186" s="109">
        <v>1156.1500000000001</v>
      </c>
    </row>
    <row r="187" spans="1:10" ht="50.1" customHeight="1" thickBot="1" x14ac:dyDescent="0.25">
      <c r="A187" s="153"/>
      <c r="B187" s="154"/>
      <c r="C187" s="154"/>
      <c r="D187" s="154"/>
      <c r="E187" s="154"/>
      <c r="F187" s="154"/>
      <c r="G187" s="154" t="s">
        <v>969</v>
      </c>
      <c r="H187" s="144">
        <v>20.92</v>
      </c>
      <c r="I187" s="154" t="s">
        <v>970</v>
      </c>
      <c r="J187" s="145">
        <v>24186.65</v>
      </c>
    </row>
    <row r="188" spans="1:10" ht="0.95" customHeight="1" thickTop="1" x14ac:dyDescent="0.2">
      <c r="A188" s="146"/>
      <c r="B188" s="139"/>
      <c r="C188" s="139"/>
      <c r="D188" s="139"/>
      <c r="E188" s="139"/>
      <c r="F188" s="139"/>
      <c r="G188" s="139"/>
      <c r="H188" s="139"/>
      <c r="I188" s="139"/>
      <c r="J188" s="147"/>
    </row>
    <row r="189" spans="1:10" ht="18" customHeight="1" x14ac:dyDescent="0.2">
      <c r="A189" s="104" t="s">
        <v>384</v>
      </c>
      <c r="B189" s="29" t="s">
        <v>15</v>
      </c>
      <c r="C189" s="156" t="s">
        <v>16</v>
      </c>
      <c r="D189" s="156" t="s">
        <v>17</v>
      </c>
      <c r="E189" s="263" t="s">
        <v>441</v>
      </c>
      <c r="F189" s="263"/>
      <c r="G189" s="30" t="s">
        <v>76</v>
      </c>
      <c r="H189" s="29" t="s">
        <v>77</v>
      </c>
      <c r="I189" s="29" t="s">
        <v>78</v>
      </c>
      <c r="J189" s="105" t="s">
        <v>19</v>
      </c>
    </row>
    <row r="190" spans="1:10" ht="78" customHeight="1" x14ac:dyDescent="0.2">
      <c r="A190" s="135" t="s">
        <v>79</v>
      </c>
      <c r="B190" s="131" t="s">
        <v>383</v>
      </c>
      <c r="C190" s="157" t="s">
        <v>29</v>
      </c>
      <c r="D190" s="157" t="s">
        <v>382</v>
      </c>
      <c r="E190" s="264" t="s">
        <v>772</v>
      </c>
      <c r="F190" s="264"/>
      <c r="G190" s="132" t="s">
        <v>27</v>
      </c>
      <c r="H190" s="138">
        <v>1</v>
      </c>
      <c r="I190" s="133">
        <v>290.64999999999998</v>
      </c>
      <c r="J190" s="143">
        <v>290.64999999999998</v>
      </c>
    </row>
    <row r="191" spans="1:10" ht="24" customHeight="1" x14ac:dyDescent="0.2">
      <c r="A191" s="106" t="s">
        <v>80</v>
      </c>
      <c r="B191" s="38" t="s">
        <v>478</v>
      </c>
      <c r="C191" s="158" t="s">
        <v>29</v>
      </c>
      <c r="D191" s="158" t="s">
        <v>476</v>
      </c>
      <c r="E191" s="261" t="s">
        <v>437</v>
      </c>
      <c r="F191" s="261"/>
      <c r="G191" s="37" t="s">
        <v>81</v>
      </c>
      <c r="H191" s="36">
        <v>0.31301800000000002</v>
      </c>
      <c r="I191" s="35">
        <v>32.75</v>
      </c>
      <c r="J191" s="107">
        <v>10.25</v>
      </c>
    </row>
    <row r="192" spans="1:10" ht="24" customHeight="1" x14ac:dyDescent="0.2">
      <c r="A192" s="106" t="s">
        <v>80</v>
      </c>
      <c r="B192" s="38" t="s">
        <v>88</v>
      </c>
      <c r="C192" s="158" t="s">
        <v>29</v>
      </c>
      <c r="D192" s="158" t="s">
        <v>89</v>
      </c>
      <c r="E192" s="261" t="s">
        <v>437</v>
      </c>
      <c r="F192" s="261"/>
      <c r="G192" s="37" t="s">
        <v>81</v>
      </c>
      <c r="H192" s="36">
        <v>0.15650900000000001</v>
      </c>
      <c r="I192" s="35">
        <v>26.88</v>
      </c>
      <c r="J192" s="107">
        <v>4.2</v>
      </c>
    </row>
    <row r="193" spans="1:10" ht="39" customHeight="1" x14ac:dyDescent="0.2">
      <c r="A193" s="110" t="s">
        <v>85</v>
      </c>
      <c r="B193" s="34" t="s">
        <v>771</v>
      </c>
      <c r="C193" s="160" t="s">
        <v>29</v>
      </c>
      <c r="D193" s="160" t="s">
        <v>770</v>
      </c>
      <c r="E193" s="262" t="s">
        <v>436</v>
      </c>
      <c r="F193" s="262"/>
      <c r="G193" s="33" t="s">
        <v>23</v>
      </c>
      <c r="H193" s="32">
        <v>9.1999999999999993</v>
      </c>
      <c r="I193" s="31">
        <v>0.26</v>
      </c>
      <c r="J193" s="111">
        <v>2.39</v>
      </c>
    </row>
    <row r="194" spans="1:10" ht="51.95" customHeight="1" x14ac:dyDescent="0.2">
      <c r="A194" s="110" t="s">
        <v>85</v>
      </c>
      <c r="B194" s="34" t="s">
        <v>769</v>
      </c>
      <c r="C194" s="160" t="s">
        <v>29</v>
      </c>
      <c r="D194" s="160" t="s">
        <v>768</v>
      </c>
      <c r="E194" s="262" t="s">
        <v>436</v>
      </c>
      <c r="F194" s="262"/>
      <c r="G194" s="33" t="s">
        <v>23</v>
      </c>
      <c r="H194" s="32">
        <v>0.83330000000000004</v>
      </c>
      <c r="I194" s="31">
        <v>307.7</v>
      </c>
      <c r="J194" s="111">
        <v>256.39999999999998</v>
      </c>
    </row>
    <row r="195" spans="1:10" ht="24" customHeight="1" x14ac:dyDescent="0.2">
      <c r="A195" s="110" t="s">
        <v>85</v>
      </c>
      <c r="B195" s="34" t="s">
        <v>767</v>
      </c>
      <c r="C195" s="160" t="s">
        <v>29</v>
      </c>
      <c r="D195" s="160" t="s">
        <v>766</v>
      </c>
      <c r="E195" s="262" t="s">
        <v>436</v>
      </c>
      <c r="F195" s="262"/>
      <c r="G195" s="33" t="s">
        <v>23</v>
      </c>
      <c r="H195" s="32">
        <v>0.66785709999999998</v>
      </c>
      <c r="I195" s="31">
        <v>26.08</v>
      </c>
      <c r="J195" s="111">
        <v>17.41</v>
      </c>
    </row>
    <row r="196" spans="1:10" x14ac:dyDescent="0.2">
      <c r="A196" s="108"/>
      <c r="B196" s="159"/>
      <c r="C196" s="159"/>
      <c r="D196" s="159"/>
      <c r="E196" s="159" t="s">
        <v>435</v>
      </c>
      <c r="F196" s="44">
        <v>9.58</v>
      </c>
      <c r="G196" s="159" t="s">
        <v>434</v>
      </c>
      <c r="H196" s="44">
        <v>0</v>
      </c>
      <c r="I196" s="159" t="s">
        <v>433</v>
      </c>
      <c r="J196" s="109">
        <v>9.58</v>
      </c>
    </row>
    <row r="197" spans="1:10" x14ac:dyDescent="0.2">
      <c r="A197" s="108"/>
      <c r="B197" s="159"/>
      <c r="C197" s="159"/>
      <c r="D197" s="159"/>
      <c r="E197" s="159" t="s">
        <v>432</v>
      </c>
      <c r="F197" s="44">
        <v>72.599999999999994</v>
      </c>
      <c r="G197" s="159"/>
      <c r="H197" s="260" t="s">
        <v>431</v>
      </c>
      <c r="I197" s="260"/>
      <c r="J197" s="109">
        <v>363.25</v>
      </c>
    </row>
    <row r="198" spans="1:10" ht="50.1" customHeight="1" thickBot="1" x14ac:dyDescent="0.25">
      <c r="A198" s="153"/>
      <c r="B198" s="154"/>
      <c r="C198" s="154"/>
      <c r="D198" s="154"/>
      <c r="E198" s="154"/>
      <c r="F198" s="154"/>
      <c r="G198" s="154" t="s">
        <v>969</v>
      </c>
      <c r="H198" s="144">
        <v>7.2</v>
      </c>
      <c r="I198" s="154" t="s">
        <v>970</v>
      </c>
      <c r="J198" s="145">
        <v>2615.4</v>
      </c>
    </row>
    <row r="199" spans="1:10" ht="0.95" customHeight="1" thickTop="1" x14ac:dyDescent="0.2">
      <c r="A199" s="146"/>
      <c r="B199" s="139"/>
      <c r="C199" s="139"/>
      <c r="D199" s="139"/>
      <c r="E199" s="139"/>
      <c r="F199" s="139"/>
      <c r="G199" s="139"/>
      <c r="H199" s="139"/>
      <c r="I199" s="139"/>
      <c r="J199" s="147"/>
    </row>
    <row r="200" spans="1:10" ht="18" customHeight="1" x14ac:dyDescent="0.2">
      <c r="A200" s="104" t="s">
        <v>381</v>
      </c>
      <c r="B200" s="29" t="s">
        <v>15</v>
      </c>
      <c r="C200" s="156" t="s">
        <v>16</v>
      </c>
      <c r="D200" s="156" t="s">
        <v>17</v>
      </c>
      <c r="E200" s="263" t="s">
        <v>441</v>
      </c>
      <c r="F200" s="263"/>
      <c r="G200" s="30" t="s">
        <v>76</v>
      </c>
      <c r="H200" s="29" t="s">
        <v>77</v>
      </c>
      <c r="I200" s="29" t="s">
        <v>78</v>
      </c>
      <c r="J200" s="105" t="s">
        <v>19</v>
      </c>
    </row>
    <row r="201" spans="1:10" ht="26.1" customHeight="1" x14ac:dyDescent="0.2">
      <c r="A201" s="135" t="s">
        <v>79</v>
      </c>
      <c r="B201" s="131" t="s">
        <v>380</v>
      </c>
      <c r="C201" s="157" t="s">
        <v>25</v>
      </c>
      <c r="D201" s="157" t="s">
        <v>379</v>
      </c>
      <c r="E201" s="264">
        <v>0</v>
      </c>
      <c r="F201" s="264"/>
      <c r="G201" s="132" t="s">
        <v>27</v>
      </c>
      <c r="H201" s="138">
        <v>1</v>
      </c>
      <c r="I201" s="133">
        <v>478.72</v>
      </c>
      <c r="J201" s="143">
        <v>478.72</v>
      </c>
    </row>
    <row r="202" spans="1:10" ht="24" customHeight="1" x14ac:dyDescent="0.2">
      <c r="A202" s="106" t="s">
        <v>80</v>
      </c>
      <c r="B202" s="38" t="s">
        <v>559</v>
      </c>
      <c r="C202" s="158" t="s">
        <v>25</v>
      </c>
      <c r="D202" s="158" t="s">
        <v>558</v>
      </c>
      <c r="E202" s="261">
        <v>0</v>
      </c>
      <c r="F202" s="261"/>
      <c r="G202" s="37" t="s">
        <v>442</v>
      </c>
      <c r="H202" s="36">
        <v>2.2999999999999998</v>
      </c>
      <c r="I202" s="35">
        <v>26.77</v>
      </c>
      <c r="J202" s="107">
        <v>61.57</v>
      </c>
    </row>
    <row r="203" spans="1:10" ht="24" customHeight="1" x14ac:dyDescent="0.2">
      <c r="A203" s="106" t="s">
        <v>80</v>
      </c>
      <c r="B203" s="38" t="s">
        <v>477</v>
      </c>
      <c r="C203" s="158" t="s">
        <v>25</v>
      </c>
      <c r="D203" s="158" t="s">
        <v>476</v>
      </c>
      <c r="E203" s="261">
        <v>0</v>
      </c>
      <c r="F203" s="261"/>
      <c r="G203" s="37" t="s">
        <v>442</v>
      </c>
      <c r="H203" s="36">
        <v>4.58</v>
      </c>
      <c r="I203" s="35">
        <v>32.75</v>
      </c>
      <c r="J203" s="107">
        <v>149.99</v>
      </c>
    </row>
    <row r="204" spans="1:10" ht="24" customHeight="1" x14ac:dyDescent="0.2">
      <c r="A204" s="106" t="s">
        <v>80</v>
      </c>
      <c r="B204" s="38" t="s">
        <v>546</v>
      </c>
      <c r="C204" s="158" t="s">
        <v>25</v>
      </c>
      <c r="D204" s="158" t="s">
        <v>545</v>
      </c>
      <c r="E204" s="261">
        <v>0</v>
      </c>
      <c r="F204" s="261"/>
      <c r="G204" s="37" t="s">
        <v>30</v>
      </c>
      <c r="H204" s="36">
        <v>0.05</v>
      </c>
      <c r="I204" s="35">
        <v>528.57000000000005</v>
      </c>
      <c r="J204" s="107">
        <v>26.42</v>
      </c>
    </row>
    <row r="205" spans="1:10" ht="24" customHeight="1" x14ac:dyDescent="0.2">
      <c r="A205" s="110" t="s">
        <v>85</v>
      </c>
      <c r="B205" s="34" t="s">
        <v>765</v>
      </c>
      <c r="C205" s="160" t="s">
        <v>25</v>
      </c>
      <c r="D205" s="160" t="s">
        <v>764</v>
      </c>
      <c r="E205" s="262" t="s">
        <v>436</v>
      </c>
      <c r="F205" s="262"/>
      <c r="G205" s="33" t="s">
        <v>27</v>
      </c>
      <c r="H205" s="32">
        <v>1</v>
      </c>
      <c r="I205" s="31">
        <v>240.74350000000001</v>
      </c>
      <c r="J205" s="111">
        <v>240.74</v>
      </c>
    </row>
    <row r="206" spans="1:10" x14ac:dyDescent="0.2">
      <c r="A206" s="108"/>
      <c r="B206" s="159"/>
      <c r="C206" s="159"/>
      <c r="D206" s="159"/>
      <c r="E206" s="159" t="s">
        <v>435</v>
      </c>
      <c r="F206" s="44">
        <v>145.51</v>
      </c>
      <c r="G206" s="159" t="s">
        <v>434</v>
      </c>
      <c r="H206" s="44">
        <v>0</v>
      </c>
      <c r="I206" s="159" t="s">
        <v>433</v>
      </c>
      <c r="J206" s="109">
        <v>145.51</v>
      </c>
    </row>
    <row r="207" spans="1:10" x14ac:dyDescent="0.2">
      <c r="A207" s="108"/>
      <c r="B207" s="159"/>
      <c r="C207" s="159"/>
      <c r="D207" s="159"/>
      <c r="E207" s="159" t="s">
        <v>432</v>
      </c>
      <c r="F207" s="44">
        <v>119.58</v>
      </c>
      <c r="G207" s="159"/>
      <c r="H207" s="260" t="s">
        <v>431</v>
      </c>
      <c r="I207" s="260"/>
      <c r="J207" s="109">
        <v>598.29999999999995</v>
      </c>
    </row>
    <row r="208" spans="1:10" ht="50.1" customHeight="1" thickBot="1" x14ac:dyDescent="0.25">
      <c r="A208" s="153"/>
      <c r="B208" s="154"/>
      <c r="C208" s="154"/>
      <c r="D208" s="154"/>
      <c r="E208" s="154"/>
      <c r="F208" s="154"/>
      <c r="G208" s="154" t="s">
        <v>969</v>
      </c>
      <c r="H208" s="144">
        <v>0.9</v>
      </c>
      <c r="I208" s="154" t="s">
        <v>970</v>
      </c>
      <c r="J208" s="145">
        <v>538.47</v>
      </c>
    </row>
    <row r="209" spans="1:10" ht="0.95" customHeight="1" thickTop="1" x14ac:dyDescent="0.2">
      <c r="A209" s="146"/>
      <c r="B209" s="139"/>
      <c r="C209" s="139"/>
      <c r="D209" s="139"/>
      <c r="E209" s="139"/>
      <c r="F209" s="139"/>
      <c r="G209" s="139"/>
      <c r="H209" s="139"/>
      <c r="I209" s="139"/>
      <c r="J209" s="147"/>
    </row>
    <row r="210" spans="1:10" ht="24" customHeight="1" x14ac:dyDescent="0.2">
      <c r="A210" s="134" t="s">
        <v>378</v>
      </c>
      <c r="B210" s="161"/>
      <c r="C210" s="161"/>
      <c r="D210" s="161" t="s">
        <v>377</v>
      </c>
      <c r="E210" s="161"/>
      <c r="F210" s="265"/>
      <c r="G210" s="265"/>
      <c r="H210" s="130"/>
      <c r="I210" s="161"/>
      <c r="J210" s="148">
        <v>21602.41</v>
      </c>
    </row>
    <row r="211" spans="1:10" ht="18" customHeight="1" x14ac:dyDescent="0.2">
      <c r="A211" s="104" t="s">
        <v>376</v>
      </c>
      <c r="B211" s="29" t="s">
        <v>15</v>
      </c>
      <c r="C211" s="156" t="s">
        <v>16</v>
      </c>
      <c r="D211" s="156" t="s">
        <v>17</v>
      </c>
      <c r="E211" s="263" t="s">
        <v>441</v>
      </c>
      <c r="F211" s="263"/>
      <c r="G211" s="30" t="s">
        <v>76</v>
      </c>
      <c r="H211" s="29" t="s">
        <v>77</v>
      </c>
      <c r="I211" s="29" t="s">
        <v>78</v>
      </c>
      <c r="J211" s="105" t="s">
        <v>19</v>
      </c>
    </row>
    <row r="212" spans="1:10" ht="39" customHeight="1" x14ac:dyDescent="0.2">
      <c r="A212" s="135" t="s">
        <v>79</v>
      </c>
      <c r="B212" s="131" t="s">
        <v>375</v>
      </c>
      <c r="C212" s="157" t="s">
        <v>29</v>
      </c>
      <c r="D212" s="157" t="s">
        <v>374</v>
      </c>
      <c r="E212" s="264" t="s">
        <v>753</v>
      </c>
      <c r="F212" s="264"/>
      <c r="G212" s="132" t="s">
        <v>27</v>
      </c>
      <c r="H212" s="138">
        <v>1</v>
      </c>
      <c r="I212" s="133">
        <v>73.010000000000005</v>
      </c>
      <c r="J212" s="143">
        <v>73.010000000000005</v>
      </c>
    </row>
    <row r="213" spans="1:10" ht="26.1" customHeight="1" x14ac:dyDescent="0.2">
      <c r="A213" s="106" t="s">
        <v>80</v>
      </c>
      <c r="B213" s="38" t="s">
        <v>480</v>
      </c>
      <c r="C213" s="158" t="s">
        <v>29</v>
      </c>
      <c r="D213" s="158" t="s">
        <v>479</v>
      </c>
      <c r="E213" s="261" t="s">
        <v>437</v>
      </c>
      <c r="F213" s="261"/>
      <c r="G213" s="37" t="s">
        <v>81</v>
      </c>
      <c r="H213" s="36">
        <v>0.69679999999999997</v>
      </c>
      <c r="I213" s="35">
        <v>29.95</v>
      </c>
      <c r="J213" s="107">
        <v>20.86</v>
      </c>
    </row>
    <row r="214" spans="1:10" ht="39" customHeight="1" x14ac:dyDescent="0.2">
      <c r="A214" s="110" t="s">
        <v>85</v>
      </c>
      <c r="B214" s="34" t="s">
        <v>763</v>
      </c>
      <c r="C214" s="160" t="s">
        <v>29</v>
      </c>
      <c r="D214" s="160" t="s">
        <v>762</v>
      </c>
      <c r="E214" s="262" t="s">
        <v>436</v>
      </c>
      <c r="F214" s="262"/>
      <c r="G214" s="33" t="s">
        <v>27</v>
      </c>
      <c r="H214" s="32">
        <v>1.0363</v>
      </c>
      <c r="I214" s="31">
        <v>26.77</v>
      </c>
      <c r="J214" s="111">
        <v>27.74</v>
      </c>
    </row>
    <row r="215" spans="1:10" ht="39" customHeight="1" x14ac:dyDescent="0.2">
      <c r="A215" s="110" t="s">
        <v>85</v>
      </c>
      <c r="B215" s="34" t="s">
        <v>761</v>
      </c>
      <c r="C215" s="160" t="s">
        <v>29</v>
      </c>
      <c r="D215" s="160" t="s">
        <v>760</v>
      </c>
      <c r="E215" s="262" t="s">
        <v>436</v>
      </c>
      <c r="F215" s="262"/>
      <c r="G215" s="33" t="s">
        <v>32</v>
      </c>
      <c r="H215" s="32">
        <v>2.2212000000000001</v>
      </c>
      <c r="I215" s="31">
        <v>6.62</v>
      </c>
      <c r="J215" s="111">
        <v>14.7</v>
      </c>
    </row>
    <row r="216" spans="1:10" ht="39" customHeight="1" x14ac:dyDescent="0.2">
      <c r="A216" s="110" t="s">
        <v>85</v>
      </c>
      <c r="B216" s="34" t="s">
        <v>759</v>
      </c>
      <c r="C216" s="160" t="s">
        <v>29</v>
      </c>
      <c r="D216" s="160" t="s">
        <v>758</v>
      </c>
      <c r="E216" s="262" t="s">
        <v>436</v>
      </c>
      <c r="F216" s="262"/>
      <c r="G216" s="33" t="s">
        <v>23</v>
      </c>
      <c r="H216" s="32">
        <v>2.0446</v>
      </c>
      <c r="I216" s="31">
        <v>2.4900000000000002</v>
      </c>
      <c r="J216" s="111">
        <v>5.09</v>
      </c>
    </row>
    <row r="217" spans="1:10" ht="26.1" customHeight="1" x14ac:dyDescent="0.2">
      <c r="A217" s="110" t="s">
        <v>85</v>
      </c>
      <c r="B217" s="34" t="s">
        <v>757</v>
      </c>
      <c r="C217" s="160" t="s">
        <v>29</v>
      </c>
      <c r="D217" s="160" t="s">
        <v>756</v>
      </c>
      <c r="E217" s="262" t="s">
        <v>436</v>
      </c>
      <c r="F217" s="262"/>
      <c r="G217" s="33" t="s">
        <v>746</v>
      </c>
      <c r="H217" s="32">
        <v>2.0400000000000001E-2</v>
      </c>
      <c r="I217" s="31">
        <v>37.869999999999997</v>
      </c>
      <c r="J217" s="111">
        <v>0.77</v>
      </c>
    </row>
    <row r="218" spans="1:10" ht="26.1" customHeight="1" x14ac:dyDescent="0.2">
      <c r="A218" s="110" t="s">
        <v>85</v>
      </c>
      <c r="B218" s="34" t="s">
        <v>748</v>
      </c>
      <c r="C218" s="160" t="s">
        <v>29</v>
      </c>
      <c r="D218" s="160" t="s">
        <v>747</v>
      </c>
      <c r="E218" s="262" t="s">
        <v>436</v>
      </c>
      <c r="F218" s="262"/>
      <c r="G218" s="33" t="s">
        <v>746</v>
      </c>
      <c r="H218" s="32">
        <v>3.3599999999999998E-2</v>
      </c>
      <c r="I218" s="31">
        <v>64.930000000000007</v>
      </c>
      <c r="J218" s="111">
        <v>2.1800000000000002</v>
      </c>
    </row>
    <row r="219" spans="1:10" ht="39" customHeight="1" x14ac:dyDescent="0.2">
      <c r="A219" s="110" t="s">
        <v>85</v>
      </c>
      <c r="B219" s="34" t="s">
        <v>755</v>
      </c>
      <c r="C219" s="160" t="s">
        <v>29</v>
      </c>
      <c r="D219" s="160" t="s">
        <v>754</v>
      </c>
      <c r="E219" s="262" t="s">
        <v>436</v>
      </c>
      <c r="F219" s="262"/>
      <c r="G219" s="33" t="s">
        <v>31</v>
      </c>
      <c r="H219" s="32">
        <v>6.1600000000000002E-2</v>
      </c>
      <c r="I219" s="31">
        <v>27.24</v>
      </c>
      <c r="J219" s="111">
        <v>1.67</v>
      </c>
    </row>
    <row r="220" spans="1:10" x14ac:dyDescent="0.2">
      <c r="A220" s="108"/>
      <c r="B220" s="159"/>
      <c r="C220" s="159"/>
      <c r="D220" s="159"/>
      <c r="E220" s="159" t="s">
        <v>435</v>
      </c>
      <c r="F220" s="44">
        <v>14.52</v>
      </c>
      <c r="G220" s="159" t="s">
        <v>434</v>
      </c>
      <c r="H220" s="44">
        <v>0</v>
      </c>
      <c r="I220" s="159" t="s">
        <v>433</v>
      </c>
      <c r="J220" s="109">
        <v>14.52</v>
      </c>
    </row>
    <row r="221" spans="1:10" x14ac:dyDescent="0.2">
      <c r="A221" s="108"/>
      <c r="B221" s="159"/>
      <c r="C221" s="159"/>
      <c r="D221" s="159"/>
      <c r="E221" s="159" t="s">
        <v>432</v>
      </c>
      <c r="F221" s="44">
        <v>18.23</v>
      </c>
      <c r="G221" s="159"/>
      <c r="H221" s="260" t="s">
        <v>431</v>
      </c>
      <c r="I221" s="260"/>
      <c r="J221" s="109">
        <v>91.24</v>
      </c>
    </row>
    <row r="222" spans="1:10" ht="50.1" customHeight="1" thickBot="1" x14ac:dyDescent="0.25">
      <c r="A222" s="153"/>
      <c r="B222" s="154"/>
      <c r="C222" s="154"/>
      <c r="D222" s="154"/>
      <c r="E222" s="154"/>
      <c r="F222" s="154"/>
      <c r="G222" s="154" t="s">
        <v>969</v>
      </c>
      <c r="H222" s="144">
        <v>74.09</v>
      </c>
      <c r="I222" s="154" t="s">
        <v>970</v>
      </c>
      <c r="J222" s="145">
        <v>6759.97</v>
      </c>
    </row>
    <row r="223" spans="1:10" ht="0.95" customHeight="1" thickTop="1" x14ac:dyDescent="0.2">
      <c r="A223" s="146"/>
      <c r="B223" s="139"/>
      <c r="C223" s="139"/>
      <c r="D223" s="139"/>
      <c r="E223" s="139"/>
      <c r="F223" s="139"/>
      <c r="G223" s="139"/>
      <c r="H223" s="139"/>
      <c r="I223" s="139"/>
      <c r="J223" s="147"/>
    </row>
    <row r="224" spans="1:10" ht="18" customHeight="1" x14ac:dyDescent="0.2">
      <c r="A224" s="104" t="s">
        <v>373</v>
      </c>
      <c r="B224" s="29" t="s">
        <v>15</v>
      </c>
      <c r="C224" s="156" t="s">
        <v>16</v>
      </c>
      <c r="D224" s="156" t="s">
        <v>17</v>
      </c>
      <c r="E224" s="263" t="s">
        <v>441</v>
      </c>
      <c r="F224" s="263"/>
      <c r="G224" s="30" t="s">
        <v>76</v>
      </c>
      <c r="H224" s="29" t="s">
        <v>77</v>
      </c>
      <c r="I224" s="29" t="s">
        <v>78</v>
      </c>
      <c r="J224" s="105" t="s">
        <v>19</v>
      </c>
    </row>
    <row r="225" spans="1:10" ht="26.1" customHeight="1" x14ac:dyDescent="0.2">
      <c r="A225" s="135" t="s">
        <v>79</v>
      </c>
      <c r="B225" s="131" t="s">
        <v>372</v>
      </c>
      <c r="C225" s="157" t="s">
        <v>29</v>
      </c>
      <c r="D225" s="157" t="s">
        <v>371</v>
      </c>
      <c r="E225" s="264" t="s">
        <v>753</v>
      </c>
      <c r="F225" s="264"/>
      <c r="G225" s="132" t="s">
        <v>32</v>
      </c>
      <c r="H225" s="138">
        <v>1</v>
      </c>
      <c r="I225" s="133">
        <v>13.77</v>
      </c>
      <c r="J225" s="143">
        <v>13.77</v>
      </c>
    </row>
    <row r="226" spans="1:10" ht="26.1" customHeight="1" x14ac:dyDescent="0.2">
      <c r="A226" s="106" t="s">
        <v>80</v>
      </c>
      <c r="B226" s="38" t="s">
        <v>480</v>
      </c>
      <c r="C226" s="158" t="s">
        <v>29</v>
      </c>
      <c r="D226" s="158" t="s">
        <v>479</v>
      </c>
      <c r="E226" s="261" t="s">
        <v>437</v>
      </c>
      <c r="F226" s="261"/>
      <c r="G226" s="37" t="s">
        <v>81</v>
      </c>
      <c r="H226" s="36">
        <v>0.2114</v>
      </c>
      <c r="I226" s="35">
        <v>29.95</v>
      </c>
      <c r="J226" s="107">
        <v>6.33</v>
      </c>
    </row>
    <row r="227" spans="1:10" ht="26.1" customHeight="1" x14ac:dyDescent="0.2">
      <c r="A227" s="110" t="s">
        <v>85</v>
      </c>
      <c r="B227" s="34" t="s">
        <v>752</v>
      </c>
      <c r="C227" s="160" t="s">
        <v>29</v>
      </c>
      <c r="D227" s="160" t="s">
        <v>751</v>
      </c>
      <c r="E227" s="262" t="s">
        <v>436</v>
      </c>
      <c r="F227" s="262"/>
      <c r="G227" s="33" t="s">
        <v>32</v>
      </c>
      <c r="H227" s="32">
        <v>1.1512</v>
      </c>
      <c r="I227" s="31">
        <v>4.49</v>
      </c>
      <c r="J227" s="111">
        <v>5.16</v>
      </c>
    </row>
    <row r="228" spans="1:10" ht="39" customHeight="1" x14ac:dyDescent="0.2">
      <c r="A228" s="110" t="s">
        <v>85</v>
      </c>
      <c r="B228" s="34" t="s">
        <v>750</v>
      </c>
      <c r="C228" s="160" t="s">
        <v>29</v>
      </c>
      <c r="D228" s="160" t="s">
        <v>749</v>
      </c>
      <c r="E228" s="262" t="s">
        <v>436</v>
      </c>
      <c r="F228" s="262"/>
      <c r="G228" s="33" t="s">
        <v>23</v>
      </c>
      <c r="H228" s="32">
        <v>0.69299999999999995</v>
      </c>
      <c r="I228" s="31">
        <v>0.33</v>
      </c>
      <c r="J228" s="111">
        <v>0.22</v>
      </c>
    </row>
    <row r="229" spans="1:10" ht="26.1" customHeight="1" x14ac:dyDescent="0.2">
      <c r="A229" s="110" t="s">
        <v>85</v>
      </c>
      <c r="B229" s="34" t="s">
        <v>748</v>
      </c>
      <c r="C229" s="160" t="s">
        <v>29</v>
      </c>
      <c r="D229" s="160" t="s">
        <v>747</v>
      </c>
      <c r="E229" s="262" t="s">
        <v>436</v>
      </c>
      <c r="F229" s="262"/>
      <c r="G229" s="33" t="s">
        <v>746</v>
      </c>
      <c r="H229" s="32">
        <v>3.1800000000000002E-2</v>
      </c>
      <c r="I229" s="31">
        <v>64.930000000000007</v>
      </c>
      <c r="J229" s="111">
        <v>2.06</v>
      </c>
    </row>
    <row r="230" spans="1:10" x14ac:dyDescent="0.2">
      <c r="A230" s="108"/>
      <c r="B230" s="159"/>
      <c r="C230" s="159"/>
      <c r="D230" s="159"/>
      <c r="E230" s="159" t="s">
        <v>435</v>
      </c>
      <c r="F230" s="44">
        <v>4.4000000000000004</v>
      </c>
      <c r="G230" s="159" t="s">
        <v>434</v>
      </c>
      <c r="H230" s="44">
        <v>0</v>
      </c>
      <c r="I230" s="159" t="s">
        <v>433</v>
      </c>
      <c r="J230" s="109">
        <v>4.4000000000000004</v>
      </c>
    </row>
    <row r="231" spans="1:10" x14ac:dyDescent="0.2">
      <c r="A231" s="108"/>
      <c r="B231" s="159"/>
      <c r="C231" s="159"/>
      <c r="D231" s="159"/>
      <c r="E231" s="159" t="s">
        <v>432</v>
      </c>
      <c r="F231" s="44">
        <v>3.43</v>
      </c>
      <c r="G231" s="159"/>
      <c r="H231" s="260" t="s">
        <v>431</v>
      </c>
      <c r="I231" s="260"/>
      <c r="J231" s="109">
        <v>17.2</v>
      </c>
    </row>
    <row r="232" spans="1:10" ht="50.1" customHeight="1" thickBot="1" x14ac:dyDescent="0.25">
      <c r="A232" s="153"/>
      <c r="B232" s="154"/>
      <c r="C232" s="154"/>
      <c r="D232" s="154"/>
      <c r="E232" s="154"/>
      <c r="F232" s="154"/>
      <c r="G232" s="154" t="s">
        <v>969</v>
      </c>
      <c r="H232" s="144">
        <v>114.75</v>
      </c>
      <c r="I232" s="154" t="s">
        <v>970</v>
      </c>
      <c r="J232" s="145">
        <v>1973.7</v>
      </c>
    </row>
    <row r="233" spans="1:10" ht="0.95" customHeight="1" thickTop="1" x14ac:dyDescent="0.2">
      <c r="A233" s="146"/>
      <c r="B233" s="139"/>
      <c r="C233" s="139"/>
      <c r="D233" s="139"/>
      <c r="E233" s="139"/>
      <c r="F233" s="139"/>
      <c r="G233" s="139"/>
      <c r="H233" s="139"/>
      <c r="I233" s="139"/>
      <c r="J233" s="147"/>
    </row>
    <row r="234" spans="1:10" ht="18" customHeight="1" x14ac:dyDescent="0.2">
      <c r="A234" s="104" t="s">
        <v>370</v>
      </c>
      <c r="B234" s="29" t="s">
        <v>15</v>
      </c>
      <c r="C234" s="156" t="s">
        <v>16</v>
      </c>
      <c r="D234" s="156" t="s">
        <v>17</v>
      </c>
      <c r="E234" s="263" t="s">
        <v>441</v>
      </c>
      <c r="F234" s="263"/>
      <c r="G234" s="30" t="s">
        <v>76</v>
      </c>
      <c r="H234" s="29" t="s">
        <v>77</v>
      </c>
      <c r="I234" s="29" t="s">
        <v>78</v>
      </c>
      <c r="J234" s="105" t="s">
        <v>19</v>
      </c>
    </row>
    <row r="235" spans="1:10" ht="51.95" customHeight="1" x14ac:dyDescent="0.2">
      <c r="A235" s="135" t="s">
        <v>79</v>
      </c>
      <c r="B235" s="131" t="s">
        <v>369</v>
      </c>
      <c r="C235" s="157" t="s">
        <v>29</v>
      </c>
      <c r="D235" s="157" t="s">
        <v>963</v>
      </c>
      <c r="E235" s="264" t="s">
        <v>745</v>
      </c>
      <c r="F235" s="264"/>
      <c r="G235" s="132" t="s">
        <v>27</v>
      </c>
      <c r="H235" s="138">
        <v>1</v>
      </c>
      <c r="I235" s="133">
        <v>30.01</v>
      </c>
      <c r="J235" s="143">
        <v>30.01</v>
      </c>
    </row>
    <row r="236" spans="1:10" ht="26.1" customHeight="1" x14ac:dyDescent="0.2">
      <c r="A236" s="106" t="s">
        <v>80</v>
      </c>
      <c r="B236" s="38" t="s">
        <v>562</v>
      </c>
      <c r="C236" s="158" t="s">
        <v>29</v>
      </c>
      <c r="D236" s="158" t="s">
        <v>560</v>
      </c>
      <c r="E236" s="261" t="s">
        <v>437</v>
      </c>
      <c r="F236" s="261"/>
      <c r="G236" s="37" t="s">
        <v>81</v>
      </c>
      <c r="H236" s="36">
        <v>9.9342299999999994E-2</v>
      </c>
      <c r="I236" s="35">
        <v>26.97</v>
      </c>
      <c r="J236" s="107">
        <v>2.67</v>
      </c>
    </row>
    <row r="237" spans="1:10" ht="24" customHeight="1" x14ac:dyDescent="0.2">
      <c r="A237" s="106" t="s">
        <v>80</v>
      </c>
      <c r="B237" s="38" t="s">
        <v>538</v>
      </c>
      <c r="C237" s="158" t="s">
        <v>29</v>
      </c>
      <c r="D237" s="158" t="s">
        <v>537</v>
      </c>
      <c r="E237" s="261" t="s">
        <v>437</v>
      </c>
      <c r="F237" s="261"/>
      <c r="G237" s="37" t="s">
        <v>81</v>
      </c>
      <c r="H237" s="36">
        <v>0.19520000000000001</v>
      </c>
      <c r="I237" s="35">
        <v>32.14</v>
      </c>
      <c r="J237" s="107">
        <v>6.27</v>
      </c>
    </row>
    <row r="238" spans="1:10" ht="39" customHeight="1" x14ac:dyDescent="0.2">
      <c r="A238" s="106" t="s">
        <v>80</v>
      </c>
      <c r="B238" s="38" t="s">
        <v>503</v>
      </c>
      <c r="C238" s="158" t="s">
        <v>29</v>
      </c>
      <c r="D238" s="158" t="s">
        <v>502</v>
      </c>
      <c r="E238" s="261" t="s">
        <v>462</v>
      </c>
      <c r="F238" s="261"/>
      <c r="G238" s="37" t="s">
        <v>501</v>
      </c>
      <c r="H238" s="36">
        <v>4.5999999999999999E-3</v>
      </c>
      <c r="I238" s="35">
        <v>31.73</v>
      </c>
      <c r="J238" s="107">
        <v>0.14000000000000001</v>
      </c>
    </row>
    <row r="239" spans="1:10" ht="39" customHeight="1" x14ac:dyDescent="0.2">
      <c r="A239" s="106" t="s">
        <v>80</v>
      </c>
      <c r="B239" s="38" t="s">
        <v>505</v>
      </c>
      <c r="C239" s="158" t="s">
        <v>29</v>
      </c>
      <c r="D239" s="158" t="s">
        <v>504</v>
      </c>
      <c r="E239" s="261" t="s">
        <v>462</v>
      </c>
      <c r="F239" s="261"/>
      <c r="G239" s="37" t="s">
        <v>461</v>
      </c>
      <c r="H239" s="36">
        <v>9.2999999999999992E-3</v>
      </c>
      <c r="I239" s="35">
        <v>30.48</v>
      </c>
      <c r="J239" s="107">
        <v>0.28000000000000003</v>
      </c>
    </row>
    <row r="240" spans="1:10" ht="39" customHeight="1" x14ac:dyDescent="0.2">
      <c r="A240" s="110" t="s">
        <v>85</v>
      </c>
      <c r="B240" s="34" t="s">
        <v>744</v>
      </c>
      <c r="C240" s="160" t="s">
        <v>29</v>
      </c>
      <c r="D240" s="160" t="s">
        <v>743</v>
      </c>
      <c r="E240" s="262" t="s">
        <v>436</v>
      </c>
      <c r="F240" s="262"/>
      <c r="G240" s="33" t="s">
        <v>32</v>
      </c>
      <c r="H240" s="32">
        <v>0.63381679999999996</v>
      </c>
      <c r="I240" s="31">
        <v>31.73</v>
      </c>
      <c r="J240" s="111">
        <v>20.11</v>
      </c>
    </row>
    <row r="241" spans="1:10" ht="26.1" customHeight="1" x14ac:dyDescent="0.2">
      <c r="A241" s="110" t="s">
        <v>85</v>
      </c>
      <c r="B241" s="34" t="s">
        <v>742</v>
      </c>
      <c r="C241" s="160" t="s">
        <v>29</v>
      </c>
      <c r="D241" s="160" t="s">
        <v>741</v>
      </c>
      <c r="E241" s="262" t="s">
        <v>436</v>
      </c>
      <c r="F241" s="262"/>
      <c r="G241" s="33" t="s">
        <v>31</v>
      </c>
      <c r="H241" s="32">
        <v>0.03</v>
      </c>
      <c r="I241" s="31">
        <v>18.05</v>
      </c>
      <c r="J241" s="111">
        <v>0.54</v>
      </c>
    </row>
    <row r="242" spans="1:10" x14ac:dyDescent="0.2">
      <c r="A242" s="108"/>
      <c r="B242" s="159"/>
      <c r="C242" s="159"/>
      <c r="D242" s="159"/>
      <c r="E242" s="159" t="s">
        <v>435</v>
      </c>
      <c r="F242" s="44">
        <v>6.28</v>
      </c>
      <c r="G242" s="159" t="s">
        <v>434</v>
      </c>
      <c r="H242" s="44">
        <v>0</v>
      </c>
      <c r="I242" s="159" t="s">
        <v>433</v>
      </c>
      <c r="J242" s="109">
        <v>6.28</v>
      </c>
    </row>
    <row r="243" spans="1:10" x14ac:dyDescent="0.2">
      <c r="A243" s="108"/>
      <c r="B243" s="159"/>
      <c r="C243" s="159"/>
      <c r="D243" s="159"/>
      <c r="E243" s="159" t="s">
        <v>432</v>
      </c>
      <c r="F243" s="44">
        <v>7.49</v>
      </c>
      <c r="G243" s="159"/>
      <c r="H243" s="260" t="s">
        <v>431</v>
      </c>
      <c r="I243" s="260"/>
      <c r="J243" s="109">
        <v>37.5</v>
      </c>
    </row>
    <row r="244" spans="1:10" ht="50.1" customHeight="1" thickBot="1" x14ac:dyDescent="0.25">
      <c r="A244" s="153"/>
      <c r="B244" s="154"/>
      <c r="C244" s="154"/>
      <c r="D244" s="154"/>
      <c r="E244" s="154"/>
      <c r="F244" s="154"/>
      <c r="G244" s="154" t="s">
        <v>969</v>
      </c>
      <c r="H244" s="144">
        <v>107.32</v>
      </c>
      <c r="I244" s="154" t="s">
        <v>970</v>
      </c>
      <c r="J244" s="145">
        <v>4024.5</v>
      </c>
    </row>
    <row r="245" spans="1:10" ht="0.95" customHeight="1" thickTop="1" x14ac:dyDescent="0.2">
      <c r="A245" s="146"/>
      <c r="B245" s="139"/>
      <c r="C245" s="139"/>
      <c r="D245" s="139"/>
      <c r="E245" s="139"/>
      <c r="F245" s="139"/>
      <c r="G245" s="139"/>
      <c r="H245" s="139"/>
      <c r="I245" s="139"/>
      <c r="J245" s="147"/>
    </row>
    <row r="246" spans="1:10" ht="18" customHeight="1" x14ac:dyDescent="0.2">
      <c r="A246" s="104" t="s">
        <v>368</v>
      </c>
      <c r="B246" s="29" t="s">
        <v>15</v>
      </c>
      <c r="C246" s="156" t="s">
        <v>16</v>
      </c>
      <c r="D246" s="156" t="s">
        <v>17</v>
      </c>
      <c r="E246" s="263" t="s">
        <v>441</v>
      </c>
      <c r="F246" s="263"/>
      <c r="G246" s="30" t="s">
        <v>76</v>
      </c>
      <c r="H246" s="29" t="s">
        <v>77</v>
      </c>
      <c r="I246" s="29" t="s">
        <v>78</v>
      </c>
      <c r="J246" s="105" t="s">
        <v>19</v>
      </c>
    </row>
    <row r="247" spans="1:10" ht="26.1" customHeight="1" x14ac:dyDescent="0.2">
      <c r="A247" s="135" t="s">
        <v>79</v>
      </c>
      <c r="B247" s="131" t="s">
        <v>367</v>
      </c>
      <c r="C247" s="157" t="s">
        <v>29</v>
      </c>
      <c r="D247" s="157" t="s">
        <v>35</v>
      </c>
      <c r="E247" s="264" t="s">
        <v>740</v>
      </c>
      <c r="F247" s="264"/>
      <c r="G247" s="132" t="s">
        <v>27</v>
      </c>
      <c r="H247" s="138">
        <v>1</v>
      </c>
      <c r="I247" s="133">
        <v>65.94</v>
      </c>
      <c r="J247" s="143">
        <v>65.94</v>
      </c>
    </row>
    <row r="248" spans="1:10" ht="24" customHeight="1" x14ac:dyDescent="0.2">
      <c r="A248" s="106" t="s">
        <v>80</v>
      </c>
      <c r="B248" s="38" t="s">
        <v>88</v>
      </c>
      <c r="C248" s="158" t="s">
        <v>29</v>
      </c>
      <c r="D248" s="158" t="s">
        <v>89</v>
      </c>
      <c r="E248" s="261" t="s">
        <v>437</v>
      </c>
      <c r="F248" s="261"/>
      <c r="G248" s="37" t="s">
        <v>81</v>
      </c>
      <c r="H248" s="36">
        <v>9.7000000000000003E-2</v>
      </c>
      <c r="I248" s="35">
        <v>26.88</v>
      </c>
      <c r="J248" s="107">
        <v>2.6</v>
      </c>
    </row>
    <row r="249" spans="1:10" ht="24" customHeight="1" x14ac:dyDescent="0.2">
      <c r="A249" s="106" t="s">
        <v>80</v>
      </c>
      <c r="B249" s="38" t="s">
        <v>455</v>
      </c>
      <c r="C249" s="158" t="s">
        <v>29</v>
      </c>
      <c r="D249" s="158" t="s">
        <v>454</v>
      </c>
      <c r="E249" s="261" t="s">
        <v>437</v>
      </c>
      <c r="F249" s="261"/>
      <c r="G249" s="37" t="s">
        <v>81</v>
      </c>
      <c r="H249" s="36">
        <v>9.0999999999999998E-2</v>
      </c>
      <c r="I249" s="35">
        <v>31.86</v>
      </c>
      <c r="J249" s="107">
        <v>2.89</v>
      </c>
    </row>
    <row r="250" spans="1:10" ht="39" customHeight="1" x14ac:dyDescent="0.2">
      <c r="A250" s="106" t="s">
        <v>80</v>
      </c>
      <c r="B250" s="38" t="s">
        <v>503</v>
      </c>
      <c r="C250" s="158" t="s">
        <v>29</v>
      </c>
      <c r="D250" s="158" t="s">
        <v>502</v>
      </c>
      <c r="E250" s="261" t="s">
        <v>462</v>
      </c>
      <c r="F250" s="261"/>
      <c r="G250" s="37" t="s">
        <v>501</v>
      </c>
      <c r="H250" s="36">
        <v>8.9999999999999998E-4</v>
      </c>
      <c r="I250" s="35">
        <v>31.73</v>
      </c>
      <c r="J250" s="107">
        <v>0.02</v>
      </c>
    </row>
    <row r="251" spans="1:10" ht="39" customHeight="1" x14ac:dyDescent="0.2">
      <c r="A251" s="106" t="s">
        <v>80</v>
      </c>
      <c r="B251" s="38" t="s">
        <v>505</v>
      </c>
      <c r="C251" s="158" t="s">
        <v>29</v>
      </c>
      <c r="D251" s="158" t="s">
        <v>504</v>
      </c>
      <c r="E251" s="261" t="s">
        <v>462</v>
      </c>
      <c r="F251" s="261"/>
      <c r="G251" s="37" t="s">
        <v>461</v>
      </c>
      <c r="H251" s="36">
        <v>1.2999999999999999E-3</v>
      </c>
      <c r="I251" s="35">
        <v>30.48</v>
      </c>
      <c r="J251" s="107">
        <v>0.03</v>
      </c>
    </row>
    <row r="252" spans="1:10" ht="39" customHeight="1" x14ac:dyDescent="0.2">
      <c r="A252" s="110" t="s">
        <v>85</v>
      </c>
      <c r="B252" s="34" t="s">
        <v>739</v>
      </c>
      <c r="C252" s="160" t="s">
        <v>29</v>
      </c>
      <c r="D252" s="160" t="s">
        <v>738</v>
      </c>
      <c r="E252" s="262" t="s">
        <v>436</v>
      </c>
      <c r="F252" s="262"/>
      <c r="G252" s="33" t="s">
        <v>27</v>
      </c>
      <c r="H252" s="32">
        <v>1.1659999999999999</v>
      </c>
      <c r="I252" s="31">
        <v>43.62</v>
      </c>
      <c r="J252" s="111">
        <v>50.86</v>
      </c>
    </row>
    <row r="253" spans="1:10" ht="39" customHeight="1" x14ac:dyDescent="0.2">
      <c r="A253" s="110" t="s">
        <v>85</v>
      </c>
      <c r="B253" s="34" t="s">
        <v>737</v>
      </c>
      <c r="C253" s="160" t="s">
        <v>29</v>
      </c>
      <c r="D253" s="160" t="s">
        <v>736</v>
      </c>
      <c r="E253" s="262" t="s">
        <v>436</v>
      </c>
      <c r="F253" s="262"/>
      <c r="G253" s="33" t="s">
        <v>735</v>
      </c>
      <c r="H253" s="32">
        <v>4.1500000000000004</v>
      </c>
      <c r="I253" s="31">
        <v>2.2999999999999998</v>
      </c>
      <c r="J253" s="111">
        <v>9.5399999999999991</v>
      </c>
    </row>
    <row r="254" spans="1:10" x14ac:dyDescent="0.2">
      <c r="A254" s="108"/>
      <c r="B254" s="159"/>
      <c r="C254" s="159"/>
      <c r="D254" s="159"/>
      <c r="E254" s="159" t="s">
        <v>435</v>
      </c>
      <c r="F254" s="44">
        <v>3.62</v>
      </c>
      <c r="G254" s="159" t="s">
        <v>434</v>
      </c>
      <c r="H254" s="44">
        <v>0</v>
      </c>
      <c r="I254" s="159" t="s">
        <v>433</v>
      </c>
      <c r="J254" s="109">
        <v>3.62</v>
      </c>
    </row>
    <row r="255" spans="1:10" x14ac:dyDescent="0.2">
      <c r="A255" s="108"/>
      <c r="B255" s="159"/>
      <c r="C255" s="159"/>
      <c r="D255" s="159"/>
      <c r="E255" s="159" t="s">
        <v>432</v>
      </c>
      <c r="F255" s="44">
        <v>16.47</v>
      </c>
      <c r="G255" s="159"/>
      <c r="H255" s="260" t="s">
        <v>431</v>
      </c>
      <c r="I255" s="260"/>
      <c r="J255" s="109">
        <v>82.41</v>
      </c>
    </row>
    <row r="256" spans="1:10" ht="50.1" customHeight="1" thickBot="1" x14ac:dyDescent="0.25">
      <c r="A256" s="153"/>
      <c r="B256" s="154"/>
      <c r="C256" s="154"/>
      <c r="D256" s="154"/>
      <c r="E256" s="154"/>
      <c r="F256" s="154"/>
      <c r="G256" s="154" t="s">
        <v>969</v>
      </c>
      <c r="H256" s="144">
        <v>107.32</v>
      </c>
      <c r="I256" s="154" t="s">
        <v>970</v>
      </c>
      <c r="J256" s="145">
        <v>8844.24</v>
      </c>
    </row>
    <row r="257" spans="1:10" ht="0.95" customHeight="1" thickTop="1" x14ac:dyDescent="0.2">
      <c r="A257" s="146"/>
      <c r="B257" s="139"/>
      <c r="C257" s="139"/>
      <c r="D257" s="139"/>
      <c r="E257" s="139"/>
      <c r="F257" s="139"/>
      <c r="G257" s="139"/>
      <c r="H257" s="139"/>
      <c r="I257" s="139"/>
      <c r="J257" s="147"/>
    </row>
    <row r="258" spans="1:10" ht="24" customHeight="1" x14ac:dyDescent="0.2">
      <c r="A258" s="134" t="s">
        <v>366</v>
      </c>
      <c r="B258" s="161"/>
      <c r="C258" s="161"/>
      <c r="D258" s="161" t="s">
        <v>53</v>
      </c>
      <c r="E258" s="161"/>
      <c r="F258" s="265"/>
      <c r="G258" s="265"/>
      <c r="H258" s="130"/>
      <c r="I258" s="161"/>
      <c r="J258" s="148">
        <v>17683.439999999999</v>
      </c>
    </row>
    <row r="259" spans="1:10" ht="24" customHeight="1" x14ac:dyDescent="0.2">
      <c r="A259" s="134" t="s">
        <v>365</v>
      </c>
      <c r="B259" s="161"/>
      <c r="C259" s="161"/>
      <c r="D259" s="161" t="s">
        <v>364</v>
      </c>
      <c r="E259" s="161"/>
      <c r="F259" s="265"/>
      <c r="G259" s="265"/>
      <c r="H259" s="130"/>
      <c r="I259" s="161"/>
      <c r="J259" s="148">
        <v>7241.52</v>
      </c>
    </row>
    <row r="260" spans="1:10" ht="18" customHeight="1" x14ac:dyDescent="0.2">
      <c r="A260" s="104" t="s">
        <v>363</v>
      </c>
      <c r="B260" s="29" t="s">
        <v>15</v>
      </c>
      <c r="C260" s="156" t="s">
        <v>16</v>
      </c>
      <c r="D260" s="156" t="s">
        <v>17</v>
      </c>
      <c r="E260" s="263" t="s">
        <v>441</v>
      </c>
      <c r="F260" s="263"/>
      <c r="G260" s="30" t="s">
        <v>76</v>
      </c>
      <c r="H260" s="29" t="s">
        <v>77</v>
      </c>
      <c r="I260" s="29" t="s">
        <v>78</v>
      </c>
      <c r="J260" s="105" t="s">
        <v>19</v>
      </c>
    </row>
    <row r="261" spans="1:10" ht="39" customHeight="1" x14ac:dyDescent="0.2">
      <c r="A261" s="135" t="s">
        <v>79</v>
      </c>
      <c r="B261" s="131" t="s">
        <v>362</v>
      </c>
      <c r="C261" s="157" t="s">
        <v>29</v>
      </c>
      <c r="D261" s="157" t="s">
        <v>964</v>
      </c>
      <c r="E261" s="264" t="s">
        <v>438</v>
      </c>
      <c r="F261" s="264"/>
      <c r="G261" s="132" t="s">
        <v>23</v>
      </c>
      <c r="H261" s="138">
        <v>1</v>
      </c>
      <c r="I261" s="133">
        <v>389.44</v>
      </c>
      <c r="J261" s="143">
        <v>389.44</v>
      </c>
    </row>
    <row r="262" spans="1:10" ht="26.1" customHeight="1" x14ac:dyDescent="0.2">
      <c r="A262" s="106" t="s">
        <v>80</v>
      </c>
      <c r="B262" s="38" t="s">
        <v>102</v>
      </c>
      <c r="C262" s="158" t="s">
        <v>29</v>
      </c>
      <c r="D262" s="158" t="s">
        <v>103</v>
      </c>
      <c r="E262" s="261" t="s">
        <v>437</v>
      </c>
      <c r="F262" s="261"/>
      <c r="G262" s="37" t="s">
        <v>81</v>
      </c>
      <c r="H262" s="36">
        <v>0.77204119999999998</v>
      </c>
      <c r="I262" s="35">
        <v>32.19</v>
      </c>
      <c r="J262" s="107">
        <v>24.85</v>
      </c>
    </row>
    <row r="263" spans="1:10" ht="24" customHeight="1" x14ac:dyDescent="0.2">
      <c r="A263" s="106" t="s">
        <v>80</v>
      </c>
      <c r="B263" s="38" t="s">
        <v>88</v>
      </c>
      <c r="C263" s="158" t="s">
        <v>29</v>
      </c>
      <c r="D263" s="158" t="s">
        <v>89</v>
      </c>
      <c r="E263" s="261" t="s">
        <v>437</v>
      </c>
      <c r="F263" s="261"/>
      <c r="G263" s="37" t="s">
        <v>81</v>
      </c>
      <c r="H263" s="36">
        <v>0.54554480000000005</v>
      </c>
      <c r="I263" s="35">
        <v>26.88</v>
      </c>
      <c r="J263" s="107">
        <v>14.66</v>
      </c>
    </row>
    <row r="264" spans="1:10" ht="39" customHeight="1" x14ac:dyDescent="0.2">
      <c r="A264" s="110" t="s">
        <v>85</v>
      </c>
      <c r="B264" s="34" t="s">
        <v>734</v>
      </c>
      <c r="C264" s="160" t="s">
        <v>29</v>
      </c>
      <c r="D264" s="160" t="s">
        <v>733</v>
      </c>
      <c r="E264" s="262" t="s">
        <v>436</v>
      </c>
      <c r="F264" s="262"/>
      <c r="G264" s="33" t="s">
        <v>23</v>
      </c>
      <c r="H264" s="32">
        <v>2</v>
      </c>
      <c r="I264" s="31">
        <v>31.17</v>
      </c>
      <c r="J264" s="111">
        <v>62.34</v>
      </c>
    </row>
    <row r="265" spans="1:10" ht="26.1" customHeight="1" x14ac:dyDescent="0.2">
      <c r="A265" s="110" t="s">
        <v>85</v>
      </c>
      <c r="B265" s="34" t="s">
        <v>732</v>
      </c>
      <c r="C265" s="160" t="s">
        <v>29</v>
      </c>
      <c r="D265" s="160" t="s">
        <v>731</v>
      </c>
      <c r="E265" s="262" t="s">
        <v>436</v>
      </c>
      <c r="F265" s="262"/>
      <c r="G265" s="33" t="s">
        <v>23</v>
      </c>
      <c r="H265" s="32">
        <v>1</v>
      </c>
      <c r="I265" s="31">
        <v>13.22</v>
      </c>
      <c r="J265" s="111">
        <v>13.22</v>
      </c>
    </row>
    <row r="266" spans="1:10" ht="26.1" customHeight="1" x14ac:dyDescent="0.2">
      <c r="A266" s="110" t="s">
        <v>85</v>
      </c>
      <c r="B266" s="34" t="s">
        <v>730</v>
      </c>
      <c r="C266" s="160" t="s">
        <v>29</v>
      </c>
      <c r="D266" s="160" t="s">
        <v>729</v>
      </c>
      <c r="E266" s="262" t="s">
        <v>436</v>
      </c>
      <c r="F266" s="262"/>
      <c r="G266" s="33" t="s">
        <v>23</v>
      </c>
      <c r="H266" s="32">
        <v>1</v>
      </c>
      <c r="I266" s="31">
        <v>259</v>
      </c>
      <c r="J266" s="111">
        <v>259</v>
      </c>
    </row>
    <row r="267" spans="1:10" ht="39" customHeight="1" x14ac:dyDescent="0.2">
      <c r="A267" s="110" t="s">
        <v>85</v>
      </c>
      <c r="B267" s="34" t="s">
        <v>971</v>
      </c>
      <c r="C267" s="160" t="s">
        <v>29</v>
      </c>
      <c r="D267" s="160" t="s">
        <v>972</v>
      </c>
      <c r="E267" s="262" t="s">
        <v>436</v>
      </c>
      <c r="F267" s="262"/>
      <c r="G267" s="33" t="s">
        <v>23</v>
      </c>
      <c r="H267" s="32">
        <v>1</v>
      </c>
      <c r="I267" s="31">
        <v>12.98</v>
      </c>
      <c r="J267" s="111">
        <v>12.98</v>
      </c>
    </row>
    <row r="268" spans="1:10" ht="24" customHeight="1" x14ac:dyDescent="0.2">
      <c r="A268" s="110" t="s">
        <v>85</v>
      </c>
      <c r="B268" s="34" t="s">
        <v>457</v>
      </c>
      <c r="C268" s="160" t="s">
        <v>29</v>
      </c>
      <c r="D268" s="160" t="s">
        <v>456</v>
      </c>
      <c r="E268" s="262" t="s">
        <v>436</v>
      </c>
      <c r="F268" s="262"/>
      <c r="G268" s="33" t="s">
        <v>31</v>
      </c>
      <c r="H268" s="32">
        <v>2.2034999999999999E-2</v>
      </c>
      <c r="I268" s="31">
        <v>108.83</v>
      </c>
      <c r="J268" s="111">
        <v>2.39</v>
      </c>
    </row>
    <row r="269" spans="1:10" x14ac:dyDescent="0.2">
      <c r="A269" s="108"/>
      <c r="B269" s="159"/>
      <c r="C269" s="159"/>
      <c r="D269" s="159"/>
      <c r="E269" s="159" t="s">
        <v>435</v>
      </c>
      <c r="F269" s="44">
        <v>26.22</v>
      </c>
      <c r="G269" s="159" t="s">
        <v>434</v>
      </c>
      <c r="H269" s="44">
        <v>0</v>
      </c>
      <c r="I269" s="159" t="s">
        <v>433</v>
      </c>
      <c r="J269" s="109">
        <v>26.22</v>
      </c>
    </row>
    <row r="270" spans="1:10" x14ac:dyDescent="0.2">
      <c r="A270" s="108"/>
      <c r="B270" s="159"/>
      <c r="C270" s="159"/>
      <c r="D270" s="159"/>
      <c r="E270" s="159" t="s">
        <v>432</v>
      </c>
      <c r="F270" s="44">
        <v>97.28</v>
      </c>
      <c r="G270" s="159"/>
      <c r="H270" s="260" t="s">
        <v>431</v>
      </c>
      <c r="I270" s="260"/>
      <c r="J270" s="109">
        <v>486.72</v>
      </c>
    </row>
    <row r="271" spans="1:10" ht="50.1" customHeight="1" thickBot="1" x14ac:dyDescent="0.25">
      <c r="A271" s="153"/>
      <c r="B271" s="154"/>
      <c r="C271" s="154"/>
      <c r="D271" s="154"/>
      <c r="E271" s="154"/>
      <c r="F271" s="154"/>
      <c r="G271" s="154" t="s">
        <v>969</v>
      </c>
      <c r="H271" s="144">
        <v>2</v>
      </c>
      <c r="I271" s="154" t="s">
        <v>970</v>
      </c>
      <c r="J271" s="145">
        <v>973.44</v>
      </c>
    </row>
    <row r="272" spans="1:10" ht="0.95" customHeight="1" thickTop="1" x14ac:dyDescent="0.2">
      <c r="A272" s="146"/>
      <c r="B272" s="139"/>
      <c r="C272" s="139"/>
      <c r="D272" s="139"/>
      <c r="E272" s="139"/>
      <c r="F272" s="139"/>
      <c r="G272" s="139"/>
      <c r="H272" s="139"/>
      <c r="I272" s="139"/>
      <c r="J272" s="147"/>
    </row>
    <row r="273" spans="1:10" ht="18" customHeight="1" x14ac:dyDescent="0.2">
      <c r="A273" s="104" t="s">
        <v>360</v>
      </c>
      <c r="B273" s="29" t="s">
        <v>15</v>
      </c>
      <c r="C273" s="156" t="s">
        <v>16</v>
      </c>
      <c r="D273" s="156" t="s">
        <v>17</v>
      </c>
      <c r="E273" s="263" t="s">
        <v>441</v>
      </c>
      <c r="F273" s="263"/>
      <c r="G273" s="30" t="s">
        <v>76</v>
      </c>
      <c r="H273" s="29" t="s">
        <v>77</v>
      </c>
      <c r="I273" s="29" t="s">
        <v>78</v>
      </c>
      <c r="J273" s="105" t="s">
        <v>19</v>
      </c>
    </row>
    <row r="274" spans="1:10" ht="24" customHeight="1" x14ac:dyDescent="0.2">
      <c r="A274" s="135" t="s">
        <v>79</v>
      </c>
      <c r="B274" s="131" t="s">
        <v>359</v>
      </c>
      <c r="C274" s="157" t="s">
        <v>25</v>
      </c>
      <c r="D274" s="157" t="s">
        <v>54</v>
      </c>
      <c r="E274" s="264">
        <v>0</v>
      </c>
      <c r="F274" s="264"/>
      <c r="G274" s="132" t="s">
        <v>208</v>
      </c>
      <c r="H274" s="138">
        <v>1</v>
      </c>
      <c r="I274" s="133">
        <v>92.7</v>
      </c>
      <c r="J274" s="143">
        <v>92.7</v>
      </c>
    </row>
    <row r="275" spans="1:10" ht="24" customHeight="1" x14ac:dyDescent="0.2">
      <c r="A275" s="106" t="s">
        <v>80</v>
      </c>
      <c r="B275" s="38" t="s">
        <v>477</v>
      </c>
      <c r="C275" s="158" t="s">
        <v>25</v>
      </c>
      <c r="D275" s="158" t="s">
        <v>476</v>
      </c>
      <c r="E275" s="261">
        <v>0</v>
      </c>
      <c r="F275" s="261"/>
      <c r="G275" s="37" t="s">
        <v>442</v>
      </c>
      <c r="H275" s="36">
        <v>0.4</v>
      </c>
      <c r="I275" s="35">
        <v>32.75</v>
      </c>
      <c r="J275" s="107">
        <v>13.1</v>
      </c>
    </row>
    <row r="276" spans="1:10" ht="24" customHeight="1" x14ac:dyDescent="0.2">
      <c r="A276" s="106" t="s">
        <v>80</v>
      </c>
      <c r="B276" s="38" t="s">
        <v>559</v>
      </c>
      <c r="C276" s="158" t="s">
        <v>25</v>
      </c>
      <c r="D276" s="158" t="s">
        <v>558</v>
      </c>
      <c r="E276" s="261">
        <v>0</v>
      </c>
      <c r="F276" s="261"/>
      <c r="G276" s="37" t="s">
        <v>442</v>
      </c>
      <c r="H276" s="36">
        <v>0.4</v>
      </c>
      <c r="I276" s="35">
        <v>26.77</v>
      </c>
      <c r="J276" s="107">
        <v>10.7</v>
      </c>
    </row>
    <row r="277" spans="1:10" ht="24" customHeight="1" x14ac:dyDescent="0.2">
      <c r="A277" s="110" t="s">
        <v>85</v>
      </c>
      <c r="B277" s="34" t="s">
        <v>728</v>
      </c>
      <c r="C277" s="160" t="s">
        <v>25</v>
      </c>
      <c r="D277" s="160" t="s">
        <v>727</v>
      </c>
      <c r="E277" s="262" t="s">
        <v>436</v>
      </c>
      <c r="F277" s="262"/>
      <c r="G277" s="33" t="s">
        <v>208</v>
      </c>
      <c r="H277" s="32">
        <v>1</v>
      </c>
      <c r="I277" s="31">
        <v>68.900000000000006</v>
      </c>
      <c r="J277" s="111">
        <v>68.900000000000006</v>
      </c>
    </row>
    <row r="278" spans="1:10" x14ac:dyDescent="0.2">
      <c r="A278" s="108"/>
      <c r="B278" s="159"/>
      <c r="C278" s="159"/>
      <c r="D278" s="159"/>
      <c r="E278" s="159" t="s">
        <v>435</v>
      </c>
      <c r="F278" s="44">
        <v>15.51</v>
      </c>
      <c r="G278" s="159" t="s">
        <v>434</v>
      </c>
      <c r="H278" s="44">
        <v>0</v>
      </c>
      <c r="I278" s="159" t="s">
        <v>433</v>
      </c>
      <c r="J278" s="109">
        <v>15.51</v>
      </c>
    </row>
    <row r="279" spans="1:10" x14ac:dyDescent="0.2">
      <c r="A279" s="108"/>
      <c r="B279" s="159"/>
      <c r="C279" s="159"/>
      <c r="D279" s="159"/>
      <c r="E279" s="159" t="s">
        <v>432</v>
      </c>
      <c r="F279" s="44">
        <v>23.15</v>
      </c>
      <c r="G279" s="159"/>
      <c r="H279" s="260" t="s">
        <v>431</v>
      </c>
      <c r="I279" s="260"/>
      <c r="J279" s="109">
        <v>115.85</v>
      </c>
    </row>
    <row r="280" spans="1:10" ht="50.1" customHeight="1" thickBot="1" x14ac:dyDescent="0.25">
      <c r="A280" s="153"/>
      <c r="B280" s="154"/>
      <c r="C280" s="154"/>
      <c r="D280" s="154"/>
      <c r="E280" s="154"/>
      <c r="F280" s="154"/>
      <c r="G280" s="154" t="s">
        <v>969</v>
      </c>
      <c r="H280" s="144">
        <v>2</v>
      </c>
      <c r="I280" s="154" t="s">
        <v>970</v>
      </c>
      <c r="J280" s="145">
        <v>231.7</v>
      </c>
    </row>
    <row r="281" spans="1:10" ht="0.95" customHeight="1" thickTop="1" x14ac:dyDescent="0.2">
      <c r="A281" s="146"/>
      <c r="B281" s="139"/>
      <c r="C281" s="139"/>
      <c r="D281" s="139"/>
      <c r="E281" s="139"/>
      <c r="F281" s="139"/>
      <c r="G281" s="139"/>
      <c r="H281" s="139"/>
      <c r="I281" s="139"/>
      <c r="J281" s="147"/>
    </row>
    <row r="282" spans="1:10" ht="18" customHeight="1" x14ac:dyDescent="0.2">
      <c r="A282" s="104" t="s">
        <v>358</v>
      </c>
      <c r="B282" s="29" t="s">
        <v>15</v>
      </c>
      <c r="C282" s="156" t="s">
        <v>16</v>
      </c>
      <c r="D282" s="156" t="s">
        <v>17</v>
      </c>
      <c r="E282" s="263" t="s">
        <v>441</v>
      </c>
      <c r="F282" s="263"/>
      <c r="G282" s="30" t="s">
        <v>76</v>
      </c>
      <c r="H282" s="29" t="s">
        <v>77</v>
      </c>
      <c r="I282" s="29" t="s">
        <v>78</v>
      </c>
      <c r="J282" s="105" t="s">
        <v>19</v>
      </c>
    </row>
    <row r="283" spans="1:10" ht="65.099999999999994" customHeight="1" x14ac:dyDescent="0.2">
      <c r="A283" s="135" t="s">
        <v>79</v>
      </c>
      <c r="B283" s="131" t="s">
        <v>357</v>
      </c>
      <c r="C283" s="157" t="s">
        <v>29</v>
      </c>
      <c r="D283" s="157" t="s">
        <v>965</v>
      </c>
      <c r="E283" s="264" t="s">
        <v>438</v>
      </c>
      <c r="F283" s="264"/>
      <c r="G283" s="132" t="s">
        <v>23</v>
      </c>
      <c r="H283" s="138">
        <v>1</v>
      </c>
      <c r="I283" s="133">
        <v>458.29</v>
      </c>
      <c r="J283" s="143">
        <v>458.29</v>
      </c>
    </row>
    <row r="284" spans="1:10" ht="39" customHeight="1" x14ac:dyDescent="0.2">
      <c r="A284" s="106" t="s">
        <v>80</v>
      </c>
      <c r="B284" s="38" t="s">
        <v>440</v>
      </c>
      <c r="C284" s="158" t="s">
        <v>29</v>
      </c>
      <c r="D284" s="158" t="s">
        <v>439</v>
      </c>
      <c r="E284" s="261" t="s">
        <v>438</v>
      </c>
      <c r="F284" s="261"/>
      <c r="G284" s="37" t="s">
        <v>23</v>
      </c>
      <c r="H284" s="36">
        <v>1</v>
      </c>
      <c r="I284" s="35">
        <v>9.8699999999999992</v>
      </c>
      <c r="J284" s="107">
        <v>9.8699999999999992</v>
      </c>
    </row>
    <row r="285" spans="1:10" ht="26.1" customHeight="1" x14ac:dyDescent="0.2">
      <c r="A285" s="106" t="s">
        <v>80</v>
      </c>
      <c r="B285" s="38" t="s">
        <v>470</v>
      </c>
      <c r="C285" s="158" t="s">
        <v>29</v>
      </c>
      <c r="D285" s="158" t="s">
        <v>469</v>
      </c>
      <c r="E285" s="261" t="s">
        <v>438</v>
      </c>
      <c r="F285" s="261"/>
      <c r="G285" s="37" t="s">
        <v>23</v>
      </c>
      <c r="H285" s="36">
        <v>1</v>
      </c>
      <c r="I285" s="35">
        <v>12.55</v>
      </c>
      <c r="J285" s="107">
        <v>12.55</v>
      </c>
    </row>
    <row r="286" spans="1:10" ht="26.1" customHeight="1" x14ac:dyDescent="0.2">
      <c r="A286" s="106" t="s">
        <v>80</v>
      </c>
      <c r="B286" s="38" t="s">
        <v>519</v>
      </c>
      <c r="C286" s="158" t="s">
        <v>29</v>
      </c>
      <c r="D286" s="158" t="s">
        <v>518</v>
      </c>
      <c r="E286" s="261" t="s">
        <v>438</v>
      </c>
      <c r="F286" s="261"/>
      <c r="G286" s="37" t="s">
        <v>23</v>
      </c>
      <c r="H286" s="36">
        <v>1</v>
      </c>
      <c r="I286" s="35">
        <v>11.91</v>
      </c>
      <c r="J286" s="107">
        <v>11.91</v>
      </c>
    </row>
    <row r="287" spans="1:10" ht="39" customHeight="1" x14ac:dyDescent="0.2">
      <c r="A287" s="106" t="s">
        <v>80</v>
      </c>
      <c r="B287" s="38" t="s">
        <v>493</v>
      </c>
      <c r="C287" s="158" t="s">
        <v>29</v>
      </c>
      <c r="D287" s="158" t="s">
        <v>492</v>
      </c>
      <c r="E287" s="261" t="s">
        <v>438</v>
      </c>
      <c r="F287" s="261"/>
      <c r="G287" s="37" t="s">
        <v>23</v>
      </c>
      <c r="H287" s="36">
        <v>1</v>
      </c>
      <c r="I287" s="35">
        <v>382.78</v>
      </c>
      <c r="J287" s="107">
        <v>382.78</v>
      </c>
    </row>
    <row r="288" spans="1:10" ht="39" customHeight="1" x14ac:dyDescent="0.2">
      <c r="A288" s="106" t="s">
        <v>80</v>
      </c>
      <c r="B288" s="38" t="s">
        <v>449</v>
      </c>
      <c r="C288" s="158" t="s">
        <v>29</v>
      </c>
      <c r="D288" s="158" t="s">
        <v>448</v>
      </c>
      <c r="E288" s="261" t="s">
        <v>438</v>
      </c>
      <c r="F288" s="261"/>
      <c r="G288" s="37" t="s">
        <v>23</v>
      </c>
      <c r="H288" s="36">
        <v>1</v>
      </c>
      <c r="I288" s="35">
        <v>41.18</v>
      </c>
      <c r="J288" s="107">
        <v>41.18</v>
      </c>
    </row>
    <row r="289" spans="1:10" x14ac:dyDescent="0.2">
      <c r="A289" s="108"/>
      <c r="B289" s="159"/>
      <c r="C289" s="159"/>
      <c r="D289" s="159"/>
      <c r="E289" s="159" t="s">
        <v>435</v>
      </c>
      <c r="F289" s="44">
        <v>36.1</v>
      </c>
      <c r="G289" s="159" t="s">
        <v>434</v>
      </c>
      <c r="H289" s="44">
        <v>0</v>
      </c>
      <c r="I289" s="159" t="s">
        <v>433</v>
      </c>
      <c r="J289" s="109">
        <v>36.1</v>
      </c>
    </row>
    <row r="290" spans="1:10" x14ac:dyDescent="0.2">
      <c r="A290" s="108"/>
      <c r="B290" s="159"/>
      <c r="C290" s="159"/>
      <c r="D290" s="159"/>
      <c r="E290" s="159" t="s">
        <v>432</v>
      </c>
      <c r="F290" s="44">
        <v>114.48</v>
      </c>
      <c r="G290" s="159"/>
      <c r="H290" s="260" t="s">
        <v>431</v>
      </c>
      <c r="I290" s="260"/>
      <c r="J290" s="109">
        <v>572.77</v>
      </c>
    </row>
    <row r="291" spans="1:10" ht="50.1" customHeight="1" thickBot="1" x14ac:dyDescent="0.25">
      <c r="A291" s="153"/>
      <c r="B291" s="154"/>
      <c r="C291" s="154"/>
      <c r="D291" s="154"/>
      <c r="E291" s="154"/>
      <c r="F291" s="154"/>
      <c r="G291" s="154" t="s">
        <v>969</v>
      </c>
      <c r="H291" s="144">
        <v>5</v>
      </c>
      <c r="I291" s="154" t="s">
        <v>970</v>
      </c>
      <c r="J291" s="145">
        <v>2863.85</v>
      </c>
    </row>
    <row r="292" spans="1:10" ht="0.95" customHeight="1" thickTop="1" x14ac:dyDescent="0.2">
      <c r="A292" s="146"/>
      <c r="B292" s="139"/>
      <c r="C292" s="139"/>
      <c r="D292" s="139"/>
      <c r="E292" s="139"/>
      <c r="F292" s="139"/>
      <c r="G292" s="139"/>
      <c r="H292" s="139"/>
      <c r="I292" s="139"/>
      <c r="J292" s="147"/>
    </row>
    <row r="293" spans="1:10" ht="18" customHeight="1" x14ac:dyDescent="0.2">
      <c r="A293" s="104" t="s">
        <v>356</v>
      </c>
      <c r="B293" s="29" t="s">
        <v>15</v>
      </c>
      <c r="C293" s="156" t="s">
        <v>16</v>
      </c>
      <c r="D293" s="156" t="s">
        <v>17</v>
      </c>
      <c r="E293" s="263" t="s">
        <v>441</v>
      </c>
      <c r="F293" s="263"/>
      <c r="G293" s="30" t="s">
        <v>76</v>
      </c>
      <c r="H293" s="29" t="s">
        <v>77</v>
      </c>
      <c r="I293" s="29" t="s">
        <v>78</v>
      </c>
      <c r="J293" s="105" t="s">
        <v>19</v>
      </c>
    </row>
    <row r="294" spans="1:10" ht="51.95" customHeight="1" x14ac:dyDescent="0.2">
      <c r="A294" s="135" t="s">
        <v>79</v>
      </c>
      <c r="B294" s="131" t="s">
        <v>355</v>
      </c>
      <c r="C294" s="157" t="s">
        <v>29</v>
      </c>
      <c r="D294" s="157" t="s">
        <v>966</v>
      </c>
      <c r="E294" s="264" t="s">
        <v>438</v>
      </c>
      <c r="F294" s="264"/>
      <c r="G294" s="132" t="s">
        <v>23</v>
      </c>
      <c r="H294" s="138">
        <v>1</v>
      </c>
      <c r="I294" s="133">
        <v>397.07</v>
      </c>
      <c r="J294" s="143">
        <v>397.07</v>
      </c>
    </row>
    <row r="295" spans="1:10" ht="26.1" customHeight="1" x14ac:dyDescent="0.2">
      <c r="A295" s="106" t="s">
        <v>80</v>
      </c>
      <c r="B295" s="38" t="s">
        <v>459</v>
      </c>
      <c r="C295" s="158" t="s">
        <v>29</v>
      </c>
      <c r="D295" s="158" t="s">
        <v>458</v>
      </c>
      <c r="E295" s="261" t="s">
        <v>438</v>
      </c>
      <c r="F295" s="261"/>
      <c r="G295" s="37" t="s">
        <v>23</v>
      </c>
      <c r="H295" s="36">
        <v>1</v>
      </c>
      <c r="I295" s="35">
        <v>339.57</v>
      </c>
      <c r="J295" s="107">
        <v>339.57</v>
      </c>
    </row>
    <row r="296" spans="1:10" ht="39" customHeight="1" x14ac:dyDescent="0.2">
      <c r="A296" s="106" t="s">
        <v>80</v>
      </c>
      <c r="B296" s="38" t="s">
        <v>440</v>
      </c>
      <c r="C296" s="158" t="s">
        <v>29</v>
      </c>
      <c r="D296" s="158" t="s">
        <v>439</v>
      </c>
      <c r="E296" s="261" t="s">
        <v>438</v>
      </c>
      <c r="F296" s="261"/>
      <c r="G296" s="37" t="s">
        <v>23</v>
      </c>
      <c r="H296" s="36">
        <v>1</v>
      </c>
      <c r="I296" s="35">
        <v>9.8699999999999992</v>
      </c>
      <c r="J296" s="107">
        <v>9.8699999999999992</v>
      </c>
    </row>
    <row r="297" spans="1:10" ht="26.1" customHeight="1" x14ac:dyDescent="0.2">
      <c r="A297" s="106" t="s">
        <v>80</v>
      </c>
      <c r="B297" s="38" t="s">
        <v>468</v>
      </c>
      <c r="C297" s="158" t="s">
        <v>29</v>
      </c>
      <c r="D297" s="158" t="s">
        <v>467</v>
      </c>
      <c r="E297" s="261" t="s">
        <v>438</v>
      </c>
      <c r="F297" s="261"/>
      <c r="G297" s="37" t="s">
        <v>23</v>
      </c>
      <c r="H297" s="36">
        <v>1</v>
      </c>
      <c r="I297" s="35">
        <v>23.4</v>
      </c>
      <c r="J297" s="107">
        <v>23.4</v>
      </c>
    </row>
    <row r="298" spans="1:10" ht="26.1" customHeight="1" x14ac:dyDescent="0.2">
      <c r="A298" s="106" t="s">
        <v>80</v>
      </c>
      <c r="B298" s="38" t="s">
        <v>447</v>
      </c>
      <c r="C298" s="158" t="s">
        <v>29</v>
      </c>
      <c r="D298" s="158" t="s">
        <v>446</v>
      </c>
      <c r="E298" s="261" t="s">
        <v>438</v>
      </c>
      <c r="F298" s="261"/>
      <c r="G298" s="37" t="s">
        <v>23</v>
      </c>
      <c r="H298" s="36">
        <v>1</v>
      </c>
      <c r="I298" s="35">
        <v>24.23</v>
      </c>
      <c r="J298" s="107">
        <v>24.23</v>
      </c>
    </row>
    <row r="299" spans="1:10" x14ac:dyDescent="0.2">
      <c r="A299" s="108"/>
      <c r="B299" s="159"/>
      <c r="C299" s="159"/>
      <c r="D299" s="159"/>
      <c r="E299" s="159" t="s">
        <v>435</v>
      </c>
      <c r="F299" s="44">
        <v>35.69</v>
      </c>
      <c r="G299" s="159" t="s">
        <v>434</v>
      </c>
      <c r="H299" s="44">
        <v>0</v>
      </c>
      <c r="I299" s="159" t="s">
        <v>433</v>
      </c>
      <c r="J299" s="109">
        <v>35.69</v>
      </c>
    </row>
    <row r="300" spans="1:10" x14ac:dyDescent="0.2">
      <c r="A300" s="108"/>
      <c r="B300" s="159"/>
      <c r="C300" s="159"/>
      <c r="D300" s="159"/>
      <c r="E300" s="159" t="s">
        <v>432</v>
      </c>
      <c r="F300" s="44">
        <v>99.18</v>
      </c>
      <c r="G300" s="159"/>
      <c r="H300" s="260" t="s">
        <v>431</v>
      </c>
      <c r="I300" s="260"/>
      <c r="J300" s="109">
        <v>496.25</v>
      </c>
    </row>
    <row r="301" spans="1:10" ht="50.1" customHeight="1" thickBot="1" x14ac:dyDescent="0.25">
      <c r="A301" s="153"/>
      <c r="B301" s="154"/>
      <c r="C301" s="154"/>
      <c r="D301" s="154"/>
      <c r="E301" s="154"/>
      <c r="F301" s="154"/>
      <c r="G301" s="154" t="s">
        <v>969</v>
      </c>
      <c r="H301" s="144">
        <v>1</v>
      </c>
      <c r="I301" s="154" t="s">
        <v>970</v>
      </c>
      <c r="J301" s="145">
        <v>496.25</v>
      </c>
    </row>
    <row r="302" spans="1:10" ht="0.95" customHeight="1" thickTop="1" x14ac:dyDescent="0.2">
      <c r="A302" s="146"/>
      <c r="B302" s="139"/>
      <c r="C302" s="139"/>
      <c r="D302" s="139"/>
      <c r="E302" s="139"/>
      <c r="F302" s="139"/>
      <c r="G302" s="139"/>
      <c r="H302" s="139"/>
      <c r="I302" s="139"/>
      <c r="J302" s="147"/>
    </row>
    <row r="303" spans="1:10" ht="18" customHeight="1" x14ac:dyDescent="0.2">
      <c r="A303" s="104" t="s">
        <v>353</v>
      </c>
      <c r="B303" s="29" t="s">
        <v>15</v>
      </c>
      <c r="C303" s="156" t="s">
        <v>16</v>
      </c>
      <c r="D303" s="156" t="s">
        <v>17</v>
      </c>
      <c r="E303" s="263" t="s">
        <v>441</v>
      </c>
      <c r="F303" s="263"/>
      <c r="G303" s="30" t="s">
        <v>76</v>
      </c>
      <c r="H303" s="29" t="s">
        <v>77</v>
      </c>
      <c r="I303" s="29" t="s">
        <v>78</v>
      </c>
      <c r="J303" s="105" t="s">
        <v>19</v>
      </c>
    </row>
    <row r="304" spans="1:10" ht="39" customHeight="1" x14ac:dyDescent="0.2">
      <c r="A304" s="135" t="s">
        <v>79</v>
      </c>
      <c r="B304" s="131" t="s">
        <v>352</v>
      </c>
      <c r="C304" s="157" t="s">
        <v>22</v>
      </c>
      <c r="D304" s="157" t="s">
        <v>351</v>
      </c>
      <c r="E304" s="264" t="s">
        <v>694</v>
      </c>
      <c r="F304" s="264"/>
      <c r="G304" s="132" t="s">
        <v>23</v>
      </c>
      <c r="H304" s="138">
        <v>1</v>
      </c>
      <c r="I304" s="133">
        <v>427.3</v>
      </c>
      <c r="J304" s="143">
        <v>427.3</v>
      </c>
    </row>
    <row r="305" spans="1:10" ht="24" customHeight="1" x14ac:dyDescent="0.2">
      <c r="A305" s="106" t="s">
        <v>80</v>
      </c>
      <c r="B305" s="38" t="s">
        <v>482</v>
      </c>
      <c r="C305" s="158" t="s">
        <v>29</v>
      </c>
      <c r="D305" s="158" t="s">
        <v>481</v>
      </c>
      <c r="E305" s="261" t="s">
        <v>437</v>
      </c>
      <c r="F305" s="261"/>
      <c r="G305" s="37" t="s">
        <v>81</v>
      </c>
      <c r="H305" s="36">
        <v>1.9209000000000001</v>
      </c>
      <c r="I305" s="35">
        <v>33.619999999999997</v>
      </c>
      <c r="J305" s="107">
        <v>64.58</v>
      </c>
    </row>
    <row r="306" spans="1:10" ht="24" customHeight="1" x14ac:dyDescent="0.2">
      <c r="A306" s="106" t="s">
        <v>80</v>
      </c>
      <c r="B306" s="38" t="s">
        <v>88</v>
      </c>
      <c r="C306" s="158" t="s">
        <v>29</v>
      </c>
      <c r="D306" s="158" t="s">
        <v>89</v>
      </c>
      <c r="E306" s="261" t="s">
        <v>437</v>
      </c>
      <c r="F306" s="261"/>
      <c r="G306" s="37" t="s">
        <v>81</v>
      </c>
      <c r="H306" s="36">
        <v>0.98109999999999997</v>
      </c>
      <c r="I306" s="35">
        <v>26.88</v>
      </c>
      <c r="J306" s="107">
        <v>26.37</v>
      </c>
    </row>
    <row r="307" spans="1:10" ht="39" customHeight="1" x14ac:dyDescent="0.2">
      <c r="A307" s="110" t="s">
        <v>85</v>
      </c>
      <c r="B307" s="34" t="s">
        <v>726</v>
      </c>
      <c r="C307" s="160" t="s">
        <v>29</v>
      </c>
      <c r="D307" s="160" t="s">
        <v>725</v>
      </c>
      <c r="E307" s="262" t="s">
        <v>436</v>
      </c>
      <c r="F307" s="262"/>
      <c r="G307" s="33" t="s">
        <v>23</v>
      </c>
      <c r="H307" s="32">
        <v>1</v>
      </c>
      <c r="I307" s="31">
        <v>282.5</v>
      </c>
      <c r="J307" s="111">
        <v>282.5</v>
      </c>
    </row>
    <row r="308" spans="1:10" ht="24" customHeight="1" x14ac:dyDescent="0.2">
      <c r="A308" s="110" t="s">
        <v>85</v>
      </c>
      <c r="B308" s="34" t="s">
        <v>724</v>
      </c>
      <c r="C308" s="160" t="s">
        <v>29</v>
      </c>
      <c r="D308" s="160" t="s">
        <v>723</v>
      </c>
      <c r="E308" s="262" t="s">
        <v>436</v>
      </c>
      <c r="F308" s="262"/>
      <c r="G308" s="33" t="s">
        <v>31</v>
      </c>
      <c r="H308" s="32">
        <v>0.38440000000000002</v>
      </c>
      <c r="I308" s="31">
        <v>31.8</v>
      </c>
      <c r="J308" s="111">
        <v>12.22</v>
      </c>
    </row>
    <row r="309" spans="1:10" ht="39" customHeight="1" x14ac:dyDescent="0.2">
      <c r="A309" s="110" t="s">
        <v>85</v>
      </c>
      <c r="B309" s="34" t="s">
        <v>722</v>
      </c>
      <c r="C309" s="160" t="s">
        <v>29</v>
      </c>
      <c r="D309" s="160" t="s">
        <v>721</v>
      </c>
      <c r="E309" s="262" t="s">
        <v>436</v>
      </c>
      <c r="F309" s="262"/>
      <c r="G309" s="33" t="s">
        <v>23</v>
      </c>
      <c r="H309" s="32">
        <v>6</v>
      </c>
      <c r="I309" s="31">
        <v>1.04</v>
      </c>
      <c r="J309" s="111">
        <v>6.24</v>
      </c>
    </row>
    <row r="310" spans="1:10" ht="24" customHeight="1" x14ac:dyDescent="0.2">
      <c r="A310" s="110" t="s">
        <v>85</v>
      </c>
      <c r="B310" s="34" t="s">
        <v>457</v>
      </c>
      <c r="C310" s="160" t="s">
        <v>29</v>
      </c>
      <c r="D310" s="160" t="s">
        <v>456</v>
      </c>
      <c r="E310" s="262" t="s">
        <v>436</v>
      </c>
      <c r="F310" s="262"/>
      <c r="G310" s="33" t="s">
        <v>31</v>
      </c>
      <c r="H310" s="32">
        <v>1.54E-2</v>
      </c>
      <c r="I310" s="31">
        <v>108.83</v>
      </c>
      <c r="J310" s="111">
        <v>1.67</v>
      </c>
    </row>
    <row r="311" spans="1:10" ht="26.1" customHeight="1" x14ac:dyDescent="0.2">
      <c r="A311" s="110" t="s">
        <v>85</v>
      </c>
      <c r="B311" s="34" t="s">
        <v>720</v>
      </c>
      <c r="C311" s="160" t="s">
        <v>29</v>
      </c>
      <c r="D311" s="160" t="s">
        <v>719</v>
      </c>
      <c r="E311" s="262" t="s">
        <v>436</v>
      </c>
      <c r="F311" s="262"/>
      <c r="G311" s="33" t="s">
        <v>23</v>
      </c>
      <c r="H311" s="32">
        <v>2</v>
      </c>
      <c r="I311" s="31">
        <v>16.86</v>
      </c>
      <c r="J311" s="111">
        <v>33.72</v>
      </c>
    </row>
    <row r="312" spans="1:10" x14ac:dyDescent="0.2">
      <c r="A312" s="108"/>
      <c r="B312" s="159"/>
      <c r="C312" s="159"/>
      <c r="D312" s="159"/>
      <c r="E312" s="159" t="s">
        <v>435</v>
      </c>
      <c r="F312" s="44">
        <v>60.85</v>
      </c>
      <c r="G312" s="159" t="s">
        <v>434</v>
      </c>
      <c r="H312" s="44">
        <v>0</v>
      </c>
      <c r="I312" s="159" t="s">
        <v>433</v>
      </c>
      <c r="J312" s="109">
        <v>60.85</v>
      </c>
    </row>
    <row r="313" spans="1:10" x14ac:dyDescent="0.2">
      <c r="A313" s="108"/>
      <c r="B313" s="159"/>
      <c r="C313" s="159"/>
      <c r="D313" s="159"/>
      <c r="E313" s="159" t="s">
        <v>432</v>
      </c>
      <c r="F313" s="44">
        <v>106.73</v>
      </c>
      <c r="G313" s="159"/>
      <c r="H313" s="260" t="s">
        <v>431</v>
      </c>
      <c r="I313" s="260"/>
      <c r="J313" s="109">
        <v>534.03</v>
      </c>
    </row>
    <row r="314" spans="1:10" ht="50.1" customHeight="1" thickBot="1" x14ac:dyDescent="0.25">
      <c r="A314" s="153"/>
      <c r="B314" s="154"/>
      <c r="C314" s="154"/>
      <c r="D314" s="154"/>
      <c r="E314" s="154"/>
      <c r="F314" s="154"/>
      <c r="G314" s="154" t="s">
        <v>969</v>
      </c>
      <c r="H314" s="144">
        <v>1</v>
      </c>
      <c r="I314" s="154" t="s">
        <v>970</v>
      </c>
      <c r="J314" s="145">
        <v>534.03</v>
      </c>
    </row>
    <row r="315" spans="1:10" ht="0.95" customHeight="1" thickTop="1" x14ac:dyDescent="0.2">
      <c r="A315" s="146"/>
      <c r="B315" s="139"/>
      <c r="C315" s="139"/>
      <c r="D315" s="139"/>
      <c r="E315" s="139"/>
      <c r="F315" s="139"/>
      <c r="G315" s="139"/>
      <c r="H315" s="139"/>
      <c r="I315" s="139"/>
      <c r="J315" s="147"/>
    </row>
    <row r="316" spans="1:10" ht="18" customHeight="1" x14ac:dyDescent="0.2">
      <c r="A316" s="104" t="s">
        <v>350</v>
      </c>
      <c r="B316" s="29" t="s">
        <v>15</v>
      </c>
      <c r="C316" s="156" t="s">
        <v>16</v>
      </c>
      <c r="D316" s="156" t="s">
        <v>17</v>
      </c>
      <c r="E316" s="263" t="s">
        <v>441</v>
      </c>
      <c r="F316" s="263"/>
      <c r="G316" s="30" t="s">
        <v>76</v>
      </c>
      <c r="H316" s="29" t="s">
        <v>77</v>
      </c>
      <c r="I316" s="29" t="s">
        <v>78</v>
      </c>
      <c r="J316" s="105" t="s">
        <v>19</v>
      </c>
    </row>
    <row r="317" spans="1:10" ht="26.1" customHeight="1" x14ac:dyDescent="0.2">
      <c r="A317" s="135" t="s">
        <v>79</v>
      </c>
      <c r="B317" s="131" t="s">
        <v>349</v>
      </c>
      <c r="C317" s="157" t="s">
        <v>25</v>
      </c>
      <c r="D317" s="157" t="s">
        <v>56</v>
      </c>
      <c r="E317" s="264">
        <v>0</v>
      </c>
      <c r="F317" s="264"/>
      <c r="G317" s="132" t="s">
        <v>208</v>
      </c>
      <c r="H317" s="138">
        <v>1</v>
      </c>
      <c r="I317" s="133">
        <v>83.32</v>
      </c>
      <c r="J317" s="143">
        <v>83.32</v>
      </c>
    </row>
    <row r="318" spans="1:10" ht="24" customHeight="1" x14ac:dyDescent="0.2">
      <c r="A318" s="106" t="s">
        <v>80</v>
      </c>
      <c r="B318" s="38" t="s">
        <v>477</v>
      </c>
      <c r="C318" s="158" t="s">
        <v>25</v>
      </c>
      <c r="D318" s="158" t="s">
        <v>476</v>
      </c>
      <c r="E318" s="261">
        <v>0</v>
      </c>
      <c r="F318" s="261"/>
      <c r="G318" s="37" t="s">
        <v>442</v>
      </c>
      <c r="H318" s="36">
        <v>0.2</v>
      </c>
      <c r="I318" s="35">
        <v>32.75</v>
      </c>
      <c r="J318" s="107">
        <v>6.55</v>
      </c>
    </row>
    <row r="319" spans="1:10" ht="24" customHeight="1" x14ac:dyDescent="0.2">
      <c r="A319" s="106" t="s">
        <v>80</v>
      </c>
      <c r="B319" s="38" t="s">
        <v>559</v>
      </c>
      <c r="C319" s="158" t="s">
        <v>25</v>
      </c>
      <c r="D319" s="158" t="s">
        <v>558</v>
      </c>
      <c r="E319" s="261">
        <v>0</v>
      </c>
      <c r="F319" s="261"/>
      <c r="G319" s="37" t="s">
        <v>442</v>
      </c>
      <c r="H319" s="36">
        <v>0.2</v>
      </c>
      <c r="I319" s="35">
        <v>26.77</v>
      </c>
      <c r="J319" s="107">
        <v>5.35</v>
      </c>
    </row>
    <row r="320" spans="1:10" ht="26.1" customHeight="1" x14ac:dyDescent="0.2">
      <c r="A320" s="110" t="s">
        <v>85</v>
      </c>
      <c r="B320" s="34" t="s">
        <v>718</v>
      </c>
      <c r="C320" s="160" t="s">
        <v>25</v>
      </c>
      <c r="D320" s="160" t="s">
        <v>717</v>
      </c>
      <c r="E320" s="262" t="s">
        <v>436</v>
      </c>
      <c r="F320" s="262"/>
      <c r="G320" s="33" t="s">
        <v>208</v>
      </c>
      <c r="H320" s="32">
        <v>1</v>
      </c>
      <c r="I320" s="31">
        <v>71.424700000000001</v>
      </c>
      <c r="J320" s="111">
        <v>71.42</v>
      </c>
    </row>
    <row r="321" spans="1:10" x14ac:dyDescent="0.2">
      <c r="A321" s="108"/>
      <c r="B321" s="159"/>
      <c r="C321" s="159"/>
      <c r="D321" s="159"/>
      <c r="E321" s="159" t="s">
        <v>435</v>
      </c>
      <c r="F321" s="44">
        <v>7.75</v>
      </c>
      <c r="G321" s="159" t="s">
        <v>434</v>
      </c>
      <c r="H321" s="44">
        <v>0</v>
      </c>
      <c r="I321" s="159" t="s">
        <v>433</v>
      </c>
      <c r="J321" s="109">
        <v>7.75</v>
      </c>
    </row>
    <row r="322" spans="1:10" x14ac:dyDescent="0.2">
      <c r="A322" s="108"/>
      <c r="B322" s="159"/>
      <c r="C322" s="159"/>
      <c r="D322" s="159"/>
      <c r="E322" s="159" t="s">
        <v>432</v>
      </c>
      <c r="F322" s="44">
        <v>20.81</v>
      </c>
      <c r="G322" s="159"/>
      <c r="H322" s="260" t="s">
        <v>431</v>
      </c>
      <c r="I322" s="260"/>
      <c r="J322" s="109">
        <v>104.13</v>
      </c>
    </row>
    <row r="323" spans="1:10" ht="50.1" customHeight="1" thickBot="1" x14ac:dyDescent="0.25">
      <c r="A323" s="153"/>
      <c r="B323" s="154"/>
      <c r="C323" s="154"/>
      <c r="D323" s="154"/>
      <c r="E323" s="154"/>
      <c r="F323" s="154"/>
      <c r="G323" s="154" t="s">
        <v>969</v>
      </c>
      <c r="H323" s="144">
        <v>7</v>
      </c>
      <c r="I323" s="154" t="s">
        <v>970</v>
      </c>
      <c r="J323" s="145">
        <v>728.91</v>
      </c>
    </row>
    <row r="324" spans="1:10" ht="0.95" customHeight="1" thickTop="1" x14ac:dyDescent="0.2">
      <c r="A324" s="146"/>
      <c r="B324" s="139"/>
      <c r="C324" s="139"/>
      <c r="D324" s="139"/>
      <c r="E324" s="139"/>
      <c r="F324" s="139"/>
      <c r="G324" s="139"/>
      <c r="H324" s="139"/>
      <c r="I324" s="139"/>
      <c r="J324" s="147"/>
    </row>
    <row r="325" spans="1:10" ht="18" customHeight="1" x14ac:dyDescent="0.2">
      <c r="A325" s="104" t="s">
        <v>348</v>
      </c>
      <c r="B325" s="29" t="s">
        <v>15</v>
      </c>
      <c r="C325" s="156" t="s">
        <v>16</v>
      </c>
      <c r="D325" s="156" t="s">
        <v>17</v>
      </c>
      <c r="E325" s="263" t="s">
        <v>441</v>
      </c>
      <c r="F325" s="263"/>
      <c r="G325" s="30" t="s">
        <v>76</v>
      </c>
      <c r="H325" s="29" t="s">
        <v>77</v>
      </c>
      <c r="I325" s="29" t="s">
        <v>78</v>
      </c>
      <c r="J325" s="105" t="s">
        <v>19</v>
      </c>
    </row>
    <row r="326" spans="1:10" ht="24" customHeight="1" x14ac:dyDescent="0.2">
      <c r="A326" s="135" t="s">
        <v>79</v>
      </c>
      <c r="B326" s="131" t="s">
        <v>347</v>
      </c>
      <c r="C326" s="157" t="s">
        <v>25</v>
      </c>
      <c r="D326" s="157" t="s">
        <v>57</v>
      </c>
      <c r="E326" s="264">
        <v>0</v>
      </c>
      <c r="F326" s="264"/>
      <c r="G326" s="132" t="s">
        <v>208</v>
      </c>
      <c r="H326" s="138">
        <v>1</v>
      </c>
      <c r="I326" s="133">
        <v>86.14</v>
      </c>
      <c r="J326" s="143">
        <v>86.14</v>
      </c>
    </row>
    <row r="327" spans="1:10" ht="24" customHeight="1" x14ac:dyDescent="0.2">
      <c r="A327" s="106" t="s">
        <v>80</v>
      </c>
      <c r="B327" s="38" t="s">
        <v>443</v>
      </c>
      <c r="C327" s="158" t="s">
        <v>25</v>
      </c>
      <c r="D327" s="158" t="s">
        <v>89</v>
      </c>
      <c r="E327" s="261">
        <v>0</v>
      </c>
      <c r="F327" s="261"/>
      <c r="G327" s="37" t="s">
        <v>442</v>
      </c>
      <c r="H327" s="36">
        <v>1</v>
      </c>
      <c r="I327" s="35">
        <v>26.88</v>
      </c>
      <c r="J327" s="107">
        <v>26.88</v>
      </c>
    </row>
    <row r="328" spans="1:10" ht="24" customHeight="1" x14ac:dyDescent="0.2">
      <c r="A328" s="106" t="s">
        <v>80</v>
      </c>
      <c r="B328" s="38" t="s">
        <v>477</v>
      </c>
      <c r="C328" s="158" t="s">
        <v>25</v>
      </c>
      <c r="D328" s="158" t="s">
        <v>476</v>
      </c>
      <c r="E328" s="261">
        <v>0</v>
      </c>
      <c r="F328" s="261"/>
      <c r="G328" s="37" t="s">
        <v>442</v>
      </c>
      <c r="H328" s="36">
        <v>1</v>
      </c>
      <c r="I328" s="35">
        <v>32.75</v>
      </c>
      <c r="J328" s="107">
        <v>32.75</v>
      </c>
    </row>
    <row r="329" spans="1:10" ht="24" customHeight="1" x14ac:dyDescent="0.2">
      <c r="A329" s="110" t="s">
        <v>85</v>
      </c>
      <c r="B329" s="34" t="s">
        <v>487</v>
      </c>
      <c r="C329" s="160" t="s">
        <v>25</v>
      </c>
      <c r="D329" s="160" t="s">
        <v>486</v>
      </c>
      <c r="E329" s="262" t="s">
        <v>436</v>
      </c>
      <c r="F329" s="262"/>
      <c r="G329" s="33" t="s">
        <v>485</v>
      </c>
      <c r="H329" s="32">
        <v>0.02</v>
      </c>
      <c r="I329" s="31">
        <v>52.25</v>
      </c>
      <c r="J329" s="111">
        <v>1.04</v>
      </c>
    </row>
    <row r="330" spans="1:10" ht="24" customHeight="1" x14ac:dyDescent="0.2">
      <c r="A330" s="110" t="s">
        <v>85</v>
      </c>
      <c r="B330" s="34" t="s">
        <v>484</v>
      </c>
      <c r="C330" s="160" t="s">
        <v>25</v>
      </c>
      <c r="D330" s="160" t="s">
        <v>483</v>
      </c>
      <c r="E330" s="262" t="s">
        <v>436</v>
      </c>
      <c r="F330" s="262"/>
      <c r="G330" s="33" t="s">
        <v>30</v>
      </c>
      <c r="H330" s="32">
        <v>0.01</v>
      </c>
      <c r="I330" s="31">
        <v>85</v>
      </c>
      <c r="J330" s="111">
        <v>0.85</v>
      </c>
    </row>
    <row r="331" spans="1:10" ht="24" customHeight="1" x14ac:dyDescent="0.2">
      <c r="A331" s="110" t="s">
        <v>85</v>
      </c>
      <c r="B331" s="34" t="s">
        <v>716</v>
      </c>
      <c r="C331" s="160" t="s">
        <v>25</v>
      </c>
      <c r="D331" s="160" t="s">
        <v>715</v>
      </c>
      <c r="E331" s="262" t="s">
        <v>436</v>
      </c>
      <c r="F331" s="262"/>
      <c r="G331" s="33" t="s">
        <v>208</v>
      </c>
      <c r="H331" s="32">
        <v>1</v>
      </c>
      <c r="I331" s="31">
        <v>24.626999999999999</v>
      </c>
      <c r="J331" s="111">
        <v>24.62</v>
      </c>
    </row>
    <row r="332" spans="1:10" x14ac:dyDescent="0.2">
      <c r="A332" s="108"/>
      <c r="B332" s="159"/>
      <c r="C332" s="159"/>
      <c r="D332" s="159"/>
      <c r="E332" s="159" t="s">
        <v>435</v>
      </c>
      <c r="F332" s="44">
        <v>38.89</v>
      </c>
      <c r="G332" s="159" t="s">
        <v>434</v>
      </c>
      <c r="H332" s="44">
        <v>0</v>
      </c>
      <c r="I332" s="159" t="s">
        <v>433</v>
      </c>
      <c r="J332" s="109">
        <v>38.89</v>
      </c>
    </row>
    <row r="333" spans="1:10" x14ac:dyDescent="0.2">
      <c r="A333" s="108"/>
      <c r="B333" s="159"/>
      <c r="C333" s="159"/>
      <c r="D333" s="159"/>
      <c r="E333" s="159" t="s">
        <v>432</v>
      </c>
      <c r="F333" s="44">
        <v>21.51</v>
      </c>
      <c r="G333" s="159"/>
      <c r="H333" s="260" t="s">
        <v>431</v>
      </c>
      <c r="I333" s="260"/>
      <c r="J333" s="109">
        <v>107.65</v>
      </c>
    </row>
    <row r="334" spans="1:10" ht="50.1" customHeight="1" thickBot="1" x14ac:dyDescent="0.25">
      <c r="A334" s="153"/>
      <c r="B334" s="154"/>
      <c r="C334" s="154"/>
      <c r="D334" s="154"/>
      <c r="E334" s="154"/>
      <c r="F334" s="154"/>
      <c r="G334" s="154" t="s">
        <v>969</v>
      </c>
      <c r="H334" s="144">
        <v>7</v>
      </c>
      <c r="I334" s="154" t="s">
        <v>970</v>
      </c>
      <c r="J334" s="145">
        <v>753.55</v>
      </c>
    </row>
    <row r="335" spans="1:10" ht="0.95" customHeight="1" thickTop="1" x14ac:dyDescent="0.2">
      <c r="A335" s="146"/>
      <c r="B335" s="139"/>
      <c r="C335" s="139"/>
      <c r="D335" s="139"/>
      <c r="E335" s="139"/>
      <c r="F335" s="139"/>
      <c r="G335" s="139"/>
      <c r="H335" s="139"/>
      <c r="I335" s="139"/>
      <c r="J335" s="147"/>
    </row>
    <row r="336" spans="1:10" ht="18" customHeight="1" x14ac:dyDescent="0.2">
      <c r="A336" s="104" t="s">
        <v>346</v>
      </c>
      <c r="B336" s="29" t="s">
        <v>15</v>
      </c>
      <c r="C336" s="156" t="s">
        <v>16</v>
      </c>
      <c r="D336" s="156" t="s">
        <v>17</v>
      </c>
      <c r="E336" s="263" t="s">
        <v>441</v>
      </c>
      <c r="F336" s="263"/>
      <c r="G336" s="30" t="s">
        <v>76</v>
      </c>
      <c r="H336" s="29" t="s">
        <v>77</v>
      </c>
      <c r="I336" s="29" t="s">
        <v>78</v>
      </c>
      <c r="J336" s="105" t="s">
        <v>19</v>
      </c>
    </row>
    <row r="337" spans="1:10" ht="26.1" customHeight="1" x14ac:dyDescent="0.2">
      <c r="A337" s="135" t="s">
        <v>79</v>
      </c>
      <c r="B337" s="131" t="s">
        <v>345</v>
      </c>
      <c r="C337" s="157" t="s">
        <v>29</v>
      </c>
      <c r="D337" s="157" t="s">
        <v>344</v>
      </c>
      <c r="E337" s="264" t="s">
        <v>714</v>
      </c>
      <c r="F337" s="264"/>
      <c r="G337" s="132" t="s">
        <v>23</v>
      </c>
      <c r="H337" s="138">
        <v>1</v>
      </c>
      <c r="I337" s="133">
        <v>527.91999999999996</v>
      </c>
      <c r="J337" s="143">
        <v>527.91999999999996</v>
      </c>
    </row>
    <row r="338" spans="1:10" ht="26.1" customHeight="1" x14ac:dyDescent="0.2">
      <c r="A338" s="106" t="s">
        <v>80</v>
      </c>
      <c r="B338" s="38" t="s">
        <v>100</v>
      </c>
      <c r="C338" s="158" t="s">
        <v>29</v>
      </c>
      <c r="D338" s="158" t="s">
        <v>101</v>
      </c>
      <c r="E338" s="261" t="s">
        <v>437</v>
      </c>
      <c r="F338" s="261"/>
      <c r="G338" s="37" t="s">
        <v>81</v>
      </c>
      <c r="H338" s="36">
        <v>0.151</v>
      </c>
      <c r="I338" s="35">
        <v>26.94</v>
      </c>
      <c r="J338" s="107">
        <v>4.0599999999999996</v>
      </c>
    </row>
    <row r="339" spans="1:10" ht="26.1" customHeight="1" x14ac:dyDescent="0.2">
      <c r="A339" s="106" t="s">
        <v>80</v>
      </c>
      <c r="B339" s="38" t="s">
        <v>102</v>
      </c>
      <c r="C339" s="158" t="s">
        <v>29</v>
      </c>
      <c r="D339" s="158" t="s">
        <v>103</v>
      </c>
      <c r="E339" s="261" t="s">
        <v>437</v>
      </c>
      <c r="F339" s="261"/>
      <c r="G339" s="37" t="s">
        <v>81</v>
      </c>
      <c r="H339" s="36">
        <v>0.151</v>
      </c>
      <c r="I339" s="35">
        <v>32.19</v>
      </c>
      <c r="J339" s="107">
        <v>4.8600000000000003</v>
      </c>
    </row>
    <row r="340" spans="1:10" ht="26.1" customHeight="1" x14ac:dyDescent="0.2">
      <c r="A340" s="110" t="s">
        <v>85</v>
      </c>
      <c r="B340" s="34" t="s">
        <v>713</v>
      </c>
      <c r="C340" s="160" t="s">
        <v>29</v>
      </c>
      <c r="D340" s="160" t="s">
        <v>712</v>
      </c>
      <c r="E340" s="262" t="s">
        <v>436</v>
      </c>
      <c r="F340" s="262"/>
      <c r="G340" s="33" t="s">
        <v>23</v>
      </c>
      <c r="H340" s="32">
        <v>1</v>
      </c>
      <c r="I340" s="31">
        <v>519</v>
      </c>
      <c r="J340" s="111">
        <v>519</v>
      </c>
    </row>
    <row r="341" spans="1:10" x14ac:dyDescent="0.2">
      <c r="A341" s="108"/>
      <c r="B341" s="159"/>
      <c r="C341" s="159"/>
      <c r="D341" s="159"/>
      <c r="E341" s="159" t="s">
        <v>435</v>
      </c>
      <c r="F341" s="44">
        <v>5.93</v>
      </c>
      <c r="G341" s="159" t="s">
        <v>434</v>
      </c>
      <c r="H341" s="44">
        <v>0</v>
      </c>
      <c r="I341" s="159" t="s">
        <v>433</v>
      </c>
      <c r="J341" s="109">
        <v>5.93</v>
      </c>
    </row>
    <row r="342" spans="1:10" x14ac:dyDescent="0.2">
      <c r="A342" s="108"/>
      <c r="B342" s="159"/>
      <c r="C342" s="159"/>
      <c r="D342" s="159"/>
      <c r="E342" s="159" t="s">
        <v>432</v>
      </c>
      <c r="F342" s="44">
        <v>131.87</v>
      </c>
      <c r="G342" s="159"/>
      <c r="H342" s="260" t="s">
        <v>431</v>
      </c>
      <c r="I342" s="260"/>
      <c r="J342" s="109">
        <v>659.79</v>
      </c>
    </row>
    <row r="343" spans="1:10" ht="50.1" customHeight="1" thickBot="1" x14ac:dyDescent="0.25">
      <c r="A343" s="153"/>
      <c r="B343" s="154"/>
      <c r="C343" s="154"/>
      <c r="D343" s="154"/>
      <c r="E343" s="154"/>
      <c r="F343" s="154"/>
      <c r="G343" s="154" t="s">
        <v>969</v>
      </c>
      <c r="H343" s="144">
        <v>1</v>
      </c>
      <c r="I343" s="154" t="s">
        <v>970</v>
      </c>
      <c r="J343" s="145">
        <v>659.79</v>
      </c>
    </row>
    <row r="344" spans="1:10" ht="0.95" customHeight="1" thickTop="1" x14ac:dyDescent="0.2">
      <c r="A344" s="146"/>
      <c r="B344" s="139"/>
      <c r="C344" s="139"/>
      <c r="D344" s="139"/>
      <c r="E344" s="139"/>
      <c r="F344" s="139"/>
      <c r="G344" s="139"/>
      <c r="H344" s="139"/>
      <c r="I344" s="139"/>
      <c r="J344" s="147"/>
    </row>
    <row r="345" spans="1:10" ht="24" customHeight="1" x14ac:dyDescent="0.2">
      <c r="A345" s="134" t="s">
        <v>343</v>
      </c>
      <c r="B345" s="161"/>
      <c r="C345" s="161"/>
      <c r="D345" s="161" t="s">
        <v>58</v>
      </c>
      <c r="E345" s="161"/>
      <c r="F345" s="265"/>
      <c r="G345" s="265"/>
      <c r="H345" s="130"/>
      <c r="I345" s="161"/>
      <c r="J345" s="148">
        <v>877.84</v>
      </c>
    </row>
    <row r="346" spans="1:10" ht="18" customHeight="1" x14ac:dyDescent="0.2">
      <c r="A346" s="104" t="s">
        <v>342</v>
      </c>
      <c r="B346" s="29" t="s">
        <v>15</v>
      </c>
      <c r="C346" s="156" t="s">
        <v>16</v>
      </c>
      <c r="D346" s="156" t="s">
        <v>17</v>
      </c>
      <c r="E346" s="263" t="s">
        <v>441</v>
      </c>
      <c r="F346" s="263"/>
      <c r="G346" s="30" t="s">
        <v>76</v>
      </c>
      <c r="H346" s="29" t="s">
        <v>77</v>
      </c>
      <c r="I346" s="29" t="s">
        <v>78</v>
      </c>
      <c r="J346" s="105" t="s">
        <v>19</v>
      </c>
    </row>
    <row r="347" spans="1:10" ht="26.1" customHeight="1" x14ac:dyDescent="0.2">
      <c r="A347" s="135" t="s">
        <v>79</v>
      </c>
      <c r="B347" s="131" t="s">
        <v>99</v>
      </c>
      <c r="C347" s="157" t="s">
        <v>22</v>
      </c>
      <c r="D347" s="157" t="s">
        <v>59</v>
      </c>
      <c r="E347" s="264" t="s">
        <v>694</v>
      </c>
      <c r="F347" s="264"/>
      <c r="G347" s="132" t="s">
        <v>23</v>
      </c>
      <c r="H347" s="138">
        <v>1</v>
      </c>
      <c r="I347" s="133">
        <v>9.4</v>
      </c>
      <c r="J347" s="143">
        <v>9.4</v>
      </c>
    </row>
    <row r="348" spans="1:10" ht="26.1" customHeight="1" x14ac:dyDescent="0.2">
      <c r="A348" s="106" t="s">
        <v>80</v>
      </c>
      <c r="B348" s="38" t="s">
        <v>100</v>
      </c>
      <c r="C348" s="158" t="s">
        <v>29</v>
      </c>
      <c r="D348" s="158" t="s">
        <v>101</v>
      </c>
      <c r="E348" s="261" t="s">
        <v>437</v>
      </c>
      <c r="F348" s="261"/>
      <c r="G348" s="37" t="s">
        <v>81</v>
      </c>
      <c r="H348" s="36">
        <v>0.11899999999999999</v>
      </c>
      <c r="I348" s="35">
        <v>26.94</v>
      </c>
      <c r="J348" s="107">
        <v>3.2</v>
      </c>
    </row>
    <row r="349" spans="1:10" ht="26.1" customHeight="1" x14ac:dyDescent="0.2">
      <c r="A349" s="106" t="s">
        <v>80</v>
      </c>
      <c r="B349" s="38" t="s">
        <v>102</v>
      </c>
      <c r="C349" s="158" t="s">
        <v>29</v>
      </c>
      <c r="D349" s="158" t="s">
        <v>103</v>
      </c>
      <c r="E349" s="261" t="s">
        <v>437</v>
      </c>
      <c r="F349" s="261"/>
      <c r="G349" s="37" t="s">
        <v>81</v>
      </c>
      <c r="H349" s="36">
        <v>0.11899999999999999</v>
      </c>
      <c r="I349" s="35">
        <v>32.19</v>
      </c>
      <c r="J349" s="107">
        <v>3.83</v>
      </c>
    </row>
    <row r="350" spans="1:10" ht="24" customHeight="1" x14ac:dyDescent="0.2">
      <c r="A350" s="110" t="s">
        <v>85</v>
      </c>
      <c r="B350" s="34" t="s">
        <v>104</v>
      </c>
      <c r="C350" s="160" t="s">
        <v>29</v>
      </c>
      <c r="D350" s="160" t="s">
        <v>105</v>
      </c>
      <c r="E350" s="262" t="s">
        <v>436</v>
      </c>
      <c r="F350" s="262"/>
      <c r="G350" s="33" t="s">
        <v>23</v>
      </c>
      <c r="H350" s="32">
        <v>8.9999999999999993E-3</v>
      </c>
      <c r="I350" s="31">
        <v>72.17</v>
      </c>
      <c r="J350" s="111">
        <v>0.64</v>
      </c>
    </row>
    <row r="351" spans="1:10" ht="26.1" customHeight="1" x14ac:dyDescent="0.2">
      <c r="A351" s="110" t="s">
        <v>85</v>
      </c>
      <c r="B351" s="34" t="s">
        <v>106</v>
      </c>
      <c r="C351" s="160" t="s">
        <v>29</v>
      </c>
      <c r="D351" s="160" t="s">
        <v>107</v>
      </c>
      <c r="E351" s="262" t="s">
        <v>436</v>
      </c>
      <c r="F351" s="262"/>
      <c r="G351" s="33" t="s">
        <v>23</v>
      </c>
      <c r="H351" s="32">
        <v>1.05</v>
      </c>
      <c r="I351" s="31">
        <v>0.71</v>
      </c>
      <c r="J351" s="111">
        <v>0.74</v>
      </c>
    </row>
    <row r="352" spans="1:10" ht="26.1" customHeight="1" x14ac:dyDescent="0.2">
      <c r="A352" s="110" t="s">
        <v>85</v>
      </c>
      <c r="B352" s="34" t="s">
        <v>108</v>
      </c>
      <c r="C352" s="160" t="s">
        <v>29</v>
      </c>
      <c r="D352" s="160" t="s">
        <v>109</v>
      </c>
      <c r="E352" s="262" t="s">
        <v>436</v>
      </c>
      <c r="F352" s="262"/>
      <c r="G352" s="33" t="s">
        <v>23</v>
      </c>
      <c r="H352" s="32">
        <v>1.0999999999999999E-2</v>
      </c>
      <c r="I352" s="31">
        <v>81.77</v>
      </c>
      <c r="J352" s="111">
        <v>0.89</v>
      </c>
    </row>
    <row r="353" spans="1:10" ht="24" customHeight="1" x14ac:dyDescent="0.2">
      <c r="A353" s="110" t="s">
        <v>85</v>
      </c>
      <c r="B353" s="34" t="s">
        <v>110</v>
      </c>
      <c r="C353" s="160" t="s">
        <v>29</v>
      </c>
      <c r="D353" s="160" t="s">
        <v>624</v>
      </c>
      <c r="E353" s="262" t="s">
        <v>436</v>
      </c>
      <c r="F353" s="262"/>
      <c r="G353" s="33" t="s">
        <v>23</v>
      </c>
      <c r="H353" s="32">
        <v>0.06</v>
      </c>
      <c r="I353" s="31">
        <v>1.81</v>
      </c>
      <c r="J353" s="111">
        <v>0.1</v>
      </c>
    </row>
    <row r="354" spans="1:10" x14ac:dyDescent="0.2">
      <c r="A354" s="108"/>
      <c r="B354" s="159"/>
      <c r="C354" s="159"/>
      <c r="D354" s="159"/>
      <c r="E354" s="159" t="s">
        <v>435</v>
      </c>
      <c r="F354" s="44">
        <v>4.68</v>
      </c>
      <c r="G354" s="159" t="s">
        <v>434</v>
      </c>
      <c r="H354" s="44">
        <v>0</v>
      </c>
      <c r="I354" s="159" t="s">
        <v>433</v>
      </c>
      <c r="J354" s="109">
        <v>4.68</v>
      </c>
    </row>
    <row r="355" spans="1:10" x14ac:dyDescent="0.2">
      <c r="A355" s="108"/>
      <c r="B355" s="159"/>
      <c r="C355" s="159"/>
      <c r="D355" s="159"/>
      <c r="E355" s="159" t="s">
        <v>432</v>
      </c>
      <c r="F355" s="44">
        <v>2.34</v>
      </c>
      <c r="G355" s="159"/>
      <c r="H355" s="260" t="s">
        <v>431</v>
      </c>
      <c r="I355" s="260"/>
      <c r="J355" s="109">
        <v>11.74</v>
      </c>
    </row>
    <row r="356" spans="1:10" ht="50.1" customHeight="1" thickBot="1" x14ac:dyDescent="0.25">
      <c r="A356" s="153"/>
      <c r="B356" s="154"/>
      <c r="C356" s="154"/>
      <c r="D356" s="154"/>
      <c r="E356" s="154"/>
      <c r="F356" s="154"/>
      <c r="G356" s="154" t="s">
        <v>969</v>
      </c>
      <c r="H356" s="144">
        <v>4</v>
      </c>
      <c r="I356" s="154" t="s">
        <v>970</v>
      </c>
      <c r="J356" s="145">
        <v>46.96</v>
      </c>
    </row>
    <row r="357" spans="1:10" ht="0.95" customHeight="1" thickTop="1" x14ac:dyDescent="0.2">
      <c r="A357" s="146"/>
      <c r="B357" s="139"/>
      <c r="C357" s="139"/>
      <c r="D357" s="139"/>
      <c r="E357" s="139"/>
      <c r="F357" s="139"/>
      <c r="G357" s="139"/>
      <c r="H357" s="139"/>
      <c r="I357" s="139"/>
      <c r="J357" s="147"/>
    </row>
    <row r="358" spans="1:10" ht="18" customHeight="1" x14ac:dyDescent="0.2">
      <c r="A358" s="104" t="s">
        <v>341</v>
      </c>
      <c r="B358" s="29" t="s">
        <v>15</v>
      </c>
      <c r="C358" s="156" t="s">
        <v>16</v>
      </c>
      <c r="D358" s="156" t="s">
        <v>17</v>
      </c>
      <c r="E358" s="263" t="s">
        <v>441</v>
      </c>
      <c r="F358" s="263"/>
      <c r="G358" s="30" t="s">
        <v>76</v>
      </c>
      <c r="H358" s="29" t="s">
        <v>77</v>
      </c>
      <c r="I358" s="29" t="s">
        <v>78</v>
      </c>
      <c r="J358" s="105" t="s">
        <v>19</v>
      </c>
    </row>
    <row r="359" spans="1:10" ht="51.95" customHeight="1" x14ac:dyDescent="0.2">
      <c r="A359" s="135" t="s">
        <v>79</v>
      </c>
      <c r="B359" s="131" t="s">
        <v>340</v>
      </c>
      <c r="C359" s="157" t="s">
        <v>29</v>
      </c>
      <c r="D359" s="157" t="s">
        <v>339</v>
      </c>
      <c r="E359" s="264" t="s">
        <v>705</v>
      </c>
      <c r="F359" s="264"/>
      <c r="G359" s="132" t="s">
        <v>23</v>
      </c>
      <c r="H359" s="138">
        <v>1</v>
      </c>
      <c r="I359" s="133">
        <v>23.27</v>
      </c>
      <c r="J359" s="143">
        <v>23.27</v>
      </c>
    </row>
    <row r="360" spans="1:10" ht="26.1" customHeight="1" x14ac:dyDescent="0.2">
      <c r="A360" s="106" t="s">
        <v>80</v>
      </c>
      <c r="B360" s="38" t="s">
        <v>100</v>
      </c>
      <c r="C360" s="158" t="s">
        <v>29</v>
      </c>
      <c r="D360" s="158" t="s">
        <v>101</v>
      </c>
      <c r="E360" s="261" t="s">
        <v>437</v>
      </c>
      <c r="F360" s="261"/>
      <c r="G360" s="37" t="s">
        <v>81</v>
      </c>
      <c r="H360" s="36">
        <v>0.1338</v>
      </c>
      <c r="I360" s="35">
        <v>26.94</v>
      </c>
      <c r="J360" s="107">
        <v>3.6</v>
      </c>
    </row>
    <row r="361" spans="1:10" ht="26.1" customHeight="1" x14ac:dyDescent="0.2">
      <c r="A361" s="106" t="s">
        <v>80</v>
      </c>
      <c r="B361" s="38" t="s">
        <v>102</v>
      </c>
      <c r="C361" s="158" t="s">
        <v>29</v>
      </c>
      <c r="D361" s="158" t="s">
        <v>103</v>
      </c>
      <c r="E361" s="261" t="s">
        <v>437</v>
      </c>
      <c r="F361" s="261"/>
      <c r="G361" s="37" t="s">
        <v>81</v>
      </c>
      <c r="H361" s="36">
        <v>0.1338</v>
      </c>
      <c r="I361" s="35">
        <v>32.19</v>
      </c>
      <c r="J361" s="107">
        <v>4.3</v>
      </c>
    </row>
    <row r="362" spans="1:10" ht="26.1" customHeight="1" x14ac:dyDescent="0.2">
      <c r="A362" s="110" t="s">
        <v>85</v>
      </c>
      <c r="B362" s="34" t="s">
        <v>711</v>
      </c>
      <c r="C362" s="160" t="s">
        <v>29</v>
      </c>
      <c r="D362" s="160" t="s">
        <v>710</v>
      </c>
      <c r="E362" s="262" t="s">
        <v>436</v>
      </c>
      <c r="F362" s="262"/>
      <c r="G362" s="33" t="s">
        <v>23</v>
      </c>
      <c r="H362" s="32">
        <v>1</v>
      </c>
      <c r="I362" s="31">
        <v>14.8</v>
      </c>
      <c r="J362" s="111">
        <v>14.8</v>
      </c>
    </row>
    <row r="363" spans="1:10" ht="24" customHeight="1" x14ac:dyDescent="0.2">
      <c r="A363" s="110" t="s">
        <v>85</v>
      </c>
      <c r="B363" s="34" t="s">
        <v>104</v>
      </c>
      <c r="C363" s="160" t="s">
        <v>29</v>
      </c>
      <c r="D363" s="160" t="s">
        <v>105</v>
      </c>
      <c r="E363" s="262" t="s">
        <v>436</v>
      </c>
      <c r="F363" s="262"/>
      <c r="G363" s="33" t="s">
        <v>23</v>
      </c>
      <c r="H363" s="32">
        <v>3.5000000000000001E-3</v>
      </c>
      <c r="I363" s="31">
        <v>72.17</v>
      </c>
      <c r="J363" s="111">
        <v>0.25</v>
      </c>
    </row>
    <row r="364" spans="1:10" ht="26.1" customHeight="1" x14ac:dyDescent="0.2">
      <c r="A364" s="110" t="s">
        <v>85</v>
      </c>
      <c r="B364" s="34" t="s">
        <v>108</v>
      </c>
      <c r="C364" s="160" t="s">
        <v>29</v>
      </c>
      <c r="D364" s="160" t="s">
        <v>109</v>
      </c>
      <c r="E364" s="262" t="s">
        <v>436</v>
      </c>
      <c r="F364" s="262"/>
      <c r="G364" s="33" t="s">
        <v>23</v>
      </c>
      <c r="H364" s="32">
        <v>4.0000000000000001E-3</v>
      </c>
      <c r="I364" s="31">
        <v>81.77</v>
      </c>
      <c r="J364" s="111">
        <v>0.32</v>
      </c>
    </row>
    <row r="365" spans="1:10" x14ac:dyDescent="0.2">
      <c r="A365" s="108"/>
      <c r="B365" s="159"/>
      <c r="C365" s="159"/>
      <c r="D365" s="159"/>
      <c r="E365" s="159" t="s">
        <v>435</v>
      </c>
      <c r="F365" s="44">
        <v>5.26</v>
      </c>
      <c r="G365" s="159" t="s">
        <v>434</v>
      </c>
      <c r="H365" s="44">
        <v>0</v>
      </c>
      <c r="I365" s="159" t="s">
        <v>433</v>
      </c>
      <c r="J365" s="109">
        <v>5.26</v>
      </c>
    </row>
    <row r="366" spans="1:10" x14ac:dyDescent="0.2">
      <c r="A366" s="108"/>
      <c r="B366" s="159"/>
      <c r="C366" s="159"/>
      <c r="D366" s="159"/>
      <c r="E366" s="159" t="s">
        <v>432</v>
      </c>
      <c r="F366" s="44">
        <v>5.81</v>
      </c>
      <c r="G366" s="159"/>
      <c r="H366" s="260" t="s">
        <v>431</v>
      </c>
      <c r="I366" s="260"/>
      <c r="J366" s="109">
        <v>29.08</v>
      </c>
    </row>
    <row r="367" spans="1:10" ht="50.1" customHeight="1" thickBot="1" x14ac:dyDescent="0.25">
      <c r="A367" s="153"/>
      <c r="B367" s="154"/>
      <c r="C367" s="154"/>
      <c r="D367" s="154"/>
      <c r="E367" s="154"/>
      <c r="F367" s="154"/>
      <c r="G367" s="154" t="s">
        <v>969</v>
      </c>
      <c r="H367" s="144">
        <v>4</v>
      </c>
      <c r="I367" s="154" t="s">
        <v>970</v>
      </c>
      <c r="J367" s="145">
        <v>116.32</v>
      </c>
    </row>
    <row r="368" spans="1:10" ht="0.95" customHeight="1" thickTop="1" x14ac:dyDescent="0.2">
      <c r="A368" s="146"/>
      <c r="B368" s="139"/>
      <c r="C368" s="139"/>
      <c r="D368" s="139"/>
      <c r="E368" s="139"/>
      <c r="F368" s="139"/>
      <c r="G368" s="139"/>
      <c r="H368" s="139"/>
      <c r="I368" s="139"/>
      <c r="J368" s="147"/>
    </row>
    <row r="369" spans="1:10" ht="18" customHeight="1" x14ac:dyDescent="0.2">
      <c r="A369" s="104" t="s">
        <v>338</v>
      </c>
      <c r="B369" s="29" t="s">
        <v>15</v>
      </c>
      <c r="C369" s="156" t="s">
        <v>16</v>
      </c>
      <c r="D369" s="156" t="s">
        <v>17</v>
      </c>
      <c r="E369" s="263" t="s">
        <v>441</v>
      </c>
      <c r="F369" s="263"/>
      <c r="G369" s="30" t="s">
        <v>76</v>
      </c>
      <c r="H369" s="29" t="s">
        <v>77</v>
      </c>
      <c r="I369" s="29" t="s">
        <v>78</v>
      </c>
      <c r="J369" s="105" t="s">
        <v>19</v>
      </c>
    </row>
    <row r="370" spans="1:10" ht="51.95" customHeight="1" x14ac:dyDescent="0.2">
      <c r="A370" s="135" t="s">
        <v>79</v>
      </c>
      <c r="B370" s="131" t="s">
        <v>337</v>
      </c>
      <c r="C370" s="157" t="s">
        <v>29</v>
      </c>
      <c r="D370" s="157" t="s">
        <v>336</v>
      </c>
      <c r="E370" s="264" t="s">
        <v>705</v>
      </c>
      <c r="F370" s="264"/>
      <c r="G370" s="132" t="s">
        <v>23</v>
      </c>
      <c r="H370" s="138">
        <v>1</v>
      </c>
      <c r="I370" s="133">
        <v>3.98</v>
      </c>
      <c r="J370" s="143">
        <v>3.98</v>
      </c>
    </row>
    <row r="371" spans="1:10" ht="26.1" customHeight="1" x14ac:dyDescent="0.2">
      <c r="A371" s="106" t="s">
        <v>80</v>
      </c>
      <c r="B371" s="38" t="s">
        <v>100</v>
      </c>
      <c r="C371" s="158" t="s">
        <v>29</v>
      </c>
      <c r="D371" s="158" t="s">
        <v>101</v>
      </c>
      <c r="E371" s="261" t="s">
        <v>437</v>
      </c>
      <c r="F371" s="261"/>
      <c r="G371" s="37" t="s">
        <v>81</v>
      </c>
      <c r="H371" s="36">
        <v>3.8399999999999997E-2</v>
      </c>
      <c r="I371" s="35">
        <v>26.94</v>
      </c>
      <c r="J371" s="107">
        <v>1.03</v>
      </c>
    </row>
    <row r="372" spans="1:10" ht="26.1" customHeight="1" x14ac:dyDescent="0.2">
      <c r="A372" s="106" t="s">
        <v>80</v>
      </c>
      <c r="B372" s="38" t="s">
        <v>102</v>
      </c>
      <c r="C372" s="158" t="s">
        <v>29</v>
      </c>
      <c r="D372" s="158" t="s">
        <v>103</v>
      </c>
      <c r="E372" s="261" t="s">
        <v>437</v>
      </c>
      <c r="F372" s="261"/>
      <c r="G372" s="37" t="s">
        <v>81</v>
      </c>
      <c r="H372" s="36">
        <v>3.8399999999999997E-2</v>
      </c>
      <c r="I372" s="35">
        <v>32.19</v>
      </c>
      <c r="J372" s="107">
        <v>1.23</v>
      </c>
    </row>
    <row r="373" spans="1:10" ht="26.1" customHeight="1" x14ac:dyDescent="0.2">
      <c r="A373" s="110" t="s">
        <v>85</v>
      </c>
      <c r="B373" s="34" t="s">
        <v>709</v>
      </c>
      <c r="C373" s="160" t="s">
        <v>29</v>
      </c>
      <c r="D373" s="160" t="s">
        <v>708</v>
      </c>
      <c r="E373" s="262" t="s">
        <v>436</v>
      </c>
      <c r="F373" s="262"/>
      <c r="G373" s="33" t="s">
        <v>23</v>
      </c>
      <c r="H373" s="32">
        <v>1</v>
      </c>
      <c r="I373" s="31">
        <v>1.07</v>
      </c>
      <c r="J373" s="111">
        <v>1.07</v>
      </c>
    </row>
    <row r="374" spans="1:10" ht="24" customHeight="1" x14ac:dyDescent="0.2">
      <c r="A374" s="110" t="s">
        <v>85</v>
      </c>
      <c r="B374" s="34" t="s">
        <v>104</v>
      </c>
      <c r="C374" s="160" t="s">
        <v>29</v>
      </c>
      <c r="D374" s="160" t="s">
        <v>105</v>
      </c>
      <c r="E374" s="262" t="s">
        <v>436</v>
      </c>
      <c r="F374" s="262"/>
      <c r="G374" s="33" t="s">
        <v>23</v>
      </c>
      <c r="H374" s="32">
        <v>3.5000000000000001E-3</v>
      </c>
      <c r="I374" s="31">
        <v>72.17</v>
      </c>
      <c r="J374" s="111">
        <v>0.25</v>
      </c>
    </row>
    <row r="375" spans="1:10" ht="26.1" customHeight="1" x14ac:dyDescent="0.2">
      <c r="A375" s="110" t="s">
        <v>85</v>
      </c>
      <c r="B375" s="34" t="s">
        <v>707</v>
      </c>
      <c r="C375" s="160" t="s">
        <v>29</v>
      </c>
      <c r="D375" s="160" t="s">
        <v>706</v>
      </c>
      <c r="E375" s="262" t="s">
        <v>436</v>
      </c>
      <c r="F375" s="262"/>
      <c r="G375" s="33" t="s">
        <v>23</v>
      </c>
      <c r="H375" s="32">
        <v>5.3E-3</v>
      </c>
      <c r="I375" s="31">
        <v>16.87</v>
      </c>
      <c r="J375" s="111">
        <v>0.08</v>
      </c>
    </row>
    <row r="376" spans="1:10" ht="26.1" customHeight="1" x14ac:dyDescent="0.2">
      <c r="A376" s="110" t="s">
        <v>85</v>
      </c>
      <c r="B376" s="34" t="s">
        <v>108</v>
      </c>
      <c r="C376" s="160" t="s">
        <v>29</v>
      </c>
      <c r="D376" s="160" t="s">
        <v>109</v>
      </c>
      <c r="E376" s="262" t="s">
        <v>436</v>
      </c>
      <c r="F376" s="262"/>
      <c r="G376" s="33" t="s">
        <v>23</v>
      </c>
      <c r="H376" s="32">
        <v>4.0000000000000001E-3</v>
      </c>
      <c r="I376" s="31">
        <v>81.77</v>
      </c>
      <c r="J376" s="111">
        <v>0.32</v>
      </c>
    </row>
    <row r="377" spans="1:10" x14ac:dyDescent="0.2">
      <c r="A377" s="108"/>
      <c r="B377" s="159"/>
      <c r="C377" s="159"/>
      <c r="D377" s="159"/>
      <c r="E377" s="159" t="s">
        <v>435</v>
      </c>
      <c r="F377" s="44">
        <v>1.5</v>
      </c>
      <c r="G377" s="159" t="s">
        <v>434</v>
      </c>
      <c r="H377" s="44">
        <v>0</v>
      </c>
      <c r="I377" s="159" t="s">
        <v>433</v>
      </c>
      <c r="J377" s="109">
        <v>1.5</v>
      </c>
    </row>
    <row r="378" spans="1:10" x14ac:dyDescent="0.2">
      <c r="A378" s="108"/>
      <c r="B378" s="159"/>
      <c r="C378" s="159"/>
      <c r="D378" s="159"/>
      <c r="E378" s="159" t="s">
        <v>432</v>
      </c>
      <c r="F378" s="44">
        <v>0.99</v>
      </c>
      <c r="G378" s="159"/>
      <c r="H378" s="260" t="s">
        <v>431</v>
      </c>
      <c r="I378" s="260"/>
      <c r="J378" s="109">
        <v>4.97</v>
      </c>
    </row>
    <row r="379" spans="1:10" ht="50.1" customHeight="1" thickBot="1" x14ac:dyDescent="0.25">
      <c r="A379" s="153"/>
      <c r="B379" s="154"/>
      <c r="C379" s="154"/>
      <c r="D379" s="154"/>
      <c r="E379" s="154"/>
      <c r="F379" s="154"/>
      <c r="G379" s="154" t="s">
        <v>969</v>
      </c>
      <c r="H379" s="144">
        <v>14</v>
      </c>
      <c r="I379" s="154" t="s">
        <v>970</v>
      </c>
      <c r="J379" s="145">
        <v>69.58</v>
      </c>
    </row>
    <row r="380" spans="1:10" ht="0.95" customHeight="1" thickTop="1" x14ac:dyDescent="0.2">
      <c r="A380" s="146"/>
      <c r="B380" s="139"/>
      <c r="C380" s="139"/>
      <c r="D380" s="139"/>
      <c r="E380" s="139"/>
      <c r="F380" s="139"/>
      <c r="G380" s="139"/>
      <c r="H380" s="139"/>
      <c r="I380" s="139"/>
      <c r="J380" s="147"/>
    </row>
    <row r="381" spans="1:10" ht="18" customHeight="1" x14ac:dyDescent="0.2">
      <c r="A381" s="104" t="s">
        <v>335</v>
      </c>
      <c r="B381" s="29" t="s">
        <v>15</v>
      </c>
      <c r="C381" s="156" t="s">
        <v>16</v>
      </c>
      <c r="D381" s="156" t="s">
        <v>17</v>
      </c>
      <c r="E381" s="263" t="s">
        <v>441</v>
      </c>
      <c r="F381" s="263"/>
      <c r="G381" s="30" t="s">
        <v>76</v>
      </c>
      <c r="H381" s="29" t="s">
        <v>77</v>
      </c>
      <c r="I381" s="29" t="s">
        <v>78</v>
      </c>
      <c r="J381" s="105" t="s">
        <v>19</v>
      </c>
    </row>
    <row r="382" spans="1:10" ht="51.95" customHeight="1" x14ac:dyDescent="0.2">
      <c r="A382" s="135" t="s">
        <v>79</v>
      </c>
      <c r="B382" s="131" t="s">
        <v>334</v>
      </c>
      <c r="C382" s="157" t="s">
        <v>29</v>
      </c>
      <c r="D382" s="157" t="s">
        <v>333</v>
      </c>
      <c r="E382" s="264" t="s">
        <v>705</v>
      </c>
      <c r="F382" s="264"/>
      <c r="G382" s="132" t="s">
        <v>23</v>
      </c>
      <c r="H382" s="138">
        <v>1</v>
      </c>
      <c r="I382" s="133">
        <v>21.77</v>
      </c>
      <c r="J382" s="143">
        <v>21.77</v>
      </c>
    </row>
    <row r="383" spans="1:10" ht="26.1" customHeight="1" x14ac:dyDescent="0.2">
      <c r="A383" s="106" t="s">
        <v>80</v>
      </c>
      <c r="B383" s="38" t="s">
        <v>100</v>
      </c>
      <c r="C383" s="158" t="s">
        <v>29</v>
      </c>
      <c r="D383" s="158" t="s">
        <v>101</v>
      </c>
      <c r="E383" s="261" t="s">
        <v>437</v>
      </c>
      <c r="F383" s="261"/>
      <c r="G383" s="37" t="s">
        <v>81</v>
      </c>
      <c r="H383" s="36">
        <v>0.13109999999999999</v>
      </c>
      <c r="I383" s="35">
        <v>26.94</v>
      </c>
      <c r="J383" s="107">
        <v>3.53</v>
      </c>
    </row>
    <row r="384" spans="1:10" ht="26.1" customHeight="1" x14ac:dyDescent="0.2">
      <c r="A384" s="106" t="s">
        <v>80</v>
      </c>
      <c r="B384" s="38" t="s">
        <v>102</v>
      </c>
      <c r="C384" s="158" t="s">
        <v>29</v>
      </c>
      <c r="D384" s="158" t="s">
        <v>103</v>
      </c>
      <c r="E384" s="261" t="s">
        <v>437</v>
      </c>
      <c r="F384" s="261"/>
      <c r="G384" s="37" t="s">
        <v>81</v>
      </c>
      <c r="H384" s="36">
        <v>0.13109999999999999</v>
      </c>
      <c r="I384" s="35">
        <v>32.19</v>
      </c>
      <c r="J384" s="107">
        <v>4.22</v>
      </c>
    </row>
    <row r="385" spans="1:10" ht="26.1" customHeight="1" x14ac:dyDescent="0.2">
      <c r="A385" s="110" t="s">
        <v>85</v>
      </c>
      <c r="B385" s="34" t="s">
        <v>704</v>
      </c>
      <c r="C385" s="160" t="s">
        <v>29</v>
      </c>
      <c r="D385" s="160" t="s">
        <v>703</v>
      </c>
      <c r="E385" s="262" t="s">
        <v>436</v>
      </c>
      <c r="F385" s="262"/>
      <c r="G385" s="33" t="s">
        <v>23</v>
      </c>
      <c r="H385" s="32">
        <v>1</v>
      </c>
      <c r="I385" s="31">
        <v>13.61</v>
      </c>
      <c r="J385" s="111">
        <v>13.61</v>
      </c>
    </row>
    <row r="386" spans="1:10" ht="24" customHeight="1" x14ac:dyDescent="0.2">
      <c r="A386" s="110" t="s">
        <v>85</v>
      </c>
      <c r="B386" s="34" t="s">
        <v>104</v>
      </c>
      <c r="C386" s="160" t="s">
        <v>29</v>
      </c>
      <c r="D386" s="160" t="s">
        <v>105</v>
      </c>
      <c r="E386" s="262" t="s">
        <v>436</v>
      </c>
      <c r="F386" s="262"/>
      <c r="G386" s="33" t="s">
        <v>23</v>
      </c>
      <c r="H386" s="32">
        <v>2.3999999999999998E-3</v>
      </c>
      <c r="I386" s="31">
        <v>72.17</v>
      </c>
      <c r="J386" s="111">
        <v>0.17</v>
      </c>
    </row>
    <row r="387" spans="1:10" ht="26.1" customHeight="1" x14ac:dyDescent="0.2">
      <c r="A387" s="110" t="s">
        <v>85</v>
      </c>
      <c r="B387" s="34" t="s">
        <v>108</v>
      </c>
      <c r="C387" s="160" t="s">
        <v>29</v>
      </c>
      <c r="D387" s="160" t="s">
        <v>109</v>
      </c>
      <c r="E387" s="262" t="s">
        <v>436</v>
      </c>
      <c r="F387" s="262"/>
      <c r="G387" s="33" t="s">
        <v>23</v>
      </c>
      <c r="H387" s="32">
        <v>3.0000000000000001E-3</v>
      </c>
      <c r="I387" s="31">
        <v>81.77</v>
      </c>
      <c r="J387" s="111">
        <v>0.24</v>
      </c>
    </row>
    <row r="388" spans="1:10" x14ac:dyDescent="0.2">
      <c r="A388" s="108"/>
      <c r="B388" s="159"/>
      <c r="C388" s="159"/>
      <c r="D388" s="159"/>
      <c r="E388" s="159" t="s">
        <v>435</v>
      </c>
      <c r="F388" s="44">
        <v>5.15</v>
      </c>
      <c r="G388" s="159" t="s">
        <v>434</v>
      </c>
      <c r="H388" s="44">
        <v>0</v>
      </c>
      <c r="I388" s="159" t="s">
        <v>433</v>
      </c>
      <c r="J388" s="109">
        <v>5.15</v>
      </c>
    </row>
    <row r="389" spans="1:10" x14ac:dyDescent="0.2">
      <c r="A389" s="108"/>
      <c r="B389" s="159"/>
      <c r="C389" s="159"/>
      <c r="D389" s="159"/>
      <c r="E389" s="159" t="s">
        <v>432</v>
      </c>
      <c r="F389" s="44">
        <v>5.43</v>
      </c>
      <c r="G389" s="159"/>
      <c r="H389" s="260" t="s">
        <v>431</v>
      </c>
      <c r="I389" s="260"/>
      <c r="J389" s="109">
        <v>27.2</v>
      </c>
    </row>
    <row r="390" spans="1:10" ht="50.1" customHeight="1" thickBot="1" x14ac:dyDescent="0.25">
      <c r="A390" s="153"/>
      <c r="B390" s="154"/>
      <c r="C390" s="154"/>
      <c r="D390" s="154"/>
      <c r="E390" s="154"/>
      <c r="F390" s="154"/>
      <c r="G390" s="154" t="s">
        <v>969</v>
      </c>
      <c r="H390" s="144">
        <v>1</v>
      </c>
      <c r="I390" s="154" t="s">
        <v>970</v>
      </c>
      <c r="J390" s="145">
        <v>27.2</v>
      </c>
    </row>
    <row r="391" spans="1:10" ht="0.95" customHeight="1" thickTop="1" x14ac:dyDescent="0.2">
      <c r="A391" s="146"/>
      <c r="B391" s="139"/>
      <c r="C391" s="139"/>
      <c r="D391" s="139"/>
      <c r="E391" s="139"/>
      <c r="F391" s="139"/>
      <c r="G391" s="139"/>
      <c r="H391" s="139"/>
      <c r="I391" s="139"/>
      <c r="J391" s="147"/>
    </row>
    <row r="392" spans="1:10" ht="18" customHeight="1" x14ac:dyDescent="0.2">
      <c r="A392" s="104" t="s">
        <v>332</v>
      </c>
      <c r="B392" s="29" t="s">
        <v>15</v>
      </c>
      <c r="C392" s="156" t="s">
        <v>16</v>
      </c>
      <c r="D392" s="156" t="s">
        <v>17</v>
      </c>
      <c r="E392" s="263" t="s">
        <v>441</v>
      </c>
      <c r="F392" s="263"/>
      <c r="G392" s="30" t="s">
        <v>76</v>
      </c>
      <c r="H392" s="29" t="s">
        <v>77</v>
      </c>
      <c r="I392" s="29" t="s">
        <v>78</v>
      </c>
      <c r="J392" s="105" t="s">
        <v>19</v>
      </c>
    </row>
    <row r="393" spans="1:10" ht="39" customHeight="1" x14ac:dyDescent="0.2">
      <c r="A393" s="135" t="s">
        <v>79</v>
      </c>
      <c r="B393" s="131" t="s">
        <v>331</v>
      </c>
      <c r="C393" s="157" t="s">
        <v>29</v>
      </c>
      <c r="D393" s="157" t="s">
        <v>60</v>
      </c>
      <c r="E393" s="264" t="s">
        <v>634</v>
      </c>
      <c r="F393" s="264"/>
      <c r="G393" s="132" t="s">
        <v>23</v>
      </c>
      <c r="H393" s="138">
        <v>1</v>
      </c>
      <c r="I393" s="133">
        <v>10.32</v>
      </c>
      <c r="J393" s="143">
        <v>10.32</v>
      </c>
    </row>
    <row r="394" spans="1:10" ht="26.1" customHeight="1" x14ac:dyDescent="0.2">
      <c r="A394" s="106" t="s">
        <v>80</v>
      </c>
      <c r="B394" s="38" t="s">
        <v>100</v>
      </c>
      <c r="C394" s="158" t="s">
        <v>29</v>
      </c>
      <c r="D394" s="158" t="s">
        <v>101</v>
      </c>
      <c r="E394" s="261" t="s">
        <v>437</v>
      </c>
      <c r="F394" s="261"/>
      <c r="G394" s="37" t="s">
        <v>81</v>
      </c>
      <c r="H394" s="36">
        <v>0.1172</v>
      </c>
      <c r="I394" s="35">
        <v>26.94</v>
      </c>
      <c r="J394" s="107">
        <v>3.15</v>
      </c>
    </row>
    <row r="395" spans="1:10" ht="26.1" customHeight="1" x14ac:dyDescent="0.2">
      <c r="A395" s="106" t="s">
        <v>80</v>
      </c>
      <c r="B395" s="38" t="s">
        <v>102</v>
      </c>
      <c r="C395" s="158" t="s">
        <v>29</v>
      </c>
      <c r="D395" s="158" t="s">
        <v>103</v>
      </c>
      <c r="E395" s="261" t="s">
        <v>437</v>
      </c>
      <c r="F395" s="261"/>
      <c r="G395" s="37" t="s">
        <v>81</v>
      </c>
      <c r="H395" s="36">
        <v>0.1172</v>
      </c>
      <c r="I395" s="35">
        <v>32.19</v>
      </c>
      <c r="J395" s="107">
        <v>3.77</v>
      </c>
    </row>
    <row r="396" spans="1:10" ht="24" customHeight="1" x14ac:dyDescent="0.2">
      <c r="A396" s="110" t="s">
        <v>85</v>
      </c>
      <c r="B396" s="34" t="s">
        <v>104</v>
      </c>
      <c r="C396" s="160" t="s">
        <v>29</v>
      </c>
      <c r="D396" s="160" t="s">
        <v>105</v>
      </c>
      <c r="E396" s="262" t="s">
        <v>436</v>
      </c>
      <c r="F396" s="262"/>
      <c r="G396" s="33" t="s">
        <v>23</v>
      </c>
      <c r="H396" s="32">
        <v>4.7000000000000002E-3</v>
      </c>
      <c r="I396" s="31">
        <v>72.17</v>
      </c>
      <c r="J396" s="111">
        <v>0.33</v>
      </c>
    </row>
    <row r="397" spans="1:10" ht="26.1" customHeight="1" x14ac:dyDescent="0.2">
      <c r="A397" s="110" t="s">
        <v>85</v>
      </c>
      <c r="B397" s="34" t="s">
        <v>702</v>
      </c>
      <c r="C397" s="160" t="s">
        <v>29</v>
      </c>
      <c r="D397" s="160" t="s">
        <v>701</v>
      </c>
      <c r="E397" s="262" t="s">
        <v>436</v>
      </c>
      <c r="F397" s="262"/>
      <c r="G397" s="33" t="s">
        <v>23</v>
      </c>
      <c r="H397" s="32">
        <v>1</v>
      </c>
      <c r="I397" s="31">
        <v>2.54</v>
      </c>
      <c r="J397" s="111">
        <v>2.54</v>
      </c>
    </row>
    <row r="398" spans="1:10" ht="26.1" customHeight="1" x14ac:dyDescent="0.2">
      <c r="A398" s="110" t="s">
        <v>85</v>
      </c>
      <c r="B398" s="34" t="s">
        <v>108</v>
      </c>
      <c r="C398" s="160" t="s">
        <v>29</v>
      </c>
      <c r="D398" s="160" t="s">
        <v>109</v>
      </c>
      <c r="E398" s="262" t="s">
        <v>436</v>
      </c>
      <c r="F398" s="262"/>
      <c r="G398" s="33" t="s">
        <v>23</v>
      </c>
      <c r="H398" s="32">
        <v>6.0000000000000001E-3</v>
      </c>
      <c r="I398" s="31">
        <v>81.77</v>
      </c>
      <c r="J398" s="111">
        <v>0.49</v>
      </c>
    </row>
    <row r="399" spans="1:10" ht="24" customHeight="1" x14ac:dyDescent="0.2">
      <c r="A399" s="110" t="s">
        <v>85</v>
      </c>
      <c r="B399" s="34" t="s">
        <v>110</v>
      </c>
      <c r="C399" s="160" t="s">
        <v>29</v>
      </c>
      <c r="D399" s="160" t="s">
        <v>624</v>
      </c>
      <c r="E399" s="262" t="s">
        <v>436</v>
      </c>
      <c r="F399" s="262"/>
      <c r="G399" s="33" t="s">
        <v>23</v>
      </c>
      <c r="H399" s="32">
        <v>2.5999999999999999E-2</v>
      </c>
      <c r="I399" s="31">
        <v>1.81</v>
      </c>
      <c r="J399" s="111">
        <v>0.04</v>
      </c>
    </row>
    <row r="400" spans="1:10" x14ac:dyDescent="0.2">
      <c r="A400" s="108"/>
      <c r="B400" s="159"/>
      <c r="C400" s="159"/>
      <c r="D400" s="159"/>
      <c r="E400" s="159" t="s">
        <v>435</v>
      </c>
      <c r="F400" s="44">
        <v>4.5999999999999996</v>
      </c>
      <c r="G400" s="159" t="s">
        <v>434</v>
      </c>
      <c r="H400" s="44">
        <v>0</v>
      </c>
      <c r="I400" s="159" t="s">
        <v>433</v>
      </c>
      <c r="J400" s="109">
        <v>4.5999999999999996</v>
      </c>
    </row>
    <row r="401" spans="1:10" x14ac:dyDescent="0.2">
      <c r="A401" s="108"/>
      <c r="B401" s="159"/>
      <c r="C401" s="159"/>
      <c r="D401" s="159"/>
      <c r="E401" s="159" t="s">
        <v>432</v>
      </c>
      <c r="F401" s="44">
        <v>2.57</v>
      </c>
      <c r="G401" s="159"/>
      <c r="H401" s="260" t="s">
        <v>431</v>
      </c>
      <c r="I401" s="260"/>
      <c r="J401" s="109">
        <v>12.89</v>
      </c>
    </row>
    <row r="402" spans="1:10" ht="50.1" customHeight="1" thickBot="1" x14ac:dyDescent="0.25">
      <c r="A402" s="153"/>
      <c r="B402" s="154"/>
      <c r="C402" s="154"/>
      <c r="D402" s="154"/>
      <c r="E402" s="154"/>
      <c r="F402" s="154"/>
      <c r="G402" s="154" t="s">
        <v>969</v>
      </c>
      <c r="H402" s="144">
        <v>4</v>
      </c>
      <c r="I402" s="154" t="s">
        <v>970</v>
      </c>
      <c r="J402" s="145">
        <v>51.56</v>
      </c>
    </row>
    <row r="403" spans="1:10" ht="0.95" customHeight="1" thickTop="1" x14ac:dyDescent="0.2">
      <c r="A403" s="146"/>
      <c r="B403" s="139"/>
      <c r="C403" s="139"/>
      <c r="D403" s="139"/>
      <c r="E403" s="139"/>
      <c r="F403" s="139"/>
      <c r="G403" s="139"/>
      <c r="H403" s="139"/>
      <c r="I403" s="139"/>
      <c r="J403" s="147"/>
    </row>
    <row r="404" spans="1:10" ht="18" customHeight="1" x14ac:dyDescent="0.2">
      <c r="A404" s="104" t="s">
        <v>330</v>
      </c>
      <c r="B404" s="29" t="s">
        <v>15</v>
      </c>
      <c r="C404" s="156" t="s">
        <v>16</v>
      </c>
      <c r="D404" s="156" t="s">
        <v>17</v>
      </c>
      <c r="E404" s="263" t="s">
        <v>441</v>
      </c>
      <c r="F404" s="263"/>
      <c r="G404" s="30" t="s">
        <v>76</v>
      </c>
      <c r="H404" s="29" t="s">
        <v>77</v>
      </c>
      <c r="I404" s="29" t="s">
        <v>78</v>
      </c>
      <c r="J404" s="105" t="s">
        <v>19</v>
      </c>
    </row>
    <row r="405" spans="1:10" ht="39" customHeight="1" x14ac:dyDescent="0.2">
      <c r="A405" s="135" t="s">
        <v>79</v>
      </c>
      <c r="B405" s="131" t="s">
        <v>329</v>
      </c>
      <c r="C405" s="157" t="s">
        <v>29</v>
      </c>
      <c r="D405" s="157" t="s">
        <v>61</v>
      </c>
      <c r="E405" s="264" t="s">
        <v>634</v>
      </c>
      <c r="F405" s="264"/>
      <c r="G405" s="132" t="s">
        <v>23</v>
      </c>
      <c r="H405" s="138">
        <v>1</v>
      </c>
      <c r="I405" s="133">
        <v>12.83</v>
      </c>
      <c r="J405" s="143">
        <v>12.83</v>
      </c>
    </row>
    <row r="406" spans="1:10" ht="26.1" customHeight="1" x14ac:dyDescent="0.2">
      <c r="A406" s="106" t="s">
        <v>80</v>
      </c>
      <c r="B406" s="38" t="s">
        <v>100</v>
      </c>
      <c r="C406" s="158" t="s">
        <v>29</v>
      </c>
      <c r="D406" s="158" t="s">
        <v>101</v>
      </c>
      <c r="E406" s="261" t="s">
        <v>437</v>
      </c>
      <c r="F406" s="261"/>
      <c r="G406" s="37" t="s">
        <v>81</v>
      </c>
      <c r="H406" s="36">
        <v>0.13589999999999999</v>
      </c>
      <c r="I406" s="35">
        <v>26.94</v>
      </c>
      <c r="J406" s="107">
        <v>3.66</v>
      </c>
    </row>
    <row r="407" spans="1:10" ht="26.1" customHeight="1" x14ac:dyDescent="0.2">
      <c r="A407" s="106" t="s">
        <v>80</v>
      </c>
      <c r="B407" s="38" t="s">
        <v>102</v>
      </c>
      <c r="C407" s="158" t="s">
        <v>29</v>
      </c>
      <c r="D407" s="158" t="s">
        <v>103</v>
      </c>
      <c r="E407" s="261" t="s">
        <v>437</v>
      </c>
      <c r="F407" s="261"/>
      <c r="G407" s="37" t="s">
        <v>81</v>
      </c>
      <c r="H407" s="36">
        <v>0.13589999999999999</v>
      </c>
      <c r="I407" s="35">
        <v>32.19</v>
      </c>
      <c r="J407" s="107">
        <v>4.37</v>
      </c>
    </row>
    <row r="408" spans="1:10" ht="24" customHeight="1" x14ac:dyDescent="0.2">
      <c r="A408" s="110" t="s">
        <v>85</v>
      </c>
      <c r="B408" s="34" t="s">
        <v>104</v>
      </c>
      <c r="C408" s="160" t="s">
        <v>29</v>
      </c>
      <c r="D408" s="160" t="s">
        <v>105</v>
      </c>
      <c r="E408" s="262" t="s">
        <v>436</v>
      </c>
      <c r="F408" s="262"/>
      <c r="G408" s="33" t="s">
        <v>23</v>
      </c>
      <c r="H408" s="32">
        <v>7.1000000000000004E-3</v>
      </c>
      <c r="I408" s="31">
        <v>72.17</v>
      </c>
      <c r="J408" s="111">
        <v>0.51</v>
      </c>
    </row>
    <row r="409" spans="1:10" ht="26.1" customHeight="1" x14ac:dyDescent="0.2">
      <c r="A409" s="110" t="s">
        <v>85</v>
      </c>
      <c r="B409" s="34" t="s">
        <v>700</v>
      </c>
      <c r="C409" s="160" t="s">
        <v>29</v>
      </c>
      <c r="D409" s="160" t="s">
        <v>699</v>
      </c>
      <c r="E409" s="262" t="s">
        <v>436</v>
      </c>
      <c r="F409" s="262"/>
      <c r="G409" s="33" t="s">
        <v>23</v>
      </c>
      <c r="H409" s="32">
        <v>1</v>
      </c>
      <c r="I409" s="31">
        <v>3.59</v>
      </c>
      <c r="J409" s="111">
        <v>3.59</v>
      </c>
    </row>
    <row r="410" spans="1:10" ht="26.1" customHeight="1" x14ac:dyDescent="0.2">
      <c r="A410" s="110" t="s">
        <v>85</v>
      </c>
      <c r="B410" s="34" t="s">
        <v>108</v>
      </c>
      <c r="C410" s="160" t="s">
        <v>29</v>
      </c>
      <c r="D410" s="160" t="s">
        <v>109</v>
      </c>
      <c r="E410" s="262" t="s">
        <v>436</v>
      </c>
      <c r="F410" s="262"/>
      <c r="G410" s="33" t="s">
        <v>23</v>
      </c>
      <c r="H410" s="32">
        <v>8.0000000000000002E-3</v>
      </c>
      <c r="I410" s="31">
        <v>81.77</v>
      </c>
      <c r="J410" s="111">
        <v>0.65</v>
      </c>
    </row>
    <row r="411" spans="1:10" ht="24" customHeight="1" x14ac:dyDescent="0.2">
      <c r="A411" s="110" t="s">
        <v>85</v>
      </c>
      <c r="B411" s="34" t="s">
        <v>110</v>
      </c>
      <c r="C411" s="160" t="s">
        <v>29</v>
      </c>
      <c r="D411" s="160" t="s">
        <v>624</v>
      </c>
      <c r="E411" s="262" t="s">
        <v>436</v>
      </c>
      <c r="F411" s="262"/>
      <c r="G411" s="33" t="s">
        <v>23</v>
      </c>
      <c r="H411" s="32">
        <v>3.0200000000000001E-2</v>
      </c>
      <c r="I411" s="31">
        <v>1.81</v>
      </c>
      <c r="J411" s="111">
        <v>0.05</v>
      </c>
    </row>
    <row r="412" spans="1:10" x14ac:dyDescent="0.2">
      <c r="A412" s="108"/>
      <c r="B412" s="159"/>
      <c r="C412" s="159"/>
      <c r="D412" s="159"/>
      <c r="E412" s="159" t="s">
        <v>435</v>
      </c>
      <c r="F412" s="44">
        <v>5.34</v>
      </c>
      <c r="G412" s="159" t="s">
        <v>434</v>
      </c>
      <c r="H412" s="44">
        <v>0</v>
      </c>
      <c r="I412" s="159" t="s">
        <v>433</v>
      </c>
      <c r="J412" s="109">
        <v>5.34</v>
      </c>
    </row>
    <row r="413" spans="1:10" x14ac:dyDescent="0.2">
      <c r="A413" s="108"/>
      <c r="B413" s="159"/>
      <c r="C413" s="159"/>
      <c r="D413" s="159"/>
      <c r="E413" s="159" t="s">
        <v>432</v>
      </c>
      <c r="F413" s="44">
        <v>3.2</v>
      </c>
      <c r="G413" s="159"/>
      <c r="H413" s="260" t="s">
        <v>431</v>
      </c>
      <c r="I413" s="260"/>
      <c r="J413" s="109">
        <v>16.03</v>
      </c>
    </row>
    <row r="414" spans="1:10" ht="50.1" customHeight="1" thickBot="1" x14ac:dyDescent="0.25">
      <c r="A414" s="153"/>
      <c r="B414" s="154"/>
      <c r="C414" s="154"/>
      <c r="D414" s="154"/>
      <c r="E414" s="154"/>
      <c r="F414" s="154"/>
      <c r="G414" s="154" t="s">
        <v>969</v>
      </c>
      <c r="H414" s="144">
        <v>2</v>
      </c>
      <c r="I414" s="154" t="s">
        <v>970</v>
      </c>
      <c r="J414" s="145">
        <v>32.06</v>
      </c>
    </row>
    <row r="415" spans="1:10" ht="0.95" customHeight="1" thickTop="1" x14ac:dyDescent="0.2">
      <c r="A415" s="146"/>
      <c r="B415" s="139"/>
      <c r="C415" s="139"/>
      <c r="D415" s="139"/>
      <c r="E415" s="139"/>
      <c r="F415" s="139"/>
      <c r="G415" s="139"/>
      <c r="H415" s="139"/>
      <c r="I415" s="139"/>
      <c r="J415" s="147"/>
    </row>
    <row r="416" spans="1:10" ht="18" customHeight="1" x14ac:dyDescent="0.2">
      <c r="A416" s="104" t="s">
        <v>328</v>
      </c>
      <c r="B416" s="29" t="s">
        <v>15</v>
      </c>
      <c r="C416" s="156" t="s">
        <v>16</v>
      </c>
      <c r="D416" s="156" t="s">
        <v>17</v>
      </c>
      <c r="E416" s="263" t="s">
        <v>441</v>
      </c>
      <c r="F416" s="263"/>
      <c r="G416" s="30" t="s">
        <v>76</v>
      </c>
      <c r="H416" s="29" t="s">
        <v>77</v>
      </c>
      <c r="I416" s="29" t="s">
        <v>78</v>
      </c>
      <c r="J416" s="105" t="s">
        <v>19</v>
      </c>
    </row>
    <row r="417" spans="1:10" ht="39" customHeight="1" x14ac:dyDescent="0.2">
      <c r="A417" s="135" t="s">
        <v>79</v>
      </c>
      <c r="B417" s="131" t="s">
        <v>327</v>
      </c>
      <c r="C417" s="157" t="s">
        <v>29</v>
      </c>
      <c r="D417" s="157" t="s">
        <v>326</v>
      </c>
      <c r="E417" s="264" t="s">
        <v>634</v>
      </c>
      <c r="F417" s="264"/>
      <c r="G417" s="132" t="s">
        <v>23</v>
      </c>
      <c r="H417" s="138">
        <v>1</v>
      </c>
      <c r="I417" s="133">
        <v>8.49</v>
      </c>
      <c r="J417" s="143">
        <v>8.49</v>
      </c>
    </row>
    <row r="418" spans="1:10" ht="26.1" customHeight="1" x14ac:dyDescent="0.2">
      <c r="A418" s="106" t="s">
        <v>80</v>
      </c>
      <c r="B418" s="38" t="s">
        <v>100</v>
      </c>
      <c r="C418" s="158" t="s">
        <v>29</v>
      </c>
      <c r="D418" s="158" t="s">
        <v>101</v>
      </c>
      <c r="E418" s="261" t="s">
        <v>437</v>
      </c>
      <c r="F418" s="261"/>
      <c r="G418" s="37" t="s">
        <v>81</v>
      </c>
      <c r="H418" s="36">
        <v>0.1172</v>
      </c>
      <c r="I418" s="35">
        <v>26.94</v>
      </c>
      <c r="J418" s="107">
        <v>3.15</v>
      </c>
    </row>
    <row r="419" spans="1:10" ht="26.1" customHeight="1" x14ac:dyDescent="0.2">
      <c r="A419" s="106" t="s">
        <v>80</v>
      </c>
      <c r="B419" s="38" t="s">
        <v>102</v>
      </c>
      <c r="C419" s="158" t="s">
        <v>29</v>
      </c>
      <c r="D419" s="158" t="s">
        <v>103</v>
      </c>
      <c r="E419" s="261" t="s">
        <v>437</v>
      </c>
      <c r="F419" s="261"/>
      <c r="G419" s="37" t="s">
        <v>81</v>
      </c>
      <c r="H419" s="36">
        <v>0.1172</v>
      </c>
      <c r="I419" s="35">
        <v>32.19</v>
      </c>
      <c r="J419" s="107">
        <v>3.77</v>
      </c>
    </row>
    <row r="420" spans="1:10" ht="24" customHeight="1" x14ac:dyDescent="0.2">
      <c r="A420" s="110" t="s">
        <v>85</v>
      </c>
      <c r="B420" s="34" t="s">
        <v>104</v>
      </c>
      <c r="C420" s="160" t="s">
        <v>29</v>
      </c>
      <c r="D420" s="160" t="s">
        <v>105</v>
      </c>
      <c r="E420" s="262" t="s">
        <v>436</v>
      </c>
      <c r="F420" s="262"/>
      <c r="G420" s="33" t="s">
        <v>23</v>
      </c>
      <c r="H420" s="32">
        <v>4.7000000000000002E-3</v>
      </c>
      <c r="I420" s="31">
        <v>72.17</v>
      </c>
      <c r="J420" s="111">
        <v>0.33</v>
      </c>
    </row>
    <row r="421" spans="1:10" ht="26.1" customHeight="1" x14ac:dyDescent="0.2">
      <c r="A421" s="110" t="s">
        <v>85</v>
      </c>
      <c r="B421" s="34" t="s">
        <v>698</v>
      </c>
      <c r="C421" s="160" t="s">
        <v>29</v>
      </c>
      <c r="D421" s="160" t="s">
        <v>697</v>
      </c>
      <c r="E421" s="262" t="s">
        <v>436</v>
      </c>
      <c r="F421" s="262"/>
      <c r="G421" s="33" t="s">
        <v>23</v>
      </c>
      <c r="H421" s="32">
        <v>1</v>
      </c>
      <c r="I421" s="31">
        <v>0.71</v>
      </c>
      <c r="J421" s="111">
        <v>0.71</v>
      </c>
    </row>
    <row r="422" spans="1:10" ht="26.1" customHeight="1" x14ac:dyDescent="0.2">
      <c r="A422" s="110" t="s">
        <v>85</v>
      </c>
      <c r="B422" s="34" t="s">
        <v>108</v>
      </c>
      <c r="C422" s="160" t="s">
        <v>29</v>
      </c>
      <c r="D422" s="160" t="s">
        <v>109</v>
      </c>
      <c r="E422" s="262" t="s">
        <v>436</v>
      </c>
      <c r="F422" s="262"/>
      <c r="G422" s="33" t="s">
        <v>23</v>
      </c>
      <c r="H422" s="32">
        <v>6.0000000000000001E-3</v>
      </c>
      <c r="I422" s="31">
        <v>81.77</v>
      </c>
      <c r="J422" s="111">
        <v>0.49</v>
      </c>
    </row>
    <row r="423" spans="1:10" ht="24" customHeight="1" x14ac:dyDescent="0.2">
      <c r="A423" s="110" t="s">
        <v>85</v>
      </c>
      <c r="B423" s="34" t="s">
        <v>110</v>
      </c>
      <c r="C423" s="160" t="s">
        <v>29</v>
      </c>
      <c r="D423" s="160" t="s">
        <v>624</v>
      </c>
      <c r="E423" s="262" t="s">
        <v>436</v>
      </c>
      <c r="F423" s="262"/>
      <c r="G423" s="33" t="s">
        <v>23</v>
      </c>
      <c r="H423" s="32">
        <v>2.5999999999999999E-2</v>
      </c>
      <c r="I423" s="31">
        <v>1.81</v>
      </c>
      <c r="J423" s="111">
        <v>0.04</v>
      </c>
    </row>
    <row r="424" spans="1:10" x14ac:dyDescent="0.2">
      <c r="A424" s="108"/>
      <c r="B424" s="159"/>
      <c r="C424" s="159"/>
      <c r="D424" s="159"/>
      <c r="E424" s="159" t="s">
        <v>435</v>
      </c>
      <c r="F424" s="44">
        <v>4.5999999999999996</v>
      </c>
      <c r="G424" s="159" t="s">
        <v>434</v>
      </c>
      <c r="H424" s="44">
        <v>0</v>
      </c>
      <c r="I424" s="159" t="s">
        <v>433</v>
      </c>
      <c r="J424" s="109">
        <v>4.5999999999999996</v>
      </c>
    </row>
    <row r="425" spans="1:10" x14ac:dyDescent="0.2">
      <c r="A425" s="108"/>
      <c r="B425" s="159"/>
      <c r="C425" s="159"/>
      <c r="D425" s="159"/>
      <c r="E425" s="159" t="s">
        <v>432</v>
      </c>
      <c r="F425" s="44">
        <v>2.12</v>
      </c>
      <c r="G425" s="159"/>
      <c r="H425" s="260" t="s">
        <v>431</v>
      </c>
      <c r="I425" s="260"/>
      <c r="J425" s="109">
        <v>10.61</v>
      </c>
    </row>
    <row r="426" spans="1:10" ht="50.1" customHeight="1" thickBot="1" x14ac:dyDescent="0.25">
      <c r="A426" s="153"/>
      <c r="B426" s="154"/>
      <c r="C426" s="154"/>
      <c r="D426" s="154"/>
      <c r="E426" s="154"/>
      <c r="F426" s="154"/>
      <c r="G426" s="154" t="s">
        <v>969</v>
      </c>
      <c r="H426" s="144">
        <v>11</v>
      </c>
      <c r="I426" s="154" t="s">
        <v>970</v>
      </c>
      <c r="J426" s="145">
        <v>116.71</v>
      </c>
    </row>
    <row r="427" spans="1:10" ht="0.95" customHeight="1" thickTop="1" x14ac:dyDescent="0.2">
      <c r="A427" s="146"/>
      <c r="B427" s="139"/>
      <c r="C427" s="139"/>
      <c r="D427" s="139"/>
      <c r="E427" s="139"/>
      <c r="F427" s="139"/>
      <c r="G427" s="139"/>
      <c r="H427" s="139"/>
      <c r="I427" s="139"/>
      <c r="J427" s="147"/>
    </row>
    <row r="428" spans="1:10" ht="18" customHeight="1" x14ac:dyDescent="0.2">
      <c r="A428" s="104" t="s">
        <v>325</v>
      </c>
      <c r="B428" s="29" t="s">
        <v>15</v>
      </c>
      <c r="C428" s="156" t="s">
        <v>16</v>
      </c>
      <c r="D428" s="156" t="s">
        <v>17</v>
      </c>
      <c r="E428" s="263" t="s">
        <v>441</v>
      </c>
      <c r="F428" s="263"/>
      <c r="G428" s="30" t="s">
        <v>76</v>
      </c>
      <c r="H428" s="29" t="s">
        <v>77</v>
      </c>
      <c r="I428" s="29" t="s">
        <v>78</v>
      </c>
      <c r="J428" s="105" t="s">
        <v>19</v>
      </c>
    </row>
    <row r="429" spans="1:10" ht="39" customHeight="1" x14ac:dyDescent="0.2">
      <c r="A429" s="135" t="s">
        <v>79</v>
      </c>
      <c r="B429" s="131" t="s">
        <v>324</v>
      </c>
      <c r="C429" s="157" t="s">
        <v>29</v>
      </c>
      <c r="D429" s="157" t="s">
        <v>323</v>
      </c>
      <c r="E429" s="264" t="s">
        <v>634</v>
      </c>
      <c r="F429" s="264"/>
      <c r="G429" s="132" t="s">
        <v>23</v>
      </c>
      <c r="H429" s="138">
        <v>1</v>
      </c>
      <c r="I429" s="133">
        <v>10.11</v>
      </c>
      <c r="J429" s="143">
        <v>10.11</v>
      </c>
    </row>
    <row r="430" spans="1:10" ht="26.1" customHeight="1" x14ac:dyDescent="0.2">
      <c r="A430" s="106" t="s">
        <v>80</v>
      </c>
      <c r="B430" s="38" t="s">
        <v>100</v>
      </c>
      <c r="C430" s="158" t="s">
        <v>29</v>
      </c>
      <c r="D430" s="158" t="s">
        <v>101</v>
      </c>
      <c r="E430" s="261" t="s">
        <v>437</v>
      </c>
      <c r="F430" s="261"/>
      <c r="G430" s="37" t="s">
        <v>81</v>
      </c>
      <c r="H430" s="36">
        <v>0.13589999999999999</v>
      </c>
      <c r="I430" s="35">
        <v>26.94</v>
      </c>
      <c r="J430" s="107">
        <v>3.66</v>
      </c>
    </row>
    <row r="431" spans="1:10" ht="26.1" customHeight="1" x14ac:dyDescent="0.2">
      <c r="A431" s="106" t="s">
        <v>80</v>
      </c>
      <c r="B431" s="38" t="s">
        <v>102</v>
      </c>
      <c r="C431" s="158" t="s">
        <v>29</v>
      </c>
      <c r="D431" s="158" t="s">
        <v>103</v>
      </c>
      <c r="E431" s="261" t="s">
        <v>437</v>
      </c>
      <c r="F431" s="261"/>
      <c r="G431" s="37" t="s">
        <v>81</v>
      </c>
      <c r="H431" s="36">
        <v>0.13589999999999999</v>
      </c>
      <c r="I431" s="35">
        <v>32.19</v>
      </c>
      <c r="J431" s="107">
        <v>4.37</v>
      </c>
    </row>
    <row r="432" spans="1:10" ht="24" customHeight="1" x14ac:dyDescent="0.2">
      <c r="A432" s="110" t="s">
        <v>85</v>
      </c>
      <c r="B432" s="34" t="s">
        <v>104</v>
      </c>
      <c r="C432" s="160" t="s">
        <v>29</v>
      </c>
      <c r="D432" s="160" t="s">
        <v>105</v>
      </c>
      <c r="E432" s="262" t="s">
        <v>436</v>
      </c>
      <c r="F432" s="262"/>
      <c r="G432" s="33" t="s">
        <v>23</v>
      </c>
      <c r="H432" s="32">
        <v>7.1000000000000004E-3</v>
      </c>
      <c r="I432" s="31">
        <v>72.17</v>
      </c>
      <c r="J432" s="111">
        <v>0.51</v>
      </c>
    </row>
    <row r="433" spans="1:10" ht="26.1" customHeight="1" x14ac:dyDescent="0.2">
      <c r="A433" s="110" t="s">
        <v>85</v>
      </c>
      <c r="B433" s="34" t="s">
        <v>696</v>
      </c>
      <c r="C433" s="160" t="s">
        <v>29</v>
      </c>
      <c r="D433" s="160" t="s">
        <v>695</v>
      </c>
      <c r="E433" s="262" t="s">
        <v>436</v>
      </c>
      <c r="F433" s="262"/>
      <c r="G433" s="33" t="s">
        <v>23</v>
      </c>
      <c r="H433" s="32">
        <v>1</v>
      </c>
      <c r="I433" s="31">
        <v>0.87</v>
      </c>
      <c r="J433" s="111">
        <v>0.87</v>
      </c>
    </row>
    <row r="434" spans="1:10" ht="26.1" customHeight="1" x14ac:dyDescent="0.2">
      <c r="A434" s="110" t="s">
        <v>85</v>
      </c>
      <c r="B434" s="34" t="s">
        <v>108</v>
      </c>
      <c r="C434" s="160" t="s">
        <v>29</v>
      </c>
      <c r="D434" s="160" t="s">
        <v>109</v>
      </c>
      <c r="E434" s="262" t="s">
        <v>436</v>
      </c>
      <c r="F434" s="262"/>
      <c r="G434" s="33" t="s">
        <v>23</v>
      </c>
      <c r="H434" s="32">
        <v>8.0000000000000002E-3</v>
      </c>
      <c r="I434" s="31">
        <v>81.77</v>
      </c>
      <c r="J434" s="111">
        <v>0.65</v>
      </c>
    </row>
    <row r="435" spans="1:10" ht="24" customHeight="1" x14ac:dyDescent="0.2">
      <c r="A435" s="110" t="s">
        <v>85</v>
      </c>
      <c r="B435" s="34" t="s">
        <v>110</v>
      </c>
      <c r="C435" s="160" t="s">
        <v>29</v>
      </c>
      <c r="D435" s="160" t="s">
        <v>624</v>
      </c>
      <c r="E435" s="262" t="s">
        <v>436</v>
      </c>
      <c r="F435" s="262"/>
      <c r="G435" s="33" t="s">
        <v>23</v>
      </c>
      <c r="H435" s="32">
        <v>3.0200000000000001E-2</v>
      </c>
      <c r="I435" s="31">
        <v>1.81</v>
      </c>
      <c r="J435" s="111">
        <v>0.05</v>
      </c>
    </row>
    <row r="436" spans="1:10" x14ac:dyDescent="0.2">
      <c r="A436" s="108"/>
      <c r="B436" s="159"/>
      <c r="C436" s="159"/>
      <c r="D436" s="159"/>
      <c r="E436" s="159" t="s">
        <v>435</v>
      </c>
      <c r="F436" s="44">
        <v>5.34</v>
      </c>
      <c r="G436" s="159" t="s">
        <v>434</v>
      </c>
      <c r="H436" s="44">
        <v>0</v>
      </c>
      <c r="I436" s="159" t="s">
        <v>433</v>
      </c>
      <c r="J436" s="109">
        <v>5.34</v>
      </c>
    </row>
    <row r="437" spans="1:10" x14ac:dyDescent="0.2">
      <c r="A437" s="108"/>
      <c r="B437" s="159"/>
      <c r="C437" s="159"/>
      <c r="D437" s="159"/>
      <c r="E437" s="159" t="s">
        <v>432</v>
      </c>
      <c r="F437" s="44">
        <v>2.52</v>
      </c>
      <c r="G437" s="159"/>
      <c r="H437" s="260" t="s">
        <v>431</v>
      </c>
      <c r="I437" s="260"/>
      <c r="J437" s="109">
        <v>12.63</v>
      </c>
    </row>
    <row r="438" spans="1:10" ht="50.1" customHeight="1" thickBot="1" x14ac:dyDescent="0.25">
      <c r="A438" s="153"/>
      <c r="B438" s="154"/>
      <c r="C438" s="154"/>
      <c r="D438" s="154"/>
      <c r="E438" s="154"/>
      <c r="F438" s="154"/>
      <c r="G438" s="154" t="s">
        <v>969</v>
      </c>
      <c r="H438" s="144">
        <v>6</v>
      </c>
      <c r="I438" s="154" t="s">
        <v>970</v>
      </c>
      <c r="J438" s="145">
        <v>75.78</v>
      </c>
    </row>
    <row r="439" spans="1:10" ht="0.95" customHeight="1" thickTop="1" x14ac:dyDescent="0.2">
      <c r="A439" s="146"/>
      <c r="B439" s="139"/>
      <c r="C439" s="139"/>
      <c r="D439" s="139"/>
      <c r="E439" s="139"/>
      <c r="F439" s="139"/>
      <c r="G439" s="139"/>
      <c r="H439" s="139"/>
      <c r="I439" s="139"/>
      <c r="J439" s="147"/>
    </row>
    <row r="440" spans="1:10" ht="18" customHeight="1" x14ac:dyDescent="0.2">
      <c r="A440" s="104" t="s">
        <v>322</v>
      </c>
      <c r="B440" s="29" t="s">
        <v>15</v>
      </c>
      <c r="C440" s="156" t="s">
        <v>16</v>
      </c>
      <c r="D440" s="156" t="s">
        <v>17</v>
      </c>
      <c r="E440" s="263" t="s">
        <v>441</v>
      </c>
      <c r="F440" s="263"/>
      <c r="G440" s="30" t="s">
        <v>76</v>
      </c>
      <c r="H440" s="29" t="s">
        <v>77</v>
      </c>
      <c r="I440" s="29" t="s">
        <v>78</v>
      </c>
      <c r="J440" s="105" t="s">
        <v>19</v>
      </c>
    </row>
    <row r="441" spans="1:10" ht="39" customHeight="1" x14ac:dyDescent="0.2">
      <c r="A441" s="135" t="s">
        <v>79</v>
      </c>
      <c r="B441" s="131" t="s">
        <v>111</v>
      </c>
      <c r="C441" s="157" t="s">
        <v>22</v>
      </c>
      <c r="D441" s="157" t="s">
        <v>62</v>
      </c>
      <c r="E441" s="264" t="s">
        <v>694</v>
      </c>
      <c r="F441" s="264"/>
      <c r="G441" s="132" t="s">
        <v>23</v>
      </c>
      <c r="H441" s="138">
        <v>1</v>
      </c>
      <c r="I441" s="133">
        <v>17.93</v>
      </c>
      <c r="J441" s="143">
        <v>17.93</v>
      </c>
    </row>
    <row r="442" spans="1:10" ht="26.1" customHeight="1" x14ac:dyDescent="0.2">
      <c r="A442" s="106" t="s">
        <v>80</v>
      </c>
      <c r="B442" s="38" t="s">
        <v>100</v>
      </c>
      <c r="C442" s="158" t="s">
        <v>29</v>
      </c>
      <c r="D442" s="158" t="s">
        <v>101</v>
      </c>
      <c r="E442" s="261" t="s">
        <v>437</v>
      </c>
      <c r="F442" s="261"/>
      <c r="G442" s="37" t="s">
        <v>81</v>
      </c>
      <c r="H442" s="36">
        <v>0.15</v>
      </c>
      <c r="I442" s="35">
        <v>26.94</v>
      </c>
      <c r="J442" s="107">
        <v>4.04</v>
      </c>
    </row>
    <row r="443" spans="1:10" ht="26.1" customHeight="1" x14ac:dyDescent="0.2">
      <c r="A443" s="106" t="s">
        <v>80</v>
      </c>
      <c r="B443" s="38" t="s">
        <v>102</v>
      </c>
      <c r="C443" s="158" t="s">
        <v>29</v>
      </c>
      <c r="D443" s="158" t="s">
        <v>103</v>
      </c>
      <c r="E443" s="261" t="s">
        <v>437</v>
      </c>
      <c r="F443" s="261"/>
      <c r="G443" s="37" t="s">
        <v>81</v>
      </c>
      <c r="H443" s="36">
        <v>0.15</v>
      </c>
      <c r="I443" s="35">
        <v>32.19</v>
      </c>
      <c r="J443" s="107">
        <v>4.82</v>
      </c>
    </row>
    <row r="444" spans="1:10" ht="24" customHeight="1" x14ac:dyDescent="0.2">
      <c r="A444" s="110" t="s">
        <v>85</v>
      </c>
      <c r="B444" s="34" t="s">
        <v>104</v>
      </c>
      <c r="C444" s="160" t="s">
        <v>29</v>
      </c>
      <c r="D444" s="160" t="s">
        <v>105</v>
      </c>
      <c r="E444" s="262" t="s">
        <v>436</v>
      </c>
      <c r="F444" s="262"/>
      <c r="G444" s="33" t="s">
        <v>23</v>
      </c>
      <c r="H444" s="32">
        <v>7.0000000000000001E-3</v>
      </c>
      <c r="I444" s="31">
        <v>72.17</v>
      </c>
      <c r="J444" s="111">
        <v>0.5</v>
      </c>
    </row>
    <row r="445" spans="1:10" ht="26.1" customHeight="1" x14ac:dyDescent="0.2">
      <c r="A445" s="110" t="s">
        <v>85</v>
      </c>
      <c r="B445" s="34" t="s">
        <v>108</v>
      </c>
      <c r="C445" s="160" t="s">
        <v>29</v>
      </c>
      <c r="D445" s="160" t="s">
        <v>109</v>
      </c>
      <c r="E445" s="262" t="s">
        <v>436</v>
      </c>
      <c r="F445" s="262"/>
      <c r="G445" s="33" t="s">
        <v>23</v>
      </c>
      <c r="H445" s="32">
        <v>8.0000000000000002E-3</v>
      </c>
      <c r="I445" s="31">
        <v>81.77</v>
      </c>
      <c r="J445" s="111">
        <v>0.65</v>
      </c>
    </row>
    <row r="446" spans="1:10" ht="26.1" customHeight="1" x14ac:dyDescent="0.2">
      <c r="A446" s="110" t="s">
        <v>85</v>
      </c>
      <c r="B446" s="34" t="s">
        <v>112</v>
      </c>
      <c r="C446" s="160" t="s">
        <v>29</v>
      </c>
      <c r="D446" s="160" t="s">
        <v>113</v>
      </c>
      <c r="E446" s="262" t="s">
        <v>436</v>
      </c>
      <c r="F446" s="262"/>
      <c r="G446" s="33" t="s">
        <v>23</v>
      </c>
      <c r="H446" s="32">
        <v>1</v>
      </c>
      <c r="I446" s="31">
        <v>7.83</v>
      </c>
      <c r="J446" s="111">
        <v>7.83</v>
      </c>
    </row>
    <row r="447" spans="1:10" ht="24" customHeight="1" x14ac:dyDescent="0.2">
      <c r="A447" s="110" t="s">
        <v>85</v>
      </c>
      <c r="B447" s="34" t="s">
        <v>110</v>
      </c>
      <c r="C447" s="160" t="s">
        <v>29</v>
      </c>
      <c r="D447" s="160" t="s">
        <v>624</v>
      </c>
      <c r="E447" s="262" t="s">
        <v>436</v>
      </c>
      <c r="F447" s="262"/>
      <c r="G447" s="33" t="s">
        <v>23</v>
      </c>
      <c r="H447" s="32">
        <v>0.05</v>
      </c>
      <c r="I447" s="31">
        <v>1.81</v>
      </c>
      <c r="J447" s="111">
        <v>0.09</v>
      </c>
    </row>
    <row r="448" spans="1:10" x14ac:dyDescent="0.2">
      <c r="A448" s="108"/>
      <c r="B448" s="159"/>
      <c r="C448" s="159"/>
      <c r="D448" s="159"/>
      <c r="E448" s="159" t="s">
        <v>435</v>
      </c>
      <c r="F448" s="44">
        <v>5.89</v>
      </c>
      <c r="G448" s="159" t="s">
        <v>434</v>
      </c>
      <c r="H448" s="44">
        <v>0</v>
      </c>
      <c r="I448" s="159" t="s">
        <v>433</v>
      </c>
      <c r="J448" s="109">
        <v>5.89</v>
      </c>
    </row>
    <row r="449" spans="1:10" x14ac:dyDescent="0.2">
      <c r="A449" s="108"/>
      <c r="B449" s="159"/>
      <c r="C449" s="159"/>
      <c r="D449" s="159"/>
      <c r="E449" s="159" t="s">
        <v>432</v>
      </c>
      <c r="F449" s="44">
        <v>4.47</v>
      </c>
      <c r="G449" s="159"/>
      <c r="H449" s="260" t="s">
        <v>431</v>
      </c>
      <c r="I449" s="260"/>
      <c r="J449" s="109">
        <v>22.4</v>
      </c>
    </row>
    <row r="450" spans="1:10" ht="50.1" customHeight="1" thickBot="1" x14ac:dyDescent="0.25">
      <c r="A450" s="153"/>
      <c r="B450" s="154"/>
      <c r="C450" s="154"/>
      <c r="D450" s="154"/>
      <c r="E450" s="154"/>
      <c r="F450" s="154"/>
      <c r="G450" s="154" t="s">
        <v>969</v>
      </c>
      <c r="H450" s="144">
        <v>7</v>
      </c>
      <c r="I450" s="154" t="s">
        <v>970</v>
      </c>
      <c r="J450" s="145">
        <v>156.80000000000001</v>
      </c>
    </row>
    <row r="451" spans="1:10" ht="0.95" customHeight="1" thickTop="1" x14ac:dyDescent="0.2">
      <c r="A451" s="146"/>
      <c r="B451" s="139"/>
      <c r="C451" s="139"/>
      <c r="D451" s="139"/>
      <c r="E451" s="139"/>
      <c r="F451" s="139"/>
      <c r="G451" s="139"/>
      <c r="H451" s="139"/>
      <c r="I451" s="139"/>
      <c r="J451" s="147"/>
    </row>
    <row r="452" spans="1:10" ht="18" customHeight="1" x14ac:dyDescent="0.2">
      <c r="A452" s="104" t="s">
        <v>321</v>
      </c>
      <c r="B452" s="29" t="s">
        <v>15</v>
      </c>
      <c r="C452" s="156" t="s">
        <v>16</v>
      </c>
      <c r="D452" s="156" t="s">
        <v>17</v>
      </c>
      <c r="E452" s="263" t="s">
        <v>441</v>
      </c>
      <c r="F452" s="263"/>
      <c r="G452" s="30" t="s">
        <v>76</v>
      </c>
      <c r="H452" s="29" t="s">
        <v>77</v>
      </c>
      <c r="I452" s="29" t="s">
        <v>78</v>
      </c>
      <c r="J452" s="105" t="s">
        <v>19</v>
      </c>
    </row>
    <row r="453" spans="1:10" ht="39" customHeight="1" x14ac:dyDescent="0.2">
      <c r="A453" s="135" t="s">
        <v>79</v>
      </c>
      <c r="B453" s="131" t="s">
        <v>320</v>
      </c>
      <c r="C453" s="157" t="s">
        <v>29</v>
      </c>
      <c r="D453" s="157" t="s">
        <v>63</v>
      </c>
      <c r="E453" s="264" t="s">
        <v>634</v>
      </c>
      <c r="F453" s="264"/>
      <c r="G453" s="132" t="s">
        <v>23</v>
      </c>
      <c r="H453" s="138">
        <v>1</v>
      </c>
      <c r="I453" s="133">
        <v>16.13</v>
      </c>
      <c r="J453" s="143">
        <v>16.13</v>
      </c>
    </row>
    <row r="454" spans="1:10" ht="26.1" customHeight="1" x14ac:dyDescent="0.2">
      <c r="A454" s="106" t="s">
        <v>80</v>
      </c>
      <c r="B454" s="38" t="s">
        <v>100</v>
      </c>
      <c r="C454" s="158" t="s">
        <v>29</v>
      </c>
      <c r="D454" s="158" t="s">
        <v>101</v>
      </c>
      <c r="E454" s="261" t="s">
        <v>437</v>
      </c>
      <c r="F454" s="261"/>
      <c r="G454" s="37" t="s">
        <v>81</v>
      </c>
      <c r="H454" s="36">
        <v>0.16880000000000001</v>
      </c>
      <c r="I454" s="35">
        <v>26.94</v>
      </c>
      <c r="J454" s="107">
        <v>4.54</v>
      </c>
    </row>
    <row r="455" spans="1:10" ht="26.1" customHeight="1" x14ac:dyDescent="0.2">
      <c r="A455" s="106" t="s">
        <v>80</v>
      </c>
      <c r="B455" s="38" t="s">
        <v>102</v>
      </c>
      <c r="C455" s="158" t="s">
        <v>29</v>
      </c>
      <c r="D455" s="158" t="s">
        <v>103</v>
      </c>
      <c r="E455" s="261" t="s">
        <v>437</v>
      </c>
      <c r="F455" s="261"/>
      <c r="G455" s="37" t="s">
        <v>81</v>
      </c>
      <c r="H455" s="36">
        <v>0.16880000000000001</v>
      </c>
      <c r="I455" s="35">
        <v>32.19</v>
      </c>
      <c r="J455" s="107">
        <v>5.43</v>
      </c>
    </row>
    <row r="456" spans="1:10" ht="24" customHeight="1" x14ac:dyDescent="0.2">
      <c r="A456" s="110" t="s">
        <v>85</v>
      </c>
      <c r="B456" s="34" t="s">
        <v>104</v>
      </c>
      <c r="C456" s="160" t="s">
        <v>29</v>
      </c>
      <c r="D456" s="160" t="s">
        <v>105</v>
      </c>
      <c r="E456" s="262" t="s">
        <v>436</v>
      </c>
      <c r="F456" s="262"/>
      <c r="G456" s="33" t="s">
        <v>23</v>
      </c>
      <c r="H456" s="32">
        <v>8.8000000000000005E-3</v>
      </c>
      <c r="I456" s="31">
        <v>72.17</v>
      </c>
      <c r="J456" s="111">
        <v>0.63</v>
      </c>
    </row>
    <row r="457" spans="1:10" ht="26.1" customHeight="1" x14ac:dyDescent="0.2">
      <c r="A457" s="110" t="s">
        <v>85</v>
      </c>
      <c r="B457" s="34" t="s">
        <v>693</v>
      </c>
      <c r="C457" s="160" t="s">
        <v>29</v>
      </c>
      <c r="D457" s="160" t="s">
        <v>692</v>
      </c>
      <c r="E457" s="262" t="s">
        <v>436</v>
      </c>
      <c r="F457" s="262"/>
      <c r="G457" s="33" t="s">
        <v>23</v>
      </c>
      <c r="H457" s="32">
        <v>1</v>
      </c>
      <c r="I457" s="31">
        <v>4.6100000000000003</v>
      </c>
      <c r="J457" s="111">
        <v>4.6100000000000003</v>
      </c>
    </row>
    <row r="458" spans="1:10" ht="26.1" customHeight="1" x14ac:dyDescent="0.2">
      <c r="A458" s="110" t="s">
        <v>85</v>
      </c>
      <c r="B458" s="34" t="s">
        <v>108</v>
      </c>
      <c r="C458" s="160" t="s">
        <v>29</v>
      </c>
      <c r="D458" s="160" t="s">
        <v>109</v>
      </c>
      <c r="E458" s="262" t="s">
        <v>436</v>
      </c>
      <c r="F458" s="262"/>
      <c r="G458" s="33" t="s">
        <v>23</v>
      </c>
      <c r="H458" s="32">
        <v>1.0500000000000001E-2</v>
      </c>
      <c r="I458" s="31">
        <v>81.77</v>
      </c>
      <c r="J458" s="111">
        <v>0.85</v>
      </c>
    </row>
    <row r="459" spans="1:10" ht="24" customHeight="1" x14ac:dyDescent="0.2">
      <c r="A459" s="110" t="s">
        <v>85</v>
      </c>
      <c r="B459" s="34" t="s">
        <v>110</v>
      </c>
      <c r="C459" s="160" t="s">
        <v>29</v>
      </c>
      <c r="D459" s="160" t="s">
        <v>624</v>
      </c>
      <c r="E459" s="262" t="s">
        <v>436</v>
      </c>
      <c r="F459" s="262"/>
      <c r="G459" s="33" t="s">
        <v>23</v>
      </c>
      <c r="H459" s="32">
        <v>4.3200000000000002E-2</v>
      </c>
      <c r="I459" s="31">
        <v>1.81</v>
      </c>
      <c r="J459" s="111">
        <v>7.0000000000000007E-2</v>
      </c>
    </row>
    <row r="460" spans="1:10" x14ac:dyDescent="0.2">
      <c r="A460" s="108"/>
      <c r="B460" s="159"/>
      <c r="C460" s="159"/>
      <c r="D460" s="159"/>
      <c r="E460" s="159" t="s">
        <v>435</v>
      </c>
      <c r="F460" s="44">
        <v>6.63</v>
      </c>
      <c r="G460" s="159" t="s">
        <v>434</v>
      </c>
      <c r="H460" s="44">
        <v>0</v>
      </c>
      <c r="I460" s="159" t="s">
        <v>433</v>
      </c>
      <c r="J460" s="109">
        <v>6.63</v>
      </c>
    </row>
    <row r="461" spans="1:10" x14ac:dyDescent="0.2">
      <c r="A461" s="108"/>
      <c r="B461" s="159"/>
      <c r="C461" s="159"/>
      <c r="D461" s="159"/>
      <c r="E461" s="159" t="s">
        <v>432</v>
      </c>
      <c r="F461" s="44">
        <v>4.0199999999999996</v>
      </c>
      <c r="G461" s="159"/>
      <c r="H461" s="260" t="s">
        <v>431</v>
      </c>
      <c r="I461" s="260"/>
      <c r="J461" s="109">
        <v>20.149999999999999</v>
      </c>
    </row>
    <row r="462" spans="1:10" ht="50.1" customHeight="1" thickBot="1" x14ac:dyDescent="0.25">
      <c r="A462" s="153"/>
      <c r="B462" s="154"/>
      <c r="C462" s="154"/>
      <c r="D462" s="154"/>
      <c r="E462" s="154"/>
      <c r="F462" s="154"/>
      <c r="G462" s="154" t="s">
        <v>969</v>
      </c>
      <c r="H462" s="144">
        <v>3</v>
      </c>
      <c r="I462" s="154" t="s">
        <v>970</v>
      </c>
      <c r="J462" s="145">
        <v>60.45</v>
      </c>
    </row>
    <row r="463" spans="1:10" ht="0.95" customHeight="1" thickTop="1" x14ac:dyDescent="0.2">
      <c r="A463" s="146"/>
      <c r="B463" s="139"/>
      <c r="C463" s="139"/>
      <c r="D463" s="139"/>
      <c r="E463" s="139"/>
      <c r="F463" s="139"/>
      <c r="G463" s="139"/>
      <c r="H463" s="139"/>
      <c r="I463" s="139"/>
      <c r="J463" s="147"/>
    </row>
    <row r="464" spans="1:10" ht="18" customHeight="1" x14ac:dyDescent="0.2">
      <c r="A464" s="104" t="s">
        <v>319</v>
      </c>
      <c r="B464" s="29" t="s">
        <v>15</v>
      </c>
      <c r="C464" s="156" t="s">
        <v>16</v>
      </c>
      <c r="D464" s="156" t="s">
        <v>17</v>
      </c>
      <c r="E464" s="263" t="s">
        <v>441</v>
      </c>
      <c r="F464" s="263"/>
      <c r="G464" s="30" t="s">
        <v>76</v>
      </c>
      <c r="H464" s="29" t="s">
        <v>77</v>
      </c>
      <c r="I464" s="29" t="s">
        <v>78</v>
      </c>
      <c r="J464" s="105" t="s">
        <v>19</v>
      </c>
    </row>
    <row r="465" spans="1:10" ht="39" customHeight="1" x14ac:dyDescent="0.2">
      <c r="A465" s="135" t="s">
        <v>79</v>
      </c>
      <c r="B465" s="131" t="s">
        <v>318</v>
      </c>
      <c r="C465" s="157" t="s">
        <v>29</v>
      </c>
      <c r="D465" s="157" t="s">
        <v>317</v>
      </c>
      <c r="E465" s="264" t="s">
        <v>634</v>
      </c>
      <c r="F465" s="264"/>
      <c r="G465" s="132" t="s">
        <v>23</v>
      </c>
      <c r="H465" s="138">
        <v>1</v>
      </c>
      <c r="I465" s="133">
        <v>13.98</v>
      </c>
      <c r="J465" s="143">
        <v>13.98</v>
      </c>
    </row>
    <row r="466" spans="1:10" ht="26.1" customHeight="1" x14ac:dyDescent="0.2">
      <c r="A466" s="106" t="s">
        <v>80</v>
      </c>
      <c r="B466" s="38" t="s">
        <v>100</v>
      </c>
      <c r="C466" s="158" t="s">
        <v>29</v>
      </c>
      <c r="D466" s="158" t="s">
        <v>101</v>
      </c>
      <c r="E466" s="261" t="s">
        <v>437</v>
      </c>
      <c r="F466" s="261"/>
      <c r="G466" s="37" t="s">
        <v>81</v>
      </c>
      <c r="H466" s="36">
        <v>0.1812</v>
      </c>
      <c r="I466" s="35">
        <v>26.94</v>
      </c>
      <c r="J466" s="107">
        <v>4.88</v>
      </c>
    </row>
    <row r="467" spans="1:10" ht="26.1" customHeight="1" x14ac:dyDescent="0.2">
      <c r="A467" s="106" t="s">
        <v>80</v>
      </c>
      <c r="B467" s="38" t="s">
        <v>102</v>
      </c>
      <c r="C467" s="158" t="s">
        <v>29</v>
      </c>
      <c r="D467" s="158" t="s">
        <v>103</v>
      </c>
      <c r="E467" s="261" t="s">
        <v>437</v>
      </c>
      <c r="F467" s="261"/>
      <c r="G467" s="37" t="s">
        <v>81</v>
      </c>
      <c r="H467" s="36">
        <v>0.1812</v>
      </c>
      <c r="I467" s="35">
        <v>32.19</v>
      </c>
      <c r="J467" s="107">
        <v>5.83</v>
      </c>
    </row>
    <row r="468" spans="1:10" ht="24" customHeight="1" x14ac:dyDescent="0.2">
      <c r="A468" s="110" t="s">
        <v>85</v>
      </c>
      <c r="B468" s="34" t="s">
        <v>104</v>
      </c>
      <c r="C468" s="160" t="s">
        <v>29</v>
      </c>
      <c r="D468" s="160" t="s">
        <v>105</v>
      </c>
      <c r="E468" s="262" t="s">
        <v>436</v>
      </c>
      <c r="F468" s="262"/>
      <c r="G468" s="33" t="s">
        <v>23</v>
      </c>
      <c r="H468" s="32">
        <v>1.06E-2</v>
      </c>
      <c r="I468" s="31">
        <v>72.17</v>
      </c>
      <c r="J468" s="111">
        <v>0.76</v>
      </c>
    </row>
    <row r="469" spans="1:10" ht="26.1" customHeight="1" x14ac:dyDescent="0.2">
      <c r="A469" s="110" t="s">
        <v>85</v>
      </c>
      <c r="B469" s="34" t="s">
        <v>691</v>
      </c>
      <c r="C469" s="160" t="s">
        <v>29</v>
      </c>
      <c r="D469" s="160" t="s">
        <v>690</v>
      </c>
      <c r="E469" s="262" t="s">
        <v>436</v>
      </c>
      <c r="F469" s="262"/>
      <c r="G469" s="33" t="s">
        <v>23</v>
      </c>
      <c r="H469" s="32">
        <v>1</v>
      </c>
      <c r="I469" s="31">
        <v>1.45</v>
      </c>
      <c r="J469" s="111">
        <v>1.45</v>
      </c>
    </row>
    <row r="470" spans="1:10" ht="26.1" customHeight="1" x14ac:dyDescent="0.2">
      <c r="A470" s="110" t="s">
        <v>85</v>
      </c>
      <c r="B470" s="34" t="s">
        <v>108</v>
      </c>
      <c r="C470" s="160" t="s">
        <v>29</v>
      </c>
      <c r="D470" s="160" t="s">
        <v>109</v>
      </c>
      <c r="E470" s="262" t="s">
        <v>436</v>
      </c>
      <c r="F470" s="262"/>
      <c r="G470" s="33" t="s">
        <v>23</v>
      </c>
      <c r="H470" s="32">
        <v>1.2E-2</v>
      </c>
      <c r="I470" s="31">
        <v>81.77</v>
      </c>
      <c r="J470" s="111">
        <v>0.98</v>
      </c>
    </row>
    <row r="471" spans="1:10" ht="24" customHeight="1" x14ac:dyDescent="0.2">
      <c r="A471" s="110" t="s">
        <v>85</v>
      </c>
      <c r="B471" s="34" t="s">
        <v>110</v>
      </c>
      <c r="C471" s="160" t="s">
        <v>29</v>
      </c>
      <c r="D471" s="160" t="s">
        <v>624</v>
      </c>
      <c r="E471" s="262" t="s">
        <v>436</v>
      </c>
      <c r="F471" s="262"/>
      <c r="G471" s="33" t="s">
        <v>23</v>
      </c>
      <c r="H471" s="32">
        <v>4.53E-2</v>
      </c>
      <c r="I471" s="31">
        <v>1.81</v>
      </c>
      <c r="J471" s="111">
        <v>0.08</v>
      </c>
    </row>
    <row r="472" spans="1:10" x14ac:dyDescent="0.2">
      <c r="A472" s="108"/>
      <c r="B472" s="159"/>
      <c r="C472" s="159"/>
      <c r="D472" s="159"/>
      <c r="E472" s="159" t="s">
        <v>435</v>
      </c>
      <c r="F472" s="44">
        <v>7.13</v>
      </c>
      <c r="G472" s="159" t="s">
        <v>434</v>
      </c>
      <c r="H472" s="44">
        <v>0</v>
      </c>
      <c r="I472" s="159" t="s">
        <v>433</v>
      </c>
      <c r="J472" s="109">
        <v>7.13</v>
      </c>
    </row>
    <row r="473" spans="1:10" x14ac:dyDescent="0.2">
      <c r="A473" s="108"/>
      <c r="B473" s="159"/>
      <c r="C473" s="159"/>
      <c r="D473" s="159"/>
      <c r="E473" s="159" t="s">
        <v>432</v>
      </c>
      <c r="F473" s="44">
        <v>3.49</v>
      </c>
      <c r="G473" s="159"/>
      <c r="H473" s="260" t="s">
        <v>431</v>
      </c>
      <c r="I473" s="260"/>
      <c r="J473" s="109">
        <v>17.47</v>
      </c>
    </row>
    <row r="474" spans="1:10" ht="50.1" customHeight="1" thickBot="1" x14ac:dyDescent="0.25">
      <c r="A474" s="153"/>
      <c r="B474" s="154"/>
      <c r="C474" s="154"/>
      <c r="D474" s="154"/>
      <c r="E474" s="154"/>
      <c r="F474" s="154"/>
      <c r="G474" s="154" t="s">
        <v>969</v>
      </c>
      <c r="H474" s="144">
        <v>4</v>
      </c>
      <c r="I474" s="154" t="s">
        <v>970</v>
      </c>
      <c r="J474" s="145">
        <v>69.88</v>
      </c>
    </row>
    <row r="475" spans="1:10" ht="0.95" customHeight="1" thickTop="1" x14ac:dyDescent="0.2">
      <c r="A475" s="146"/>
      <c r="B475" s="139"/>
      <c r="C475" s="139"/>
      <c r="D475" s="139"/>
      <c r="E475" s="139"/>
      <c r="F475" s="139"/>
      <c r="G475" s="139"/>
      <c r="H475" s="139"/>
      <c r="I475" s="139"/>
      <c r="J475" s="147"/>
    </row>
    <row r="476" spans="1:10" ht="18" customHeight="1" x14ac:dyDescent="0.2">
      <c r="A476" s="104" t="s">
        <v>316</v>
      </c>
      <c r="B476" s="29" t="s">
        <v>15</v>
      </c>
      <c r="C476" s="156" t="s">
        <v>16</v>
      </c>
      <c r="D476" s="156" t="s">
        <v>17</v>
      </c>
      <c r="E476" s="263" t="s">
        <v>441</v>
      </c>
      <c r="F476" s="263"/>
      <c r="G476" s="30" t="s">
        <v>76</v>
      </c>
      <c r="H476" s="29" t="s">
        <v>77</v>
      </c>
      <c r="I476" s="29" t="s">
        <v>78</v>
      </c>
      <c r="J476" s="105" t="s">
        <v>19</v>
      </c>
    </row>
    <row r="477" spans="1:10" ht="39" customHeight="1" x14ac:dyDescent="0.2">
      <c r="A477" s="135" t="s">
        <v>79</v>
      </c>
      <c r="B477" s="131" t="s">
        <v>315</v>
      </c>
      <c r="C477" s="157" t="s">
        <v>29</v>
      </c>
      <c r="D477" s="157" t="s">
        <v>314</v>
      </c>
      <c r="E477" s="264" t="s">
        <v>634</v>
      </c>
      <c r="F477" s="264"/>
      <c r="G477" s="132" t="s">
        <v>23</v>
      </c>
      <c r="H477" s="138">
        <v>1</v>
      </c>
      <c r="I477" s="133">
        <v>21.82</v>
      </c>
      <c r="J477" s="143">
        <v>21.82</v>
      </c>
    </row>
    <row r="478" spans="1:10" ht="26.1" customHeight="1" x14ac:dyDescent="0.2">
      <c r="A478" s="106" t="s">
        <v>80</v>
      </c>
      <c r="B478" s="38" t="s">
        <v>100</v>
      </c>
      <c r="C478" s="158" t="s">
        <v>29</v>
      </c>
      <c r="D478" s="158" t="s">
        <v>101</v>
      </c>
      <c r="E478" s="261" t="s">
        <v>437</v>
      </c>
      <c r="F478" s="261"/>
      <c r="G478" s="37" t="s">
        <v>81</v>
      </c>
      <c r="H478" s="36">
        <v>0.16089999999999999</v>
      </c>
      <c r="I478" s="35">
        <v>26.94</v>
      </c>
      <c r="J478" s="107">
        <v>4.33</v>
      </c>
    </row>
    <row r="479" spans="1:10" ht="26.1" customHeight="1" x14ac:dyDescent="0.2">
      <c r="A479" s="106" t="s">
        <v>80</v>
      </c>
      <c r="B479" s="38" t="s">
        <v>102</v>
      </c>
      <c r="C479" s="158" t="s">
        <v>29</v>
      </c>
      <c r="D479" s="158" t="s">
        <v>103</v>
      </c>
      <c r="E479" s="261" t="s">
        <v>437</v>
      </c>
      <c r="F479" s="261"/>
      <c r="G479" s="37" t="s">
        <v>81</v>
      </c>
      <c r="H479" s="36">
        <v>0.16089999999999999</v>
      </c>
      <c r="I479" s="35">
        <v>32.19</v>
      </c>
      <c r="J479" s="107">
        <v>5.17</v>
      </c>
    </row>
    <row r="480" spans="1:10" ht="24" customHeight="1" x14ac:dyDescent="0.2">
      <c r="A480" s="110" t="s">
        <v>85</v>
      </c>
      <c r="B480" s="34" t="s">
        <v>104</v>
      </c>
      <c r="C480" s="160" t="s">
        <v>29</v>
      </c>
      <c r="D480" s="160" t="s">
        <v>105</v>
      </c>
      <c r="E480" s="262" t="s">
        <v>436</v>
      </c>
      <c r="F480" s="262"/>
      <c r="G480" s="33" t="s">
        <v>23</v>
      </c>
      <c r="H480" s="32">
        <v>7.1000000000000004E-3</v>
      </c>
      <c r="I480" s="31">
        <v>72.17</v>
      </c>
      <c r="J480" s="111">
        <v>0.51</v>
      </c>
    </row>
    <row r="481" spans="1:10" ht="39" customHeight="1" x14ac:dyDescent="0.2">
      <c r="A481" s="110" t="s">
        <v>85</v>
      </c>
      <c r="B481" s="34" t="s">
        <v>689</v>
      </c>
      <c r="C481" s="160" t="s">
        <v>29</v>
      </c>
      <c r="D481" s="160" t="s">
        <v>688</v>
      </c>
      <c r="E481" s="262" t="s">
        <v>436</v>
      </c>
      <c r="F481" s="262"/>
      <c r="G481" s="33" t="s">
        <v>23</v>
      </c>
      <c r="H481" s="32">
        <v>1</v>
      </c>
      <c r="I481" s="31">
        <v>11.01</v>
      </c>
      <c r="J481" s="111">
        <v>11.01</v>
      </c>
    </row>
    <row r="482" spans="1:10" ht="26.1" customHeight="1" x14ac:dyDescent="0.2">
      <c r="A482" s="110" t="s">
        <v>85</v>
      </c>
      <c r="B482" s="34" t="s">
        <v>108</v>
      </c>
      <c r="C482" s="160" t="s">
        <v>29</v>
      </c>
      <c r="D482" s="160" t="s">
        <v>109</v>
      </c>
      <c r="E482" s="262" t="s">
        <v>436</v>
      </c>
      <c r="F482" s="262"/>
      <c r="G482" s="33" t="s">
        <v>23</v>
      </c>
      <c r="H482" s="32">
        <v>8.9999999999999993E-3</v>
      </c>
      <c r="I482" s="31">
        <v>81.77</v>
      </c>
      <c r="J482" s="111">
        <v>0.73</v>
      </c>
    </row>
    <row r="483" spans="1:10" ht="24" customHeight="1" x14ac:dyDescent="0.2">
      <c r="A483" s="110" t="s">
        <v>85</v>
      </c>
      <c r="B483" s="34" t="s">
        <v>110</v>
      </c>
      <c r="C483" s="160" t="s">
        <v>29</v>
      </c>
      <c r="D483" s="160" t="s">
        <v>624</v>
      </c>
      <c r="E483" s="262" t="s">
        <v>436</v>
      </c>
      <c r="F483" s="262"/>
      <c r="G483" s="33" t="s">
        <v>23</v>
      </c>
      <c r="H483" s="32">
        <v>4.3700000000000003E-2</v>
      </c>
      <c r="I483" s="31">
        <v>1.81</v>
      </c>
      <c r="J483" s="111">
        <v>7.0000000000000007E-2</v>
      </c>
    </row>
    <row r="484" spans="1:10" x14ac:dyDescent="0.2">
      <c r="A484" s="108"/>
      <c r="B484" s="159"/>
      <c r="C484" s="159"/>
      <c r="D484" s="159"/>
      <c r="E484" s="159" t="s">
        <v>435</v>
      </c>
      <c r="F484" s="44">
        <v>6.32</v>
      </c>
      <c r="G484" s="159" t="s">
        <v>434</v>
      </c>
      <c r="H484" s="44">
        <v>0</v>
      </c>
      <c r="I484" s="159" t="s">
        <v>433</v>
      </c>
      <c r="J484" s="109">
        <v>6.32</v>
      </c>
    </row>
    <row r="485" spans="1:10" x14ac:dyDescent="0.2">
      <c r="A485" s="108"/>
      <c r="B485" s="159"/>
      <c r="C485" s="159"/>
      <c r="D485" s="159"/>
      <c r="E485" s="159" t="s">
        <v>432</v>
      </c>
      <c r="F485" s="44">
        <v>5.45</v>
      </c>
      <c r="G485" s="159"/>
      <c r="H485" s="260" t="s">
        <v>431</v>
      </c>
      <c r="I485" s="260"/>
      <c r="J485" s="109">
        <v>27.27</v>
      </c>
    </row>
    <row r="486" spans="1:10" ht="50.1" customHeight="1" thickBot="1" x14ac:dyDescent="0.25">
      <c r="A486" s="153"/>
      <c r="B486" s="154"/>
      <c r="C486" s="154"/>
      <c r="D486" s="154"/>
      <c r="E486" s="154"/>
      <c r="F486" s="154"/>
      <c r="G486" s="154" t="s">
        <v>969</v>
      </c>
      <c r="H486" s="144">
        <v>2</v>
      </c>
      <c r="I486" s="154" t="s">
        <v>970</v>
      </c>
      <c r="J486" s="145">
        <v>54.54</v>
      </c>
    </row>
    <row r="487" spans="1:10" ht="0.95" customHeight="1" thickTop="1" x14ac:dyDescent="0.2">
      <c r="A487" s="146"/>
      <c r="B487" s="139"/>
      <c r="C487" s="139"/>
      <c r="D487" s="139"/>
      <c r="E487" s="139"/>
      <c r="F487" s="139"/>
      <c r="G487" s="139"/>
      <c r="H487" s="139"/>
      <c r="I487" s="139"/>
      <c r="J487" s="147"/>
    </row>
    <row r="488" spans="1:10" ht="24" customHeight="1" x14ac:dyDescent="0.2">
      <c r="A488" s="134" t="s">
        <v>313</v>
      </c>
      <c r="B488" s="161"/>
      <c r="C488" s="161"/>
      <c r="D488" s="161" t="s">
        <v>64</v>
      </c>
      <c r="E488" s="161"/>
      <c r="F488" s="265"/>
      <c r="G488" s="265"/>
      <c r="H488" s="130"/>
      <c r="I488" s="161"/>
      <c r="J488" s="148">
        <v>1854.81</v>
      </c>
    </row>
    <row r="489" spans="1:10" ht="18" customHeight="1" x14ac:dyDescent="0.2">
      <c r="A489" s="104" t="s">
        <v>312</v>
      </c>
      <c r="B489" s="29" t="s">
        <v>15</v>
      </c>
      <c r="C489" s="156" t="s">
        <v>16</v>
      </c>
      <c r="D489" s="156" t="s">
        <v>17</v>
      </c>
      <c r="E489" s="263" t="s">
        <v>441</v>
      </c>
      <c r="F489" s="263"/>
      <c r="G489" s="30" t="s">
        <v>76</v>
      </c>
      <c r="H489" s="29" t="s">
        <v>77</v>
      </c>
      <c r="I489" s="29" t="s">
        <v>78</v>
      </c>
      <c r="J489" s="105" t="s">
        <v>19</v>
      </c>
    </row>
    <row r="490" spans="1:10" ht="24" customHeight="1" x14ac:dyDescent="0.2">
      <c r="A490" s="135" t="s">
        <v>79</v>
      </c>
      <c r="B490" s="131" t="s">
        <v>311</v>
      </c>
      <c r="C490" s="157" t="s">
        <v>205</v>
      </c>
      <c r="D490" s="157" t="s">
        <v>310</v>
      </c>
      <c r="E490" s="264" t="s">
        <v>687</v>
      </c>
      <c r="F490" s="264"/>
      <c r="G490" s="132" t="s">
        <v>23</v>
      </c>
      <c r="H490" s="138">
        <v>1</v>
      </c>
      <c r="I490" s="133">
        <v>20.059999999999999</v>
      </c>
      <c r="J490" s="143">
        <v>20.059999999999999</v>
      </c>
    </row>
    <row r="491" spans="1:10" ht="24" customHeight="1" x14ac:dyDescent="0.2">
      <c r="A491" s="110" t="s">
        <v>85</v>
      </c>
      <c r="B491" s="34" t="s">
        <v>686</v>
      </c>
      <c r="C491" s="160" t="s">
        <v>205</v>
      </c>
      <c r="D491" s="160" t="s">
        <v>685</v>
      </c>
      <c r="E491" s="262" t="s">
        <v>436</v>
      </c>
      <c r="F491" s="262"/>
      <c r="G491" s="33" t="s">
        <v>23</v>
      </c>
      <c r="H491" s="32">
        <v>1</v>
      </c>
      <c r="I491" s="31">
        <v>2.94</v>
      </c>
      <c r="J491" s="111">
        <v>2.94</v>
      </c>
    </row>
    <row r="492" spans="1:10" ht="24" customHeight="1" x14ac:dyDescent="0.2">
      <c r="A492" s="110" t="s">
        <v>85</v>
      </c>
      <c r="B492" s="34" t="s">
        <v>684</v>
      </c>
      <c r="C492" s="160" t="s">
        <v>205</v>
      </c>
      <c r="D492" s="160" t="s">
        <v>683</v>
      </c>
      <c r="E492" s="262" t="s">
        <v>453</v>
      </c>
      <c r="F492" s="262"/>
      <c r="G492" s="33" t="s">
        <v>81</v>
      </c>
      <c r="H492" s="32">
        <v>0.46899999999999997</v>
      </c>
      <c r="I492" s="31">
        <v>16.059999999999999</v>
      </c>
      <c r="J492" s="111">
        <v>7.53</v>
      </c>
    </row>
    <row r="493" spans="1:10" ht="24" customHeight="1" x14ac:dyDescent="0.2">
      <c r="A493" s="110" t="s">
        <v>85</v>
      </c>
      <c r="B493" s="34" t="s">
        <v>682</v>
      </c>
      <c r="C493" s="160" t="s">
        <v>205</v>
      </c>
      <c r="D493" s="160" t="s">
        <v>681</v>
      </c>
      <c r="E493" s="262" t="s">
        <v>453</v>
      </c>
      <c r="F493" s="262"/>
      <c r="G493" s="33" t="s">
        <v>81</v>
      </c>
      <c r="H493" s="32">
        <v>0.46899999999999997</v>
      </c>
      <c r="I493" s="31">
        <v>20.45</v>
      </c>
      <c r="J493" s="111">
        <v>9.59</v>
      </c>
    </row>
    <row r="494" spans="1:10" x14ac:dyDescent="0.2">
      <c r="A494" s="108"/>
      <c r="B494" s="159"/>
      <c r="C494" s="159"/>
      <c r="D494" s="159"/>
      <c r="E494" s="159" t="s">
        <v>435</v>
      </c>
      <c r="F494" s="44">
        <v>17.12</v>
      </c>
      <c r="G494" s="159" t="s">
        <v>434</v>
      </c>
      <c r="H494" s="44">
        <v>0</v>
      </c>
      <c r="I494" s="159" t="s">
        <v>433</v>
      </c>
      <c r="J494" s="109">
        <v>17.12</v>
      </c>
    </row>
    <row r="495" spans="1:10" x14ac:dyDescent="0.2">
      <c r="A495" s="108"/>
      <c r="B495" s="159"/>
      <c r="C495" s="159"/>
      <c r="D495" s="159"/>
      <c r="E495" s="159" t="s">
        <v>432</v>
      </c>
      <c r="F495" s="44">
        <v>5.01</v>
      </c>
      <c r="G495" s="159"/>
      <c r="H495" s="260" t="s">
        <v>431</v>
      </c>
      <c r="I495" s="260"/>
      <c r="J495" s="109">
        <v>25.07</v>
      </c>
    </row>
    <row r="496" spans="1:10" ht="50.1" customHeight="1" thickBot="1" x14ac:dyDescent="0.25">
      <c r="A496" s="153"/>
      <c r="B496" s="154"/>
      <c r="C496" s="154"/>
      <c r="D496" s="154"/>
      <c r="E496" s="154"/>
      <c r="F496" s="154"/>
      <c r="G496" s="154" t="s">
        <v>969</v>
      </c>
      <c r="H496" s="144">
        <v>2</v>
      </c>
      <c r="I496" s="154" t="s">
        <v>970</v>
      </c>
      <c r="J496" s="145">
        <v>50.14</v>
      </c>
    </row>
    <row r="497" spans="1:10" ht="0.95" customHeight="1" thickTop="1" x14ac:dyDescent="0.2">
      <c r="A497" s="146"/>
      <c r="B497" s="139"/>
      <c r="C497" s="139"/>
      <c r="D497" s="139"/>
      <c r="E497" s="139"/>
      <c r="F497" s="139"/>
      <c r="G497" s="139"/>
      <c r="H497" s="139"/>
      <c r="I497" s="139"/>
      <c r="J497" s="147"/>
    </row>
    <row r="498" spans="1:10" ht="18" customHeight="1" x14ac:dyDescent="0.2">
      <c r="A498" s="104" t="s">
        <v>309</v>
      </c>
      <c r="B498" s="29" t="s">
        <v>15</v>
      </c>
      <c r="C498" s="156" t="s">
        <v>16</v>
      </c>
      <c r="D498" s="156" t="s">
        <v>17</v>
      </c>
      <c r="E498" s="263" t="s">
        <v>441</v>
      </c>
      <c r="F498" s="263"/>
      <c r="G498" s="30" t="s">
        <v>76</v>
      </c>
      <c r="H498" s="29" t="s">
        <v>77</v>
      </c>
      <c r="I498" s="29" t="s">
        <v>78</v>
      </c>
      <c r="J498" s="105" t="s">
        <v>19</v>
      </c>
    </row>
    <row r="499" spans="1:10" ht="51.95" customHeight="1" x14ac:dyDescent="0.2">
      <c r="A499" s="135" t="s">
        <v>79</v>
      </c>
      <c r="B499" s="131" t="s">
        <v>308</v>
      </c>
      <c r="C499" s="157" t="s">
        <v>29</v>
      </c>
      <c r="D499" s="157" t="s">
        <v>307</v>
      </c>
      <c r="E499" s="264" t="s">
        <v>627</v>
      </c>
      <c r="F499" s="264"/>
      <c r="G499" s="132" t="s">
        <v>23</v>
      </c>
      <c r="H499" s="138">
        <v>1</v>
      </c>
      <c r="I499" s="133">
        <v>60.41</v>
      </c>
      <c r="J499" s="143">
        <v>60.41</v>
      </c>
    </row>
    <row r="500" spans="1:10" ht="26.1" customHeight="1" x14ac:dyDescent="0.2">
      <c r="A500" s="106" t="s">
        <v>80</v>
      </c>
      <c r="B500" s="38" t="s">
        <v>100</v>
      </c>
      <c r="C500" s="158" t="s">
        <v>29</v>
      </c>
      <c r="D500" s="158" t="s">
        <v>101</v>
      </c>
      <c r="E500" s="261" t="s">
        <v>437</v>
      </c>
      <c r="F500" s="261"/>
      <c r="G500" s="37" t="s">
        <v>81</v>
      </c>
      <c r="H500" s="36">
        <v>0.25679999999999997</v>
      </c>
      <c r="I500" s="35">
        <v>26.94</v>
      </c>
      <c r="J500" s="107">
        <v>6.91</v>
      </c>
    </row>
    <row r="501" spans="1:10" ht="26.1" customHeight="1" x14ac:dyDescent="0.2">
      <c r="A501" s="106" t="s">
        <v>80</v>
      </c>
      <c r="B501" s="38" t="s">
        <v>102</v>
      </c>
      <c r="C501" s="158" t="s">
        <v>29</v>
      </c>
      <c r="D501" s="158" t="s">
        <v>103</v>
      </c>
      <c r="E501" s="261" t="s">
        <v>437</v>
      </c>
      <c r="F501" s="261"/>
      <c r="G501" s="37" t="s">
        <v>81</v>
      </c>
      <c r="H501" s="36">
        <v>0.25679999999999997</v>
      </c>
      <c r="I501" s="35">
        <v>32.19</v>
      </c>
      <c r="J501" s="107">
        <v>8.26</v>
      </c>
    </row>
    <row r="502" spans="1:10" ht="26.1" customHeight="1" x14ac:dyDescent="0.2">
      <c r="A502" s="110" t="s">
        <v>85</v>
      </c>
      <c r="B502" s="34" t="s">
        <v>117</v>
      </c>
      <c r="C502" s="160" t="s">
        <v>29</v>
      </c>
      <c r="D502" s="160" t="s">
        <v>118</v>
      </c>
      <c r="E502" s="262" t="s">
        <v>436</v>
      </c>
      <c r="F502" s="262"/>
      <c r="G502" s="33" t="s">
        <v>23</v>
      </c>
      <c r="H502" s="32">
        <v>3</v>
      </c>
      <c r="I502" s="31">
        <v>4.6399999999999997</v>
      </c>
      <c r="J502" s="111">
        <v>13.92</v>
      </c>
    </row>
    <row r="503" spans="1:10" ht="26.1" customHeight="1" x14ac:dyDescent="0.2">
      <c r="A503" s="110" t="s">
        <v>85</v>
      </c>
      <c r="B503" s="34" t="s">
        <v>680</v>
      </c>
      <c r="C503" s="160" t="s">
        <v>29</v>
      </c>
      <c r="D503" s="160" t="s">
        <v>679</v>
      </c>
      <c r="E503" s="262" t="s">
        <v>436</v>
      </c>
      <c r="F503" s="262"/>
      <c r="G503" s="33" t="s">
        <v>23</v>
      </c>
      <c r="H503" s="32">
        <v>1</v>
      </c>
      <c r="I503" s="31">
        <v>26.19</v>
      </c>
      <c r="J503" s="111">
        <v>26.19</v>
      </c>
    </row>
    <row r="504" spans="1:10" ht="39" customHeight="1" x14ac:dyDescent="0.2">
      <c r="A504" s="110" t="s">
        <v>85</v>
      </c>
      <c r="B504" s="34" t="s">
        <v>119</v>
      </c>
      <c r="C504" s="160" t="s">
        <v>29</v>
      </c>
      <c r="D504" s="160" t="s">
        <v>120</v>
      </c>
      <c r="E504" s="262" t="s">
        <v>436</v>
      </c>
      <c r="F504" s="262"/>
      <c r="G504" s="33" t="s">
        <v>23</v>
      </c>
      <c r="H504" s="32">
        <v>0.17249999999999999</v>
      </c>
      <c r="I504" s="31">
        <v>29.78</v>
      </c>
      <c r="J504" s="111">
        <v>5.13</v>
      </c>
    </row>
    <row r="505" spans="1:10" x14ac:dyDescent="0.2">
      <c r="A505" s="108"/>
      <c r="B505" s="159"/>
      <c r="C505" s="159"/>
      <c r="D505" s="159"/>
      <c r="E505" s="159" t="s">
        <v>435</v>
      </c>
      <c r="F505" s="44">
        <v>10.1</v>
      </c>
      <c r="G505" s="159" t="s">
        <v>434</v>
      </c>
      <c r="H505" s="44">
        <v>0</v>
      </c>
      <c r="I505" s="159" t="s">
        <v>433</v>
      </c>
      <c r="J505" s="109">
        <v>10.1</v>
      </c>
    </row>
    <row r="506" spans="1:10" x14ac:dyDescent="0.2">
      <c r="A506" s="108"/>
      <c r="B506" s="159"/>
      <c r="C506" s="159"/>
      <c r="D506" s="159"/>
      <c r="E506" s="159" t="s">
        <v>432</v>
      </c>
      <c r="F506" s="44">
        <v>15.09</v>
      </c>
      <c r="G506" s="159"/>
      <c r="H506" s="260" t="s">
        <v>431</v>
      </c>
      <c r="I506" s="260"/>
      <c r="J506" s="109">
        <v>75.5</v>
      </c>
    </row>
    <row r="507" spans="1:10" ht="50.1" customHeight="1" thickBot="1" x14ac:dyDescent="0.25">
      <c r="A507" s="153"/>
      <c r="B507" s="154"/>
      <c r="C507" s="154"/>
      <c r="D507" s="154"/>
      <c r="E507" s="154"/>
      <c r="F507" s="154"/>
      <c r="G507" s="154" t="s">
        <v>969</v>
      </c>
      <c r="H507" s="144">
        <v>3</v>
      </c>
      <c r="I507" s="154" t="s">
        <v>970</v>
      </c>
      <c r="J507" s="145">
        <v>226.5</v>
      </c>
    </row>
    <row r="508" spans="1:10" ht="0.95" customHeight="1" thickTop="1" x14ac:dyDescent="0.2">
      <c r="A508" s="146"/>
      <c r="B508" s="139"/>
      <c r="C508" s="139"/>
      <c r="D508" s="139"/>
      <c r="E508" s="139"/>
      <c r="F508" s="139"/>
      <c r="G508" s="139"/>
      <c r="H508" s="139"/>
      <c r="I508" s="139"/>
      <c r="J508" s="147"/>
    </row>
    <row r="509" spans="1:10" ht="18" customHeight="1" x14ac:dyDescent="0.2">
      <c r="A509" s="104" t="s">
        <v>306</v>
      </c>
      <c r="B509" s="29" t="s">
        <v>15</v>
      </c>
      <c r="C509" s="156" t="s">
        <v>16</v>
      </c>
      <c r="D509" s="156" t="s">
        <v>17</v>
      </c>
      <c r="E509" s="263" t="s">
        <v>441</v>
      </c>
      <c r="F509" s="263"/>
      <c r="G509" s="30" t="s">
        <v>76</v>
      </c>
      <c r="H509" s="29" t="s">
        <v>77</v>
      </c>
      <c r="I509" s="29" t="s">
        <v>78</v>
      </c>
      <c r="J509" s="105" t="s">
        <v>19</v>
      </c>
    </row>
    <row r="510" spans="1:10" ht="26.1" customHeight="1" x14ac:dyDescent="0.2">
      <c r="A510" s="135" t="s">
        <v>79</v>
      </c>
      <c r="B510" s="131" t="s">
        <v>305</v>
      </c>
      <c r="C510" s="157" t="s">
        <v>210</v>
      </c>
      <c r="D510" s="157" t="s">
        <v>304</v>
      </c>
      <c r="E510" s="264" t="s">
        <v>678</v>
      </c>
      <c r="F510" s="264"/>
      <c r="G510" s="132" t="s">
        <v>208</v>
      </c>
      <c r="H510" s="138">
        <v>1</v>
      </c>
      <c r="I510" s="133">
        <v>46.1</v>
      </c>
      <c r="J510" s="143">
        <v>46.1</v>
      </c>
    </row>
    <row r="511" spans="1:10" ht="24" customHeight="1" x14ac:dyDescent="0.2">
      <c r="A511" s="106" t="s">
        <v>80</v>
      </c>
      <c r="B511" s="38" t="s">
        <v>513</v>
      </c>
      <c r="C511" s="158" t="s">
        <v>210</v>
      </c>
      <c r="D511" s="158" t="s">
        <v>512</v>
      </c>
      <c r="E511" s="261" t="s">
        <v>511</v>
      </c>
      <c r="F511" s="261"/>
      <c r="G511" s="37" t="s">
        <v>442</v>
      </c>
      <c r="H511" s="36">
        <v>0.46</v>
      </c>
      <c r="I511" s="35">
        <v>3.86</v>
      </c>
      <c r="J511" s="107">
        <v>1.77</v>
      </c>
    </row>
    <row r="512" spans="1:10" ht="24" customHeight="1" x14ac:dyDescent="0.2">
      <c r="A512" s="106" t="s">
        <v>80</v>
      </c>
      <c r="B512" s="38" t="s">
        <v>515</v>
      </c>
      <c r="C512" s="158" t="s">
        <v>210</v>
      </c>
      <c r="D512" s="158" t="s">
        <v>514</v>
      </c>
      <c r="E512" s="261" t="s">
        <v>511</v>
      </c>
      <c r="F512" s="261"/>
      <c r="G512" s="37" t="s">
        <v>442</v>
      </c>
      <c r="H512" s="36">
        <v>0.46</v>
      </c>
      <c r="I512" s="35">
        <v>3.8</v>
      </c>
      <c r="J512" s="107">
        <v>1.74</v>
      </c>
    </row>
    <row r="513" spans="1:10" ht="26.1" customHeight="1" x14ac:dyDescent="0.2">
      <c r="A513" s="110" t="s">
        <v>85</v>
      </c>
      <c r="B513" s="34" t="s">
        <v>669</v>
      </c>
      <c r="C513" s="160" t="s">
        <v>210</v>
      </c>
      <c r="D513" s="160" t="s">
        <v>668</v>
      </c>
      <c r="E513" s="262" t="s">
        <v>436</v>
      </c>
      <c r="F513" s="262"/>
      <c r="G513" s="33" t="s">
        <v>208</v>
      </c>
      <c r="H513" s="32">
        <v>1</v>
      </c>
      <c r="I513" s="31">
        <v>17.79</v>
      </c>
      <c r="J513" s="111">
        <v>17.79</v>
      </c>
    </row>
    <row r="514" spans="1:10" ht="24" customHeight="1" x14ac:dyDescent="0.2">
      <c r="A514" s="110" t="s">
        <v>85</v>
      </c>
      <c r="B514" s="34" t="s">
        <v>667</v>
      </c>
      <c r="C514" s="160" t="s">
        <v>210</v>
      </c>
      <c r="D514" s="160" t="s">
        <v>666</v>
      </c>
      <c r="E514" s="262" t="s">
        <v>436</v>
      </c>
      <c r="F514" s="262"/>
      <c r="G514" s="33" t="s">
        <v>563</v>
      </c>
      <c r="H514" s="32">
        <v>5.6000000000000001E-2</v>
      </c>
      <c r="I514" s="31">
        <v>63.5</v>
      </c>
      <c r="J514" s="111">
        <v>3.55</v>
      </c>
    </row>
    <row r="515" spans="1:10" ht="26.1" customHeight="1" x14ac:dyDescent="0.2">
      <c r="A515" s="110" t="s">
        <v>85</v>
      </c>
      <c r="B515" s="34" t="s">
        <v>677</v>
      </c>
      <c r="C515" s="160" t="s">
        <v>210</v>
      </c>
      <c r="D515" s="160" t="s">
        <v>676</v>
      </c>
      <c r="E515" s="262" t="s">
        <v>436</v>
      </c>
      <c r="F515" s="262"/>
      <c r="G515" s="33" t="s">
        <v>208</v>
      </c>
      <c r="H515" s="32">
        <v>1</v>
      </c>
      <c r="I515" s="31">
        <v>1.69</v>
      </c>
      <c r="J515" s="111">
        <v>1.69</v>
      </c>
    </row>
    <row r="516" spans="1:10" ht="26.1" customHeight="1" x14ac:dyDescent="0.2">
      <c r="A516" s="110" t="s">
        <v>85</v>
      </c>
      <c r="B516" s="34" t="s">
        <v>675</v>
      </c>
      <c r="C516" s="160" t="s">
        <v>210</v>
      </c>
      <c r="D516" s="160" t="s">
        <v>674</v>
      </c>
      <c r="E516" s="262" t="s">
        <v>436</v>
      </c>
      <c r="F516" s="262"/>
      <c r="G516" s="33" t="s">
        <v>208</v>
      </c>
      <c r="H516" s="32">
        <v>1</v>
      </c>
      <c r="I516" s="31">
        <v>3</v>
      </c>
      <c r="J516" s="111">
        <v>3</v>
      </c>
    </row>
    <row r="517" spans="1:10" ht="24" customHeight="1" x14ac:dyDescent="0.2">
      <c r="A517" s="110" t="s">
        <v>85</v>
      </c>
      <c r="B517" s="34" t="s">
        <v>673</v>
      </c>
      <c r="C517" s="160" t="s">
        <v>210</v>
      </c>
      <c r="D517" s="160" t="s">
        <v>672</v>
      </c>
      <c r="E517" s="262" t="s">
        <v>453</v>
      </c>
      <c r="F517" s="262"/>
      <c r="G517" s="33" t="s">
        <v>442</v>
      </c>
      <c r="H517" s="32">
        <v>0.46</v>
      </c>
      <c r="I517" s="31">
        <v>20.440000000000001</v>
      </c>
      <c r="J517" s="111">
        <v>9.4</v>
      </c>
    </row>
    <row r="518" spans="1:10" ht="24" customHeight="1" x14ac:dyDescent="0.2">
      <c r="A518" s="110" t="s">
        <v>85</v>
      </c>
      <c r="B518" s="34" t="s">
        <v>671</v>
      </c>
      <c r="C518" s="160" t="s">
        <v>210</v>
      </c>
      <c r="D518" s="160" t="s">
        <v>670</v>
      </c>
      <c r="E518" s="262" t="s">
        <v>453</v>
      </c>
      <c r="F518" s="262"/>
      <c r="G518" s="33" t="s">
        <v>442</v>
      </c>
      <c r="H518" s="32">
        <v>0.46</v>
      </c>
      <c r="I518" s="31">
        <v>15.58</v>
      </c>
      <c r="J518" s="111">
        <v>7.16</v>
      </c>
    </row>
    <row r="519" spans="1:10" x14ac:dyDescent="0.2">
      <c r="A519" s="108"/>
      <c r="B519" s="159"/>
      <c r="C519" s="159"/>
      <c r="D519" s="159"/>
      <c r="E519" s="159" t="s">
        <v>435</v>
      </c>
      <c r="F519" s="44">
        <v>16.559999999999999</v>
      </c>
      <c r="G519" s="159" t="s">
        <v>434</v>
      </c>
      <c r="H519" s="44">
        <v>0</v>
      </c>
      <c r="I519" s="159" t="s">
        <v>433</v>
      </c>
      <c r="J519" s="109">
        <v>16.559999999999999</v>
      </c>
    </row>
    <row r="520" spans="1:10" x14ac:dyDescent="0.2">
      <c r="A520" s="108"/>
      <c r="B520" s="159"/>
      <c r="C520" s="159"/>
      <c r="D520" s="159"/>
      <c r="E520" s="159" t="s">
        <v>432</v>
      </c>
      <c r="F520" s="44">
        <v>11.51</v>
      </c>
      <c r="G520" s="159"/>
      <c r="H520" s="260" t="s">
        <v>431</v>
      </c>
      <c r="I520" s="260"/>
      <c r="J520" s="109">
        <v>57.61</v>
      </c>
    </row>
    <row r="521" spans="1:10" ht="50.1" customHeight="1" thickBot="1" x14ac:dyDescent="0.25">
      <c r="A521" s="153"/>
      <c r="B521" s="154"/>
      <c r="C521" s="154"/>
      <c r="D521" s="154"/>
      <c r="E521" s="154"/>
      <c r="F521" s="154"/>
      <c r="G521" s="154" t="s">
        <v>969</v>
      </c>
      <c r="H521" s="144">
        <v>5</v>
      </c>
      <c r="I521" s="154" t="s">
        <v>970</v>
      </c>
      <c r="J521" s="145">
        <v>288.05</v>
      </c>
    </row>
    <row r="522" spans="1:10" ht="0.95" customHeight="1" thickTop="1" x14ac:dyDescent="0.2">
      <c r="A522" s="146"/>
      <c r="B522" s="139"/>
      <c r="C522" s="139"/>
      <c r="D522" s="139"/>
      <c r="E522" s="139"/>
      <c r="F522" s="139"/>
      <c r="G522" s="139"/>
      <c r="H522" s="139"/>
      <c r="I522" s="139"/>
      <c r="J522" s="147"/>
    </row>
    <row r="523" spans="1:10" ht="18" customHeight="1" x14ac:dyDescent="0.2">
      <c r="A523" s="104" t="s">
        <v>303</v>
      </c>
      <c r="B523" s="29" t="s">
        <v>15</v>
      </c>
      <c r="C523" s="156" t="s">
        <v>16</v>
      </c>
      <c r="D523" s="156" t="s">
        <v>17</v>
      </c>
      <c r="E523" s="263" t="s">
        <v>441</v>
      </c>
      <c r="F523" s="263"/>
      <c r="G523" s="30" t="s">
        <v>76</v>
      </c>
      <c r="H523" s="29" t="s">
        <v>77</v>
      </c>
      <c r="I523" s="29" t="s">
        <v>78</v>
      </c>
      <c r="J523" s="105" t="s">
        <v>19</v>
      </c>
    </row>
    <row r="524" spans="1:10" ht="51.95" customHeight="1" x14ac:dyDescent="0.2">
      <c r="A524" s="135" t="s">
        <v>79</v>
      </c>
      <c r="B524" s="131" t="s">
        <v>302</v>
      </c>
      <c r="C524" s="157" t="s">
        <v>29</v>
      </c>
      <c r="D524" s="157" t="s">
        <v>301</v>
      </c>
      <c r="E524" s="264" t="s">
        <v>627</v>
      </c>
      <c r="F524" s="264"/>
      <c r="G524" s="132" t="s">
        <v>23</v>
      </c>
      <c r="H524" s="138">
        <v>1</v>
      </c>
      <c r="I524" s="133">
        <v>19.760000000000002</v>
      </c>
      <c r="J524" s="143">
        <v>19.760000000000002</v>
      </c>
    </row>
    <row r="525" spans="1:10" ht="26.1" customHeight="1" x14ac:dyDescent="0.2">
      <c r="A525" s="106" t="s">
        <v>80</v>
      </c>
      <c r="B525" s="38" t="s">
        <v>100</v>
      </c>
      <c r="C525" s="158" t="s">
        <v>29</v>
      </c>
      <c r="D525" s="158" t="s">
        <v>101</v>
      </c>
      <c r="E525" s="261" t="s">
        <v>437</v>
      </c>
      <c r="F525" s="261"/>
      <c r="G525" s="37" t="s">
        <v>81</v>
      </c>
      <c r="H525" s="36">
        <v>0.12839999999999999</v>
      </c>
      <c r="I525" s="35">
        <v>26.94</v>
      </c>
      <c r="J525" s="107">
        <v>3.45</v>
      </c>
    </row>
    <row r="526" spans="1:10" ht="26.1" customHeight="1" x14ac:dyDescent="0.2">
      <c r="A526" s="106" t="s">
        <v>80</v>
      </c>
      <c r="B526" s="38" t="s">
        <v>102</v>
      </c>
      <c r="C526" s="158" t="s">
        <v>29</v>
      </c>
      <c r="D526" s="158" t="s">
        <v>103</v>
      </c>
      <c r="E526" s="261" t="s">
        <v>437</v>
      </c>
      <c r="F526" s="261"/>
      <c r="G526" s="37" t="s">
        <v>81</v>
      </c>
      <c r="H526" s="36">
        <v>0.12839999999999999</v>
      </c>
      <c r="I526" s="35">
        <v>32.19</v>
      </c>
      <c r="J526" s="107">
        <v>4.13</v>
      </c>
    </row>
    <row r="527" spans="1:10" ht="24" customHeight="1" x14ac:dyDescent="0.2">
      <c r="A527" s="110" t="s">
        <v>85</v>
      </c>
      <c r="B527" s="34" t="s">
        <v>104</v>
      </c>
      <c r="C527" s="160" t="s">
        <v>29</v>
      </c>
      <c r="D527" s="160" t="s">
        <v>105</v>
      </c>
      <c r="E527" s="262" t="s">
        <v>436</v>
      </c>
      <c r="F527" s="262"/>
      <c r="G527" s="33" t="s">
        <v>23</v>
      </c>
      <c r="H527" s="32">
        <v>2.4500000000000001E-2</v>
      </c>
      <c r="I527" s="31">
        <v>72.17</v>
      </c>
      <c r="J527" s="111">
        <v>1.76</v>
      </c>
    </row>
    <row r="528" spans="1:10" ht="26.1" customHeight="1" x14ac:dyDescent="0.2">
      <c r="A528" s="110" t="s">
        <v>85</v>
      </c>
      <c r="B528" s="34" t="s">
        <v>665</v>
      </c>
      <c r="C528" s="160" t="s">
        <v>29</v>
      </c>
      <c r="D528" s="160" t="s">
        <v>664</v>
      </c>
      <c r="E528" s="262" t="s">
        <v>436</v>
      </c>
      <c r="F528" s="262"/>
      <c r="G528" s="33" t="s">
        <v>23</v>
      </c>
      <c r="H528" s="32">
        <v>1</v>
      </c>
      <c r="I528" s="31">
        <v>7.15</v>
      </c>
      <c r="J528" s="111">
        <v>7.15</v>
      </c>
    </row>
    <row r="529" spans="1:10" ht="26.1" customHeight="1" x14ac:dyDescent="0.2">
      <c r="A529" s="110" t="s">
        <v>85</v>
      </c>
      <c r="B529" s="34" t="s">
        <v>108</v>
      </c>
      <c r="C529" s="160" t="s">
        <v>29</v>
      </c>
      <c r="D529" s="160" t="s">
        <v>109</v>
      </c>
      <c r="E529" s="262" t="s">
        <v>436</v>
      </c>
      <c r="F529" s="262"/>
      <c r="G529" s="33" t="s">
        <v>23</v>
      </c>
      <c r="H529" s="32">
        <v>0.04</v>
      </c>
      <c r="I529" s="31">
        <v>81.77</v>
      </c>
      <c r="J529" s="111">
        <v>3.27</v>
      </c>
    </row>
    <row r="530" spans="1:10" ht="24" customHeight="1" x14ac:dyDescent="0.2">
      <c r="A530" s="110" t="s">
        <v>85</v>
      </c>
      <c r="B530" s="34" t="s">
        <v>110</v>
      </c>
      <c r="C530" s="160" t="s">
        <v>29</v>
      </c>
      <c r="D530" s="160" t="s">
        <v>624</v>
      </c>
      <c r="E530" s="262" t="s">
        <v>436</v>
      </c>
      <c r="F530" s="262"/>
      <c r="G530" s="33" t="s">
        <v>23</v>
      </c>
      <c r="H530" s="32">
        <v>5.4000000000000003E-3</v>
      </c>
      <c r="I530" s="31">
        <v>1.81</v>
      </c>
      <c r="J530" s="111">
        <v>0</v>
      </c>
    </row>
    <row r="531" spans="1:10" x14ac:dyDescent="0.2">
      <c r="A531" s="108"/>
      <c r="B531" s="159"/>
      <c r="C531" s="159"/>
      <c r="D531" s="159"/>
      <c r="E531" s="159" t="s">
        <v>435</v>
      </c>
      <c r="F531" s="44">
        <v>5.05</v>
      </c>
      <c r="G531" s="159" t="s">
        <v>434</v>
      </c>
      <c r="H531" s="44">
        <v>0</v>
      </c>
      <c r="I531" s="159" t="s">
        <v>433</v>
      </c>
      <c r="J531" s="109">
        <v>5.05</v>
      </c>
    </row>
    <row r="532" spans="1:10" x14ac:dyDescent="0.2">
      <c r="A532" s="108"/>
      <c r="B532" s="159"/>
      <c r="C532" s="159"/>
      <c r="D532" s="159"/>
      <c r="E532" s="159" t="s">
        <v>432</v>
      </c>
      <c r="F532" s="44">
        <v>4.93</v>
      </c>
      <c r="G532" s="159"/>
      <c r="H532" s="260" t="s">
        <v>431</v>
      </c>
      <c r="I532" s="260"/>
      <c r="J532" s="109">
        <v>24.69</v>
      </c>
    </row>
    <row r="533" spans="1:10" ht="50.1" customHeight="1" thickBot="1" x14ac:dyDescent="0.25">
      <c r="A533" s="153"/>
      <c r="B533" s="154"/>
      <c r="C533" s="154"/>
      <c r="D533" s="154"/>
      <c r="E533" s="154"/>
      <c r="F533" s="154"/>
      <c r="G533" s="154" t="s">
        <v>969</v>
      </c>
      <c r="H533" s="144">
        <v>13</v>
      </c>
      <c r="I533" s="154" t="s">
        <v>970</v>
      </c>
      <c r="J533" s="145">
        <v>320.97000000000003</v>
      </c>
    </row>
    <row r="534" spans="1:10" ht="0.95" customHeight="1" thickTop="1" x14ac:dyDescent="0.2">
      <c r="A534" s="146"/>
      <c r="B534" s="139"/>
      <c r="C534" s="139"/>
      <c r="D534" s="139"/>
      <c r="E534" s="139"/>
      <c r="F534" s="139"/>
      <c r="G534" s="139"/>
      <c r="H534" s="139"/>
      <c r="I534" s="139"/>
      <c r="J534" s="147"/>
    </row>
    <row r="535" spans="1:10" ht="18" customHeight="1" x14ac:dyDescent="0.2">
      <c r="A535" s="104" t="s">
        <v>300</v>
      </c>
      <c r="B535" s="29" t="s">
        <v>15</v>
      </c>
      <c r="C535" s="156" t="s">
        <v>16</v>
      </c>
      <c r="D535" s="156" t="s">
        <v>17</v>
      </c>
      <c r="E535" s="263" t="s">
        <v>441</v>
      </c>
      <c r="F535" s="263"/>
      <c r="G535" s="30" t="s">
        <v>76</v>
      </c>
      <c r="H535" s="29" t="s">
        <v>77</v>
      </c>
      <c r="I535" s="29" t="s">
        <v>78</v>
      </c>
      <c r="J535" s="105" t="s">
        <v>19</v>
      </c>
    </row>
    <row r="536" spans="1:10" ht="51.95" customHeight="1" x14ac:dyDescent="0.2">
      <c r="A536" s="135" t="s">
        <v>79</v>
      </c>
      <c r="B536" s="131" t="s">
        <v>299</v>
      </c>
      <c r="C536" s="157" t="s">
        <v>29</v>
      </c>
      <c r="D536" s="157" t="s">
        <v>298</v>
      </c>
      <c r="E536" s="264" t="s">
        <v>627</v>
      </c>
      <c r="F536" s="264"/>
      <c r="G536" s="132" t="s">
        <v>23</v>
      </c>
      <c r="H536" s="138">
        <v>1</v>
      </c>
      <c r="I536" s="133">
        <v>12.03</v>
      </c>
      <c r="J536" s="143">
        <v>12.03</v>
      </c>
    </row>
    <row r="537" spans="1:10" ht="26.1" customHeight="1" x14ac:dyDescent="0.2">
      <c r="A537" s="106" t="s">
        <v>80</v>
      </c>
      <c r="B537" s="38" t="s">
        <v>100</v>
      </c>
      <c r="C537" s="158" t="s">
        <v>29</v>
      </c>
      <c r="D537" s="158" t="s">
        <v>101</v>
      </c>
      <c r="E537" s="261" t="s">
        <v>437</v>
      </c>
      <c r="F537" s="261"/>
      <c r="G537" s="37" t="s">
        <v>81</v>
      </c>
      <c r="H537" s="36">
        <v>1.14E-2</v>
      </c>
      <c r="I537" s="35">
        <v>26.94</v>
      </c>
      <c r="J537" s="107">
        <v>0.3</v>
      </c>
    </row>
    <row r="538" spans="1:10" ht="26.1" customHeight="1" x14ac:dyDescent="0.2">
      <c r="A538" s="106" t="s">
        <v>80</v>
      </c>
      <c r="B538" s="38" t="s">
        <v>102</v>
      </c>
      <c r="C538" s="158" t="s">
        <v>29</v>
      </c>
      <c r="D538" s="158" t="s">
        <v>103</v>
      </c>
      <c r="E538" s="261" t="s">
        <v>437</v>
      </c>
      <c r="F538" s="261"/>
      <c r="G538" s="37" t="s">
        <v>81</v>
      </c>
      <c r="H538" s="36">
        <v>1.14E-2</v>
      </c>
      <c r="I538" s="35">
        <v>32.19</v>
      </c>
      <c r="J538" s="107">
        <v>0.36</v>
      </c>
    </row>
    <row r="539" spans="1:10" ht="24" customHeight="1" x14ac:dyDescent="0.2">
      <c r="A539" s="110" t="s">
        <v>85</v>
      </c>
      <c r="B539" s="34" t="s">
        <v>104</v>
      </c>
      <c r="C539" s="160" t="s">
        <v>29</v>
      </c>
      <c r="D539" s="160" t="s">
        <v>105</v>
      </c>
      <c r="E539" s="262" t="s">
        <v>436</v>
      </c>
      <c r="F539" s="262"/>
      <c r="G539" s="33" t="s">
        <v>23</v>
      </c>
      <c r="H539" s="32">
        <v>7.3000000000000001E-3</v>
      </c>
      <c r="I539" s="31">
        <v>72.17</v>
      </c>
      <c r="J539" s="111">
        <v>0.52</v>
      </c>
    </row>
    <row r="540" spans="1:10" ht="26.1" customHeight="1" x14ac:dyDescent="0.2">
      <c r="A540" s="110" t="s">
        <v>85</v>
      </c>
      <c r="B540" s="34" t="s">
        <v>108</v>
      </c>
      <c r="C540" s="160" t="s">
        <v>29</v>
      </c>
      <c r="D540" s="160" t="s">
        <v>109</v>
      </c>
      <c r="E540" s="262" t="s">
        <v>436</v>
      </c>
      <c r="F540" s="262"/>
      <c r="G540" s="33" t="s">
        <v>23</v>
      </c>
      <c r="H540" s="32">
        <v>1.0999999999999999E-2</v>
      </c>
      <c r="I540" s="31">
        <v>81.77</v>
      </c>
      <c r="J540" s="111">
        <v>0.89</v>
      </c>
    </row>
    <row r="541" spans="1:10" ht="24" customHeight="1" x14ac:dyDescent="0.2">
      <c r="A541" s="110" t="s">
        <v>85</v>
      </c>
      <c r="B541" s="34" t="s">
        <v>110</v>
      </c>
      <c r="C541" s="160" t="s">
        <v>29</v>
      </c>
      <c r="D541" s="160" t="s">
        <v>624</v>
      </c>
      <c r="E541" s="262" t="s">
        <v>436</v>
      </c>
      <c r="F541" s="262"/>
      <c r="G541" s="33" t="s">
        <v>23</v>
      </c>
      <c r="H541" s="32">
        <v>8.0000000000000002E-3</v>
      </c>
      <c r="I541" s="31">
        <v>1.81</v>
      </c>
      <c r="J541" s="111">
        <v>0.01</v>
      </c>
    </row>
    <row r="542" spans="1:10" ht="26.1" customHeight="1" x14ac:dyDescent="0.2">
      <c r="A542" s="110" t="s">
        <v>85</v>
      </c>
      <c r="B542" s="34" t="s">
        <v>663</v>
      </c>
      <c r="C542" s="160" t="s">
        <v>29</v>
      </c>
      <c r="D542" s="160" t="s">
        <v>68</v>
      </c>
      <c r="E542" s="262" t="s">
        <v>436</v>
      </c>
      <c r="F542" s="262"/>
      <c r="G542" s="33" t="s">
        <v>23</v>
      </c>
      <c r="H542" s="32">
        <v>1</v>
      </c>
      <c r="I542" s="31">
        <v>9.9499999999999993</v>
      </c>
      <c r="J542" s="111">
        <v>9.9499999999999993</v>
      </c>
    </row>
    <row r="543" spans="1:10" x14ac:dyDescent="0.2">
      <c r="A543" s="108"/>
      <c r="B543" s="159"/>
      <c r="C543" s="159"/>
      <c r="D543" s="159"/>
      <c r="E543" s="159" t="s">
        <v>435</v>
      </c>
      <c r="F543" s="44">
        <v>0.44</v>
      </c>
      <c r="G543" s="159" t="s">
        <v>434</v>
      </c>
      <c r="H543" s="44">
        <v>0</v>
      </c>
      <c r="I543" s="159" t="s">
        <v>433</v>
      </c>
      <c r="J543" s="109">
        <v>0.44</v>
      </c>
    </row>
    <row r="544" spans="1:10" x14ac:dyDescent="0.2">
      <c r="A544" s="108"/>
      <c r="B544" s="159"/>
      <c r="C544" s="159"/>
      <c r="D544" s="159"/>
      <c r="E544" s="159" t="s">
        <v>432</v>
      </c>
      <c r="F544" s="44">
        <v>3</v>
      </c>
      <c r="G544" s="159"/>
      <c r="H544" s="260" t="s">
        <v>431</v>
      </c>
      <c r="I544" s="260"/>
      <c r="J544" s="109">
        <v>15.03</v>
      </c>
    </row>
    <row r="545" spans="1:10" ht="50.1" customHeight="1" thickBot="1" x14ac:dyDescent="0.25">
      <c r="A545" s="153"/>
      <c r="B545" s="154"/>
      <c r="C545" s="154"/>
      <c r="D545" s="154"/>
      <c r="E545" s="154"/>
      <c r="F545" s="154"/>
      <c r="G545" s="154" t="s">
        <v>969</v>
      </c>
      <c r="H545" s="144">
        <v>1</v>
      </c>
      <c r="I545" s="154" t="s">
        <v>970</v>
      </c>
      <c r="J545" s="145">
        <v>15.03</v>
      </c>
    </row>
    <row r="546" spans="1:10" ht="0.95" customHeight="1" thickTop="1" x14ac:dyDescent="0.2">
      <c r="A546" s="146"/>
      <c r="B546" s="139"/>
      <c r="C546" s="139"/>
      <c r="D546" s="139"/>
      <c r="E546" s="139"/>
      <c r="F546" s="139"/>
      <c r="G546" s="139"/>
      <c r="H546" s="139"/>
      <c r="I546" s="139"/>
      <c r="J546" s="147"/>
    </row>
    <row r="547" spans="1:10" ht="18" customHeight="1" x14ac:dyDescent="0.2">
      <c r="A547" s="104" t="s">
        <v>297</v>
      </c>
      <c r="B547" s="29" t="s">
        <v>15</v>
      </c>
      <c r="C547" s="156" t="s">
        <v>16</v>
      </c>
      <c r="D547" s="156" t="s">
        <v>17</v>
      </c>
      <c r="E547" s="263" t="s">
        <v>441</v>
      </c>
      <c r="F547" s="263"/>
      <c r="G547" s="30" t="s">
        <v>76</v>
      </c>
      <c r="H547" s="29" t="s">
        <v>77</v>
      </c>
      <c r="I547" s="29" t="s">
        <v>78</v>
      </c>
      <c r="J547" s="105" t="s">
        <v>19</v>
      </c>
    </row>
    <row r="548" spans="1:10" ht="51.95" customHeight="1" x14ac:dyDescent="0.2">
      <c r="A548" s="135" t="s">
        <v>79</v>
      </c>
      <c r="B548" s="131" t="s">
        <v>296</v>
      </c>
      <c r="C548" s="157" t="s">
        <v>29</v>
      </c>
      <c r="D548" s="157" t="s">
        <v>295</v>
      </c>
      <c r="E548" s="264" t="s">
        <v>627</v>
      </c>
      <c r="F548" s="264"/>
      <c r="G548" s="132" t="s">
        <v>23</v>
      </c>
      <c r="H548" s="138">
        <v>1</v>
      </c>
      <c r="I548" s="133">
        <v>16.91</v>
      </c>
      <c r="J548" s="143">
        <v>16.91</v>
      </c>
    </row>
    <row r="549" spans="1:10" ht="26.1" customHeight="1" x14ac:dyDescent="0.2">
      <c r="A549" s="106" t="s">
        <v>80</v>
      </c>
      <c r="B549" s="38" t="s">
        <v>100</v>
      </c>
      <c r="C549" s="158" t="s">
        <v>29</v>
      </c>
      <c r="D549" s="158" t="s">
        <v>101</v>
      </c>
      <c r="E549" s="261" t="s">
        <v>437</v>
      </c>
      <c r="F549" s="261"/>
      <c r="G549" s="37" t="s">
        <v>81</v>
      </c>
      <c r="H549" s="36">
        <v>0.16930000000000001</v>
      </c>
      <c r="I549" s="35">
        <v>26.94</v>
      </c>
      <c r="J549" s="107">
        <v>4.5599999999999996</v>
      </c>
    </row>
    <row r="550" spans="1:10" ht="26.1" customHeight="1" x14ac:dyDescent="0.2">
      <c r="A550" s="106" t="s">
        <v>80</v>
      </c>
      <c r="B550" s="38" t="s">
        <v>102</v>
      </c>
      <c r="C550" s="158" t="s">
        <v>29</v>
      </c>
      <c r="D550" s="158" t="s">
        <v>103</v>
      </c>
      <c r="E550" s="261" t="s">
        <v>437</v>
      </c>
      <c r="F550" s="261"/>
      <c r="G550" s="37" t="s">
        <v>81</v>
      </c>
      <c r="H550" s="36">
        <v>0.16930000000000001</v>
      </c>
      <c r="I550" s="35">
        <v>32.19</v>
      </c>
      <c r="J550" s="107">
        <v>5.44</v>
      </c>
    </row>
    <row r="551" spans="1:10" ht="24" customHeight="1" x14ac:dyDescent="0.2">
      <c r="A551" s="110" t="s">
        <v>85</v>
      </c>
      <c r="B551" s="34" t="s">
        <v>104</v>
      </c>
      <c r="C551" s="160" t="s">
        <v>29</v>
      </c>
      <c r="D551" s="160" t="s">
        <v>105</v>
      </c>
      <c r="E551" s="262" t="s">
        <v>436</v>
      </c>
      <c r="F551" s="262"/>
      <c r="G551" s="33" t="s">
        <v>23</v>
      </c>
      <c r="H551" s="32">
        <v>1.4800000000000001E-2</v>
      </c>
      <c r="I551" s="31">
        <v>72.17</v>
      </c>
      <c r="J551" s="111">
        <v>1.06</v>
      </c>
    </row>
    <row r="552" spans="1:10" ht="26.1" customHeight="1" x14ac:dyDescent="0.2">
      <c r="A552" s="110" t="s">
        <v>85</v>
      </c>
      <c r="B552" s="34" t="s">
        <v>662</v>
      </c>
      <c r="C552" s="160" t="s">
        <v>29</v>
      </c>
      <c r="D552" s="160" t="s">
        <v>661</v>
      </c>
      <c r="E552" s="262" t="s">
        <v>436</v>
      </c>
      <c r="F552" s="262"/>
      <c r="G552" s="33" t="s">
        <v>23</v>
      </c>
      <c r="H552" s="32">
        <v>1</v>
      </c>
      <c r="I552" s="31">
        <v>4.01</v>
      </c>
      <c r="J552" s="111">
        <v>4.01</v>
      </c>
    </row>
    <row r="553" spans="1:10" ht="26.1" customHeight="1" x14ac:dyDescent="0.2">
      <c r="A553" s="110" t="s">
        <v>85</v>
      </c>
      <c r="B553" s="34" t="s">
        <v>108</v>
      </c>
      <c r="C553" s="160" t="s">
        <v>29</v>
      </c>
      <c r="D553" s="160" t="s">
        <v>109</v>
      </c>
      <c r="E553" s="262" t="s">
        <v>436</v>
      </c>
      <c r="F553" s="262"/>
      <c r="G553" s="33" t="s">
        <v>23</v>
      </c>
      <c r="H553" s="32">
        <v>2.2499999999999999E-2</v>
      </c>
      <c r="I553" s="31">
        <v>81.77</v>
      </c>
      <c r="J553" s="111">
        <v>1.83</v>
      </c>
    </row>
    <row r="554" spans="1:10" ht="24" customHeight="1" x14ac:dyDescent="0.2">
      <c r="A554" s="110" t="s">
        <v>85</v>
      </c>
      <c r="B554" s="34" t="s">
        <v>110</v>
      </c>
      <c r="C554" s="160" t="s">
        <v>29</v>
      </c>
      <c r="D554" s="160" t="s">
        <v>624</v>
      </c>
      <c r="E554" s="262" t="s">
        <v>436</v>
      </c>
      <c r="F554" s="262"/>
      <c r="G554" s="33" t="s">
        <v>23</v>
      </c>
      <c r="H554" s="32">
        <v>1.0699999999999999E-2</v>
      </c>
      <c r="I554" s="31">
        <v>1.81</v>
      </c>
      <c r="J554" s="111">
        <v>0.01</v>
      </c>
    </row>
    <row r="555" spans="1:10" x14ac:dyDescent="0.2">
      <c r="A555" s="108"/>
      <c r="B555" s="159"/>
      <c r="C555" s="159"/>
      <c r="D555" s="159"/>
      <c r="E555" s="159" t="s">
        <v>435</v>
      </c>
      <c r="F555" s="44">
        <v>6.65</v>
      </c>
      <c r="G555" s="159" t="s">
        <v>434</v>
      </c>
      <c r="H555" s="44">
        <v>0</v>
      </c>
      <c r="I555" s="159" t="s">
        <v>433</v>
      </c>
      <c r="J555" s="109">
        <v>6.65</v>
      </c>
    </row>
    <row r="556" spans="1:10" x14ac:dyDescent="0.2">
      <c r="A556" s="108"/>
      <c r="B556" s="159"/>
      <c r="C556" s="159"/>
      <c r="D556" s="159"/>
      <c r="E556" s="159" t="s">
        <v>432</v>
      </c>
      <c r="F556" s="44">
        <v>4.22</v>
      </c>
      <c r="G556" s="159"/>
      <c r="H556" s="260" t="s">
        <v>431</v>
      </c>
      <c r="I556" s="260"/>
      <c r="J556" s="109">
        <v>21.13</v>
      </c>
    </row>
    <row r="557" spans="1:10" ht="50.1" customHeight="1" thickBot="1" x14ac:dyDescent="0.25">
      <c r="A557" s="153"/>
      <c r="B557" s="154"/>
      <c r="C557" s="154"/>
      <c r="D557" s="154"/>
      <c r="E557" s="154"/>
      <c r="F557" s="154"/>
      <c r="G557" s="154" t="s">
        <v>969</v>
      </c>
      <c r="H557" s="144">
        <v>1</v>
      </c>
      <c r="I557" s="154" t="s">
        <v>970</v>
      </c>
      <c r="J557" s="145">
        <v>21.13</v>
      </c>
    </row>
    <row r="558" spans="1:10" ht="0.95" customHeight="1" thickTop="1" x14ac:dyDescent="0.2">
      <c r="A558" s="146"/>
      <c r="B558" s="139"/>
      <c r="C558" s="139"/>
      <c r="D558" s="139"/>
      <c r="E558" s="139"/>
      <c r="F558" s="139"/>
      <c r="G558" s="139"/>
      <c r="H558" s="139"/>
      <c r="I558" s="139"/>
      <c r="J558" s="147"/>
    </row>
    <row r="559" spans="1:10" ht="18" customHeight="1" x14ac:dyDescent="0.2">
      <c r="A559" s="104" t="s">
        <v>294</v>
      </c>
      <c r="B559" s="29" t="s">
        <v>15</v>
      </c>
      <c r="C559" s="156" t="s">
        <v>16</v>
      </c>
      <c r="D559" s="156" t="s">
        <v>17</v>
      </c>
      <c r="E559" s="263" t="s">
        <v>441</v>
      </c>
      <c r="F559" s="263"/>
      <c r="G559" s="30" t="s">
        <v>76</v>
      </c>
      <c r="H559" s="29" t="s">
        <v>77</v>
      </c>
      <c r="I559" s="29" t="s">
        <v>78</v>
      </c>
      <c r="J559" s="105" t="s">
        <v>19</v>
      </c>
    </row>
    <row r="560" spans="1:10" ht="39" customHeight="1" x14ac:dyDescent="0.2">
      <c r="A560" s="135" t="s">
        <v>79</v>
      </c>
      <c r="B560" s="131" t="s">
        <v>293</v>
      </c>
      <c r="C560" s="157" t="s">
        <v>29</v>
      </c>
      <c r="D560" s="157" t="s">
        <v>292</v>
      </c>
      <c r="E560" s="264" t="s">
        <v>627</v>
      </c>
      <c r="F560" s="264"/>
      <c r="G560" s="132" t="s">
        <v>23</v>
      </c>
      <c r="H560" s="138">
        <v>1</v>
      </c>
      <c r="I560" s="133">
        <v>46.91</v>
      </c>
      <c r="J560" s="143">
        <v>46.91</v>
      </c>
    </row>
    <row r="561" spans="1:10" ht="26.1" customHeight="1" x14ac:dyDescent="0.2">
      <c r="A561" s="106" t="s">
        <v>80</v>
      </c>
      <c r="B561" s="38" t="s">
        <v>100</v>
      </c>
      <c r="C561" s="158" t="s">
        <v>29</v>
      </c>
      <c r="D561" s="158" t="s">
        <v>101</v>
      </c>
      <c r="E561" s="261" t="s">
        <v>437</v>
      </c>
      <c r="F561" s="261"/>
      <c r="G561" s="37" t="s">
        <v>81</v>
      </c>
      <c r="H561" s="36">
        <v>0.20830000000000001</v>
      </c>
      <c r="I561" s="35">
        <v>26.94</v>
      </c>
      <c r="J561" s="107">
        <v>5.61</v>
      </c>
    </row>
    <row r="562" spans="1:10" ht="26.1" customHeight="1" x14ac:dyDescent="0.2">
      <c r="A562" s="106" t="s">
        <v>80</v>
      </c>
      <c r="B562" s="38" t="s">
        <v>102</v>
      </c>
      <c r="C562" s="158" t="s">
        <v>29</v>
      </c>
      <c r="D562" s="158" t="s">
        <v>103</v>
      </c>
      <c r="E562" s="261" t="s">
        <v>437</v>
      </c>
      <c r="F562" s="261"/>
      <c r="G562" s="37" t="s">
        <v>81</v>
      </c>
      <c r="H562" s="36">
        <v>0.20830000000000001</v>
      </c>
      <c r="I562" s="35">
        <v>32.19</v>
      </c>
      <c r="J562" s="107">
        <v>6.7</v>
      </c>
    </row>
    <row r="563" spans="1:10" ht="26.1" customHeight="1" x14ac:dyDescent="0.2">
      <c r="A563" s="110" t="s">
        <v>85</v>
      </c>
      <c r="B563" s="34" t="s">
        <v>656</v>
      </c>
      <c r="C563" s="160" t="s">
        <v>29</v>
      </c>
      <c r="D563" s="160" t="s">
        <v>655</v>
      </c>
      <c r="E563" s="262" t="s">
        <v>436</v>
      </c>
      <c r="F563" s="262"/>
      <c r="G563" s="33" t="s">
        <v>23</v>
      </c>
      <c r="H563" s="32">
        <v>1</v>
      </c>
      <c r="I563" s="31">
        <v>2.62</v>
      </c>
      <c r="J563" s="111">
        <v>2.62</v>
      </c>
    </row>
    <row r="564" spans="1:10" ht="26.1" customHeight="1" x14ac:dyDescent="0.2">
      <c r="A564" s="110" t="s">
        <v>85</v>
      </c>
      <c r="B564" s="34" t="s">
        <v>117</v>
      </c>
      <c r="C564" s="160" t="s">
        <v>29</v>
      </c>
      <c r="D564" s="160" t="s">
        <v>118</v>
      </c>
      <c r="E564" s="262" t="s">
        <v>436</v>
      </c>
      <c r="F564" s="262"/>
      <c r="G564" s="33" t="s">
        <v>23</v>
      </c>
      <c r="H564" s="32">
        <v>2</v>
      </c>
      <c r="I564" s="31">
        <v>4.6399999999999997</v>
      </c>
      <c r="J564" s="111">
        <v>9.2799999999999994</v>
      </c>
    </row>
    <row r="565" spans="1:10" ht="26.1" customHeight="1" x14ac:dyDescent="0.2">
      <c r="A565" s="110" t="s">
        <v>85</v>
      </c>
      <c r="B565" s="34" t="s">
        <v>660</v>
      </c>
      <c r="C565" s="160" t="s">
        <v>29</v>
      </c>
      <c r="D565" s="160" t="s">
        <v>659</v>
      </c>
      <c r="E565" s="262" t="s">
        <v>436</v>
      </c>
      <c r="F565" s="262"/>
      <c r="G565" s="33" t="s">
        <v>23</v>
      </c>
      <c r="H565" s="32">
        <v>1</v>
      </c>
      <c r="I565" s="31">
        <v>18.54</v>
      </c>
      <c r="J565" s="111">
        <v>18.54</v>
      </c>
    </row>
    <row r="566" spans="1:10" ht="39" customHeight="1" x14ac:dyDescent="0.2">
      <c r="A566" s="110" t="s">
        <v>85</v>
      </c>
      <c r="B566" s="34" t="s">
        <v>119</v>
      </c>
      <c r="C566" s="160" t="s">
        <v>29</v>
      </c>
      <c r="D566" s="160" t="s">
        <v>120</v>
      </c>
      <c r="E566" s="262" t="s">
        <v>436</v>
      </c>
      <c r="F566" s="262"/>
      <c r="G566" s="33" t="s">
        <v>23</v>
      </c>
      <c r="H566" s="32">
        <v>0.14000000000000001</v>
      </c>
      <c r="I566" s="31">
        <v>29.78</v>
      </c>
      <c r="J566" s="111">
        <v>4.16</v>
      </c>
    </row>
    <row r="567" spans="1:10" x14ac:dyDescent="0.2">
      <c r="A567" s="108"/>
      <c r="B567" s="159"/>
      <c r="C567" s="159"/>
      <c r="D567" s="159"/>
      <c r="E567" s="159" t="s">
        <v>435</v>
      </c>
      <c r="F567" s="44">
        <v>8.19</v>
      </c>
      <c r="G567" s="159" t="s">
        <v>434</v>
      </c>
      <c r="H567" s="44">
        <v>0</v>
      </c>
      <c r="I567" s="159" t="s">
        <v>433</v>
      </c>
      <c r="J567" s="109">
        <v>8.19</v>
      </c>
    </row>
    <row r="568" spans="1:10" x14ac:dyDescent="0.2">
      <c r="A568" s="108"/>
      <c r="B568" s="159"/>
      <c r="C568" s="159"/>
      <c r="D568" s="159"/>
      <c r="E568" s="159" t="s">
        <v>432</v>
      </c>
      <c r="F568" s="44">
        <v>11.71</v>
      </c>
      <c r="G568" s="159"/>
      <c r="H568" s="260" t="s">
        <v>431</v>
      </c>
      <c r="I568" s="260"/>
      <c r="J568" s="109">
        <v>58.62</v>
      </c>
    </row>
    <row r="569" spans="1:10" ht="50.1" customHeight="1" thickBot="1" x14ac:dyDescent="0.25">
      <c r="A569" s="153"/>
      <c r="B569" s="154"/>
      <c r="C569" s="154"/>
      <c r="D569" s="154"/>
      <c r="E569" s="154"/>
      <c r="F569" s="154"/>
      <c r="G569" s="154" t="s">
        <v>969</v>
      </c>
      <c r="H569" s="144">
        <v>1</v>
      </c>
      <c r="I569" s="154" t="s">
        <v>970</v>
      </c>
      <c r="J569" s="145">
        <v>58.62</v>
      </c>
    </row>
    <row r="570" spans="1:10" ht="0.95" customHeight="1" thickTop="1" x14ac:dyDescent="0.2">
      <c r="A570" s="146"/>
      <c r="B570" s="139"/>
      <c r="C570" s="139"/>
      <c r="D570" s="139"/>
      <c r="E570" s="139"/>
      <c r="F570" s="139"/>
      <c r="G570" s="139"/>
      <c r="H570" s="139"/>
      <c r="I570" s="139"/>
      <c r="J570" s="147"/>
    </row>
    <row r="571" spans="1:10" ht="18" customHeight="1" x14ac:dyDescent="0.2">
      <c r="A571" s="104" t="s">
        <v>291</v>
      </c>
      <c r="B571" s="29" t="s">
        <v>15</v>
      </c>
      <c r="C571" s="156" t="s">
        <v>16</v>
      </c>
      <c r="D571" s="156" t="s">
        <v>17</v>
      </c>
      <c r="E571" s="263" t="s">
        <v>441</v>
      </c>
      <c r="F571" s="263"/>
      <c r="G571" s="30" t="s">
        <v>76</v>
      </c>
      <c r="H571" s="29" t="s">
        <v>77</v>
      </c>
      <c r="I571" s="29" t="s">
        <v>78</v>
      </c>
      <c r="J571" s="105" t="s">
        <v>19</v>
      </c>
    </row>
    <row r="572" spans="1:10" ht="51.95" customHeight="1" x14ac:dyDescent="0.2">
      <c r="A572" s="135" t="s">
        <v>79</v>
      </c>
      <c r="B572" s="131" t="s">
        <v>290</v>
      </c>
      <c r="C572" s="157" t="s">
        <v>29</v>
      </c>
      <c r="D572" s="157" t="s">
        <v>289</v>
      </c>
      <c r="E572" s="264" t="s">
        <v>627</v>
      </c>
      <c r="F572" s="264"/>
      <c r="G572" s="132" t="s">
        <v>23</v>
      </c>
      <c r="H572" s="138">
        <v>1</v>
      </c>
      <c r="I572" s="133">
        <v>51.66</v>
      </c>
      <c r="J572" s="143">
        <v>51.66</v>
      </c>
    </row>
    <row r="573" spans="1:10" ht="26.1" customHeight="1" x14ac:dyDescent="0.2">
      <c r="A573" s="106" t="s">
        <v>80</v>
      </c>
      <c r="B573" s="38" t="s">
        <v>100</v>
      </c>
      <c r="C573" s="158" t="s">
        <v>29</v>
      </c>
      <c r="D573" s="158" t="s">
        <v>101</v>
      </c>
      <c r="E573" s="261" t="s">
        <v>437</v>
      </c>
      <c r="F573" s="261"/>
      <c r="G573" s="37" t="s">
        <v>81</v>
      </c>
      <c r="H573" s="36">
        <v>0.25679999999999997</v>
      </c>
      <c r="I573" s="35">
        <v>26.94</v>
      </c>
      <c r="J573" s="107">
        <v>6.91</v>
      </c>
    </row>
    <row r="574" spans="1:10" ht="26.1" customHeight="1" x14ac:dyDescent="0.2">
      <c r="A574" s="106" t="s">
        <v>80</v>
      </c>
      <c r="B574" s="38" t="s">
        <v>102</v>
      </c>
      <c r="C574" s="158" t="s">
        <v>29</v>
      </c>
      <c r="D574" s="158" t="s">
        <v>103</v>
      </c>
      <c r="E574" s="261" t="s">
        <v>437</v>
      </c>
      <c r="F574" s="261"/>
      <c r="G574" s="37" t="s">
        <v>81</v>
      </c>
      <c r="H574" s="36">
        <v>0.25679999999999997</v>
      </c>
      <c r="I574" s="35">
        <v>32.19</v>
      </c>
      <c r="J574" s="107">
        <v>8.26</v>
      </c>
    </row>
    <row r="575" spans="1:10" ht="26.1" customHeight="1" x14ac:dyDescent="0.2">
      <c r="A575" s="110" t="s">
        <v>85</v>
      </c>
      <c r="B575" s="34" t="s">
        <v>117</v>
      </c>
      <c r="C575" s="160" t="s">
        <v>29</v>
      </c>
      <c r="D575" s="160" t="s">
        <v>118</v>
      </c>
      <c r="E575" s="262" t="s">
        <v>436</v>
      </c>
      <c r="F575" s="262"/>
      <c r="G575" s="33" t="s">
        <v>23</v>
      </c>
      <c r="H575" s="32">
        <v>3</v>
      </c>
      <c r="I575" s="31">
        <v>4.6399999999999997</v>
      </c>
      <c r="J575" s="111">
        <v>13.92</v>
      </c>
    </row>
    <row r="576" spans="1:10" ht="26.1" customHeight="1" x14ac:dyDescent="0.2">
      <c r="A576" s="110" t="s">
        <v>85</v>
      </c>
      <c r="B576" s="34" t="s">
        <v>658</v>
      </c>
      <c r="C576" s="160" t="s">
        <v>29</v>
      </c>
      <c r="D576" s="160" t="s">
        <v>657</v>
      </c>
      <c r="E576" s="262" t="s">
        <v>436</v>
      </c>
      <c r="F576" s="262"/>
      <c r="G576" s="33" t="s">
        <v>23</v>
      </c>
      <c r="H576" s="32">
        <v>1</v>
      </c>
      <c r="I576" s="31">
        <v>17.440000000000001</v>
      </c>
      <c r="J576" s="111">
        <v>17.440000000000001</v>
      </c>
    </row>
    <row r="577" spans="1:10" ht="39" customHeight="1" x14ac:dyDescent="0.2">
      <c r="A577" s="110" t="s">
        <v>85</v>
      </c>
      <c r="B577" s="34" t="s">
        <v>119</v>
      </c>
      <c r="C577" s="160" t="s">
        <v>29</v>
      </c>
      <c r="D577" s="160" t="s">
        <v>120</v>
      </c>
      <c r="E577" s="262" t="s">
        <v>436</v>
      </c>
      <c r="F577" s="262"/>
      <c r="G577" s="33" t="s">
        <v>23</v>
      </c>
      <c r="H577" s="32">
        <v>0.17249999999999999</v>
      </c>
      <c r="I577" s="31">
        <v>29.78</v>
      </c>
      <c r="J577" s="111">
        <v>5.13</v>
      </c>
    </row>
    <row r="578" spans="1:10" x14ac:dyDescent="0.2">
      <c r="A578" s="108"/>
      <c r="B578" s="159"/>
      <c r="C578" s="159"/>
      <c r="D578" s="159"/>
      <c r="E578" s="159" t="s">
        <v>435</v>
      </c>
      <c r="F578" s="44">
        <v>10.1</v>
      </c>
      <c r="G578" s="159" t="s">
        <v>434</v>
      </c>
      <c r="H578" s="44">
        <v>0</v>
      </c>
      <c r="I578" s="159" t="s">
        <v>433</v>
      </c>
      <c r="J578" s="109">
        <v>10.1</v>
      </c>
    </row>
    <row r="579" spans="1:10" x14ac:dyDescent="0.2">
      <c r="A579" s="108"/>
      <c r="B579" s="159"/>
      <c r="C579" s="159"/>
      <c r="D579" s="159"/>
      <c r="E579" s="159" t="s">
        <v>432</v>
      </c>
      <c r="F579" s="44">
        <v>12.9</v>
      </c>
      <c r="G579" s="159"/>
      <c r="H579" s="260" t="s">
        <v>431</v>
      </c>
      <c r="I579" s="260"/>
      <c r="J579" s="109">
        <v>64.56</v>
      </c>
    </row>
    <row r="580" spans="1:10" ht="50.1" customHeight="1" thickBot="1" x14ac:dyDescent="0.25">
      <c r="A580" s="153"/>
      <c r="B580" s="154"/>
      <c r="C580" s="154"/>
      <c r="D580" s="154"/>
      <c r="E580" s="154"/>
      <c r="F580" s="154"/>
      <c r="G580" s="154" t="s">
        <v>969</v>
      </c>
      <c r="H580" s="144">
        <v>4</v>
      </c>
      <c r="I580" s="154" t="s">
        <v>970</v>
      </c>
      <c r="J580" s="145">
        <v>258.24</v>
      </c>
    </row>
    <row r="581" spans="1:10" ht="0.95" customHeight="1" thickTop="1" x14ac:dyDescent="0.2">
      <c r="A581" s="146"/>
      <c r="B581" s="139"/>
      <c r="C581" s="139"/>
      <c r="D581" s="139"/>
      <c r="E581" s="139"/>
      <c r="F581" s="139"/>
      <c r="G581" s="139"/>
      <c r="H581" s="139"/>
      <c r="I581" s="139"/>
      <c r="J581" s="147"/>
    </row>
    <row r="582" spans="1:10" ht="18" customHeight="1" x14ac:dyDescent="0.2">
      <c r="A582" s="104" t="s">
        <v>288</v>
      </c>
      <c r="B582" s="29" t="s">
        <v>15</v>
      </c>
      <c r="C582" s="156" t="s">
        <v>16</v>
      </c>
      <c r="D582" s="156" t="s">
        <v>17</v>
      </c>
      <c r="E582" s="263" t="s">
        <v>441</v>
      </c>
      <c r="F582" s="263"/>
      <c r="G582" s="30" t="s">
        <v>76</v>
      </c>
      <c r="H582" s="29" t="s">
        <v>77</v>
      </c>
      <c r="I582" s="29" t="s">
        <v>78</v>
      </c>
      <c r="J582" s="105" t="s">
        <v>19</v>
      </c>
    </row>
    <row r="583" spans="1:10" ht="51.95" customHeight="1" x14ac:dyDescent="0.2">
      <c r="A583" s="135" t="s">
        <v>79</v>
      </c>
      <c r="B583" s="131" t="s">
        <v>287</v>
      </c>
      <c r="C583" s="157" t="s">
        <v>29</v>
      </c>
      <c r="D583" s="157" t="s">
        <v>286</v>
      </c>
      <c r="E583" s="264" t="s">
        <v>627</v>
      </c>
      <c r="F583" s="264"/>
      <c r="G583" s="132" t="s">
        <v>23</v>
      </c>
      <c r="H583" s="138">
        <v>1</v>
      </c>
      <c r="I583" s="133">
        <v>12.9</v>
      </c>
      <c r="J583" s="143">
        <v>12.9</v>
      </c>
    </row>
    <row r="584" spans="1:10" ht="26.1" customHeight="1" x14ac:dyDescent="0.2">
      <c r="A584" s="106" t="s">
        <v>80</v>
      </c>
      <c r="B584" s="38" t="s">
        <v>100</v>
      </c>
      <c r="C584" s="158" t="s">
        <v>29</v>
      </c>
      <c r="D584" s="158" t="s">
        <v>101</v>
      </c>
      <c r="E584" s="261" t="s">
        <v>437</v>
      </c>
      <c r="F584" s="261"/>
      <c r="G584" s="37" t="s">
        <v>81</v>
      </c>
      <c r="H584" s="36">
        <v>8.8249999999999995E-2</v>
      </c>
      <c r="I584" s="35">
        <v>26.94</v>
      </c>
      <c r="J584" s="107">
        <v>2.37</v>
      </c>
    </row>
    <row r="585" spans="1:10" ht="26.1" customHeight="1" x14ac:dyDescent="0.2">
      <c r="A585" s="106" t="s">
        <v>80</v>
      </c>
      <c r="B585" s="38" t="s">
        <v>102</v>
      </c>
      <c r="C585" s="158" t="s">
        <v>29</v>
      </c>
      <c r="D585" s="158" t="s">
        <v>103</v>
      </c>
      <c r="E585" s="261" t="s">
        <v>437</v>
      </c>
      <c r="F585" s="261"/>
      <c r="G585" s="37" t="s">
        <v>81</v>
      </c>
      <c r="H585" s="36">
        <v>8.8249999999999995E-2</v>
      </c>
      <c r="I585" s="35">
        <v>32.19</v>
      </c>
      <c r="J585" s="107">
        <v>2.84</v>
      </c>
    </row>
    <row r="586" spans="1:10" ht="24" customHeight="1" x14ac:dyDescent="0.2">
      <c r="A586" s="110" t="s">
        <v>85</v>
      </c>
      <c r="B586" s="34" t="s">
        <v>104</v>
      </c>
      <c r="C586" s="160" t="s">
        <v>29</v>
      </c>
      <c r="D586" s="160" t="s">
        <v>105</v>
      </c>
      <c r="E586" s="262" t="s">
        <v>436</v>
      </c>
      <c r="F586" s="262"/>
      <c r="G586" s="33" t="s">
        <v>23</v>
      </c>
      <c r="H586" s="32">
        <v>4.8999999999999998E-3</v>
      </c>
      <c r="I586" s="31">
        <v>72.17</v>
      </c>
      <c r="J586" s="111">
        <v>0.35</v>
      </c>
    </row>
    <row r="587" spans="1:10" ht="26.1" customHeight="1" x14ac:dyDescent="0.2">
      <c r="A587" s="110" t="s">
        <v>85</v>
      </c>
      <c r="B587" s="34" t="s">
        <v>656</v>
      </c>
      <c r="C587" s="160" t="s">
        <v>29</v>
      </c>
      <c r="D587" s="160" t="s">
        <v>655</v>
      </c>
      <c r="E587" s="262" t="s">
        <v>436</v>
      </c>
      <c r="F587" s="262"/>
      <c r="G587" s="33" t="s">
        <v>23</v>
      </c>
      <c r="H587" s="32">
        <v>1</v>
      </c>
      <c r="I587" s="31">
        <v>2.62</v>
      </c>
      <c r="J587" s="111">
        <v>2.62</v>
      </c>
    </row>
    <row r="588" spans="1:10" ht="39" customHeight="1" x14ac:dyDescent="0.2">
      <c r="A588" s="110" t="s">
        <v>85</v>
      </c>
      <c r="B588" s="34" t="s">
        <v>119</v>
      </c>
      <c r="C588" s="160" t="s">
        <v>29</v>
      </c>
      <c r="D588" s="160" t="s">
        <v>120</v>
      </c>
      <c r="E588" s="262" t="s">
        <v>436</v>
      </c>
      <c r="F588" s="262"/>
      <c r="G588" s="33" t="s">
        <v>23</v>
      </c>
      <c r="H588" s="32">
        <v>2.5000000000000001E-2</v>
      </c>
      <c r="I588" s="31">
        <v>29.78</v>
      </c>
      <c r="J588" s="111">
        <v>0.74</v>
      </c>
    </row>
    <row r="589" spans="1:10" ht="26.1" customHeight="1" x14ac:dyDescent="0.2">
      <c r="A589" s="110" t="s">
        <v>85</v>
      </c>
      <c r="B589" s="34" t="s">
        <v>108</v>
      </c>
      <c r="C589" s="160" t="s">
        <v>29</v>
      </c>
      <c r="D589" s="160" t="s">
        <v>109</v>
      </c>
      <c r="E589" s="262" t="s">
        <v>436</v>
      </c>
      <c r="F589" s="262"/>
      <c r="G589" s="33" t="s">
        <v>23</v>
      </c>
      <c r="H589" s="32">
        <v>7.4999999999999997E-3</v>
      </c>
      <c r="I589" s="31">
        <v>81.77</v>
      </c>
      <c r="J589" s="111">
        <v>0.61</v>
      </c>
    </row>
    <row r="590" spans="1:10" ht="26.1" customHeight="1" x14ac:dyDescent="0.2">
      <c r="A590" s="110" t="s">
        <v>85</v>
      </c>
      <c r="B590" s="34" t="s">
        <v>654</v>
      </c>
      <c r="C590" s="160" t="s">
        <v>29</v>
      </c>
      <c r="D590" s="160" t="s">
        <v>653</v>
      </c>
      <c r="E590" s="262" t="s">
        <v>436</v>
      </c>
      <c r="F590" s="262"/>
      <c r="G590" s="33" t="s">
        <v>23</v>
      </c>
      <c r="H590" s="32">
        <v>1</v>
      </c>
      <c r="I590" s="31">
        <v>3.36</v>
      </c>
      <c r="J590" s="111">
        <v>3.36</v>
      </c>
    </row>
    <row r="591" spans="1:10" ht="24" customHeight="1" x14ac:dyDescent="0.2">
      <c r="A591" s="110" t="s">
        <v>85</v>
      </c>
      <c r="B591" s="34" t="s">
        <v>110</v>
      </c>
      <c r="C591" s="160" t="s">
        <v>29</v>
      </c>
      <c r="D591" s="160" t="s">
        <v>624</v>
      </c>
      <c r="E591" s="262" t="s">
        <v>436</v>
      </c>
      <c r="F591" s="262"/>
      <c r="G591" s="33" t="s">
        <v>23</v>
      </c>
      <c r="H591" s="32">
        <v>7.4000000000000003E-3</v>
      </c>
      <c r="I591" s="31">
        <v>1.81</v>
      </c>
      <c r="J591" s="111">
        <v>0.01</v>
      </c>
    </row>
    <row r="592" spans="1:10" x14ac:dyDescent="0.2">
      <c r="A592" s="108"/>
      <c r="B592" s="159"/>
      <c r="C592" s="159"/>
      <c r="D592" s="159"/>
      <c r="E592" s="159" t="s">
        <v>435</v>
      </c>
      <c r="F592" s="44">
        <v>3.46</v>
      </c>
      <c r="G592" s="159" t="s">
        <v>434</v>
      </c>
      <c r="H592" s="44">
        <v>0</v>
      </c>
      <c r="I592" s="159" t="s">
        <v>433</v>
      </c>
      <c r="J592" s="109">
        <v>3.46</v>
      </c>
    </row>
    <row r="593" spans="1:10" x14ac:dyDescent="0.2">
      <c r="A593" s="108"/>
      <c r="B593" s="159"/>
      <c r="C593" s="159"/>
      <c r="D593" s="159"/>
      <c r="E593" s="159" t="s">
        <v>432</v>
      </c>
      <c r="F593" s="44">
        <v>3.22</v>
      </c>
      <c r="G593" s="159"/>
      <c r="H593" s="260" t="s">
        <v>431</v>
      </c>
      <c r="I593" s="260"/>
      <c r="J593" s="109">
        <v>16.12</v>
      </c>
    </row>
    <row r="594" spans="1:10" ht="50.1" customHeight="1" thickBot="1" x14ac:dyDescent="0.25">
      <c r="A594" s="153"/>
      <c r="B594" s="154"/>
      <c r="C594" s="154"/>
      <c r="D594" s="154"/>
      <c r="E594" s="154"/>
      <c r="F594" s="154"/>
      <c r="G594" s="154" t="s">
        <v>969</v>
      </c>
      <c r="H594" s="144">
        <v>5</v>
      </c>
      <c r="I594" s="154" t="s">
        <v>970</v>
      </c>
      <c r="J594" s="145">
        <v>80.599999999999994</v>
      </c>
    </row>
    <row r="595" spans="1:10" ht="0.95" customHeight="1" thickTop="1" x14ac:dyDescent="0.2">
      <c r="A595" s="146"/>
      <c r="B595" s="139"/>
      <c r="C595" s="139"/>
      <c r="D595" s="139"/>
      <c r="E595" s="139"/>
      <c r="F595" s="139"/>
      <c r="G595" s="139"/>
      <c r="H595" s="139"/>
      <c r="I595" s="139"/>
      <c r="J595" s="147"/>
    </row>
    <row r="596" spans="1:10" ht="18" customHeight="1" x14ac:dyDescent="0.2">
      <c r="A596" s="104" t="s">
        <v>285</v>
      </c>
      <c r="B596" s="29" t="s">
        <v>15</v>
      </c>
      <c r="C596" s="156" t="s">
        <v>16</v>
      </c>
      <c r="D596" s="156" t="s">
        <v>17</v>
      </c>
      <c r="E596" s="263" t="s">
        <v>441</v>
      </c>
      <c r="F596" s="263"/>
      <c r="G596" s="30" t="s">
        <v>76</v>
      </c>
      <c r="H596" s="29" t="s">
        <v>77</v>
      </c>
      <c r="I596" s="29" t="s">
        <v>78</v>
      </c>
      <c r="J596" s="105" t="s">
        <v>19</v>
      </c>
    </row>
    <row r="597" spans="1:10" ht="39" customHeight="1" x14ac:dyDescent="0.2">
      <c r="A597" s="135" t="s">
        <v>79</v>
      </c>
      <c r="B597" s="131" t="s">
        <v>284</v>
      </c>
      <c r="C597" s="157" t="s">
        <v>29</v>
      </c>
      <c r="D597" s="157" t="s">
        <v>283</v>
      </c>
      <c r="E597" s="264" t="s">
        <v>627</v>
      </c>
      <c r="F597" s="264"/>
      <c r="G597" s="132" t="s">
        <v>23</v>
      </c>
      <c r="H597" s="138">
        <v>1</v>
      </c>
      <c r="I597" s="133">
        <v>22.34</v>
      </c>
      <c r="J597" s="143">
        <v>22.34</v>
      </c>
    </row>
    <row r="598" spans="1:10" ht="26.1" customHeight="1" x14ac:dyDescent="0.2">
      <c r="A598" s="106" t="s">
        <v>80</v>
      </c>
      <c r="B598" s="38" t="s">
        <v>100</v>
      </c>
      <c r="C598" s="158" t="s">
        <v>29</v>
      </c>
      <c r="D598" s="158" t="s">
        <v>101</v>
      </c>
      <c r="E598" s="261" t="s">
        <v>437</v>
      </c>
      <c r="F598" s="261"/>
      <c r="G598" s="37" t="s">
        <v>81</v>
      </c>
      <c r="H598" s="36">
        <v>9.2499999999999999E-2</v>
      </c>
      <c r="I598" s="35">
        <v>26.94</v>
      </c>
      <c r="J598" s="107">
        <v>2.4900000000000002</v>
      </c>
    </row>
    <row r="599" spans="1:10" ht="26.1" customHeight="1" x14ac:dyDescent="0.2">
      <c r="A599" s="106" t="s">
        <v>80</v>
      </c>
      <c r="B599" s="38" t="s">
        <v>102</v>
      </c>
      <c r="C599" s="158" t="s">
        <v>29</v>
      </c>
      <c r="D599" s="158" t="s">
        <v>103</v>
      </c>
      <c r="E599" s="261" t="s">
        <v>437</v>
      </c>
      <c r="F599" s="261"/>
      <c r="G599" s="37" t="s">
        <v>81</v>
      </c>
      <c r="H599" s="36">
        <v>9.2499999999999999E-2</v>
      </c>
      <c r="I599" s="35">
        <v>32.19</v>
      </c>
      <c r="J599" s="107">
        <v>2.97</v>
      </c>
    </row>
    <row r="600" spans="1:10" ht="26.1" customHeight="1" x14ac:dyDescent="0.2">
      <c r="A600" s="110" t="s">
        <v>85</v>
      </c>
      <c r="B600" s="34" t="s">
        <v>117</v>
      </c>
      <c r="C600" s="160" t="s">
        <v>29</v>
      </c>
      <c r="D600" s="160" t="s">
        <v>118</v>
      </c>
      <c r="E600" s="262" t="s">
        <v>436</v>
      </c>
      <c r="F600" s="262"/>
      <c r="G600" s="33" t="s">
        <v>23</v>
      </c>
      <c r="H600" s="32">
        <v>1</v>
      </c>
      <c r="I600" s="31">
        <v>4.6399999999999997</v>
      </c>
      <c r="J600" s="111">
        <v>4.6399999999999997</v>
      </c>
    </row>
    <row r="601" spans="1:10" ht="26.1" customHeight="1" x14ac:dyDescent="0.2">
      <c r="A601" s="110" t="s">
        <v>85</v>
      </c>
      <c r="B601" s="34" t="s">
        <v>114</v>
      </c>
      <c r="C601" s="160" t="s">
        <v>29</v>
      </c>
      <c r="D601" s="160" t="s">
        <v>65</v>
      </c>
      <c r="E601" s="262" t="s">
        <v>436</v>
      </c>
      <c r="F601" s="262"/>
      <c r="G601" s="33" t="s">
        <v>23</v>
      </c>
      <c r="H601" s="32">
        <v>1</v>
      </c>
      <c r="I601" s="31">
        <v>10.53</v>
      </c>
      <c r="J601" s="111">
        <v>10.53</v>
      </c>
    </row>
    <row r="602" spans="1:10" ht="39" customHeight="1" x14ac:dyDescent="0.2">
      <c r="A602" s="110" t="s">
        <v>85</v>
      </c>
      <c r="B602" s="34" t="s">
        <v>119</v>
      </c>
      <c r="C602" s="160" t="s">
        <v>29</v>
      </c>
      <c r="D602" s="160" t="s">
        <v>120</v>
      </c>
      <c r="E602" s="262" t="s">
        <v>436</v>
      </c>
      <c r="F602" s="262"/>
      <c r="G602" s="33" t="s">
        <v>23</v>
      </c>
      <c r="H602" s="32">
        <v>5.7500000000000002E-2</v>
      </c>
      <c r="I602" s="31">
        <v>29.78</v>
      </c>
      <c r="J602" s="111">
        <v>1.71</v>
      </c>
    </row>
    <row r="603" spans="1:10" x14ac:dyDescent="0.2">
      <c r="A603" s="108"/>
      <c r="B603" s="159"/>
      <c r="C603" s="159"/>
      <c r="D603" s="159"/>
      <c r="E603" s="159" t="s">
        <v>435</v>
      </c>
      <c r="F603" s="44">
        <v>3.63</v>
      </c>
      <c r="G603" s="159" t="s">
        <v>434</v>
      </c>
      <c r="H603" s="44">
        <v>0</v>
      </c>
      <c r="I603" s="159" t="s">
        <v>433</v>
      </c>
      <c r="J603" s="109">
        <v>3.63</v>
      </c>
    </row>
    <row r="604" spans="1:10" x14ac:dyDescent="0.2">
      <c r="A604" s="108"/>
      <c r="B604" s="159"/>
      <c r="C604" s="159"/>
      <c r="D604" s="159"/>
      <c r="E604" s="159" t="s">
        <v>432</v>
      </c>
      <c r="F604" s="44">
        <v>5.58</v>
      </c>
      <c r="G604" s="159"/>
      <c r="H604" s="260" t="s">
        <v>431</v>
      </c>
      <c r="I604" s="260"/>
      <c r="J604" s="109">
        <v>27.92</v>
      </c>
    </row>
    <row r="605" spans="1:10" ht="50.1" customHeight="1" thickBot="1" x14ac:dyDescent="0.25">
      <c r="A605" s="153"/>
      <c r="B605" s="154"/>
      <c r="C605" s="154"/>
      <c r="D605" s="154"/>
      <c r="E605" s="154"/>
      <c r="F605" s="154"/>
      <c r="G605" s="154" t="s">
        <v>969</v>
      </c>
      <c r="H605" s="144">
        <v>2</v>
      </c>
      <c r="I605" s="154" t="s">
        <v>970</v>
      </c>
      <c r="J605" s="145">
        <v>55.84</v>
      </c>
    </row>
    <row r="606" spans="1:10" ht="0.95" customHeight="1" thickTop="1" x14ac:dyDescent="0.2">
      <c r="A606" s="146"/>
      <c r="B606" s="139"/>
      <c r="C606" s="139"/>
      <c r="D606" s="139"/>
      <c r="E606" s="139"/>
      <c r="F606" s="139"/>
      <c r="G606" s="139"/>
      <c r="H606" s="139"/>
      <c r="I606" s="139"/>
      <c r="J606" s="147"/>
    </row>
    <row r="607" spans="1:10" ht="18" customHeight="1" x14ac:dyDescent="0.2">
      <c r="A607" s="104" t="s">
        <v>282</v>
      </c>
      <c r="B607" s="29" t="s">
        <v>15</v>
      </c>
      <c r="C607" s="156" t="s">
        <v>16</v>
      </c>
      <c r="D607" s="156" t="s">
        <v>17</v>
      </c>
      <c r="E607" s="263" t="s">
        <v>441</v>
      </c>
      <c r="F607" s="263"/>
      <c r="G607" s="30" t="s">
        <v>76</v>
      </c>
      <c r="H607" s="29" t="s">
        <v>77</v>
      </c>
      <c r="I607" s="29" t="s">
        <v>78</v>
      </c>
      <c r="J607" s="105" t="s">
        <v>19</v>
      </c>
    </row>
    <row r="608" spans="1:10" ht="51.95" customHeight="1" x14ac:dyDescent="0.2">
      <c r="A608" s="135" t="s">
        <v>79</v>
      </c>
      <c r="B608" s="131" t="s">
        <v>281</v>
      </c>
      <c r="C608" s="157" t="s">
        <v>29</v>
      </c>
      <c r="D608" s="157" t="s">
        <v>66</v>
      </c>
      <c r="E608" s="264" t="s">
        <v>627</v>
      </c>
      <c r="F608" s="264"/>
      <c r="G608" s="132" t="s">
        <v>23</v>
      </c>
      <c r="H608" s="138">
        <v>1</v>
      </c>
      <c r="I608" s="133">
        <v>11.99</v>
      </c>
      <c r="J608" s="143">
        <v>11.99</v>
      </c>
    </row>
    <row r="609" spans="1:10" ht="26.1" customHeight="1" x14ac:dyDescent="0.2">
      <c r="A609" s="106" t="s">
        <v>80</v>
      </c>
      <c r="B609" s="38" t="s">
        <v>100</v>
      </c>
      <c r="C609" s="158" t="s">
        <v>29</v>
      </c>
      <c r="D609" s="158" t="s">
        <v>101</v>
      </c>
      <c r="E609" s="261" t="s">
        <v>437</v>
      </c>
      <c r="F609" s="261"/>
      <c r="G609" s="37" t="s">
        <v>81</v>
      </c>
      <c r="H609" s="36">
        <v>0.127</v>
      </c>
      <c r="I609" s="35">
        <v>26.94</v>
      </c>
      <c r="J609" s="107">
        <v>3.42</v>
      </c>
    </row>
    <row r="610" spans="1:10" ht="26.1" customHeight="1" x14ac:dyDescent="0.2">
      <c r="A610" s="106" t="s">
        <v>80</v>
      </c>
      <c r="B610" s="38" t="s">
        <v>102</v>
      </c>
      <c r="C610" s="158" t="s">
        <v>29</v>
      </c>
      <c r="D610" s="158" t="s">
        <v>103</v>
      </c>
      <c r="E610" s="261" t="s">
        <v>437</v>
      </c>
      <c r="F610" s="261"/>
      <c r="G610" s="37" t="s">
        <v>81</v>
      </c>
      <c r="H610" s="36">
        <v>0.127</v>
      </c>
      <c r="I610" s="35">
        <v>32.19</v>
      </c>
      <c r="J610" s="107">
        <v>4.08</v>
      </c>
    </row>
    <row r="611" spans="1:10" ht="24" customHeight="1" x14ac:dyDescent="0.2">
      <c r="A611" s="110" t="s">
        <v>85</v>
      </c>
      <c r="B611" s="34" t="s">
        <v>104</v>
      </c>
      <c r="C611" s="160" t="s">
        <v>29</v>
      </c>
      <c r="D611" s="160" t="s">
        <v>105</v>
      </c>
      <c r="E611" s="262" t="s">
        <v>436</v>
      </c>
      <c r="F611" s="262"/>
      <c r="G611" s="33" t="s">
        <v>23</v>
      </c>
      <c r="H611" s="32">
        <v>9.9000000000000008E-3</v>
      </c>
      <c r="I611" s="31">
        <v>72.17</v>
      </c>
      <c r="J611" s="111">
        <v>0.71</v>
      </c>
    </row>
    <row r="612" spans="1:10" ht="26.1" customHeight="1" x14ac:dyDescent="0.2">
      <c r="A612" s="110" t="s">
        <v>85</v>
      </c>
      <c r="B612" s="34" t="s">
        <v>652</v>
      </c>
      <c r="C612" s="160" t="s">
        <v>29</v>
      </c>
      <c r="D612" s="160" t="s">
        <v>651</v>
      </c>
      <c r="E612" s="262" t="s">
        <v>436</v>
      </c>
      <c r="F612" s="262"/>
      <c r="G612" s="33" t="s">
        <v>23</v>
      </c>
      <c r="H612" s="32">
        <v>1</v>
      </c>
      <c r="I612" s="31">
        <v>2.5499999999999998</v>
      </c>
      <c r="J612" s="111">
        <v>2.5499999999999998</v>
      </c>
    </row>
    <row r="613" spans="1:10" ht="26.1" customHeight="1" x14ac:dyDescent="0.2">
      <c r="A613" s="110" t="s">
        <v>85</v>
      </c>
      <c r="B613" s="34" t="s">
        <v>108</v>
      </c>
      <c r="C613" s="160" t="s">
        <v>29</v>
      </c>
      <c r="D613" s="160" t="s">
        <v>109</v>
      </c>
      <c r="E613" s="262" t="s">
        <v>436</v>
      </c>
      <c r="F613" s="262"/>
      <c r="G613" s="33" t="s">
        <v>23</v>
      </c>
      <c r="H613" s="32">
        <v>1.4999999999999999E-2</v>
      </c>
      <c r="I613" s="31">
        <v>81.77</v>
      </c>
      <c r="J613" s="111">
        <v>1.22</v>
      </c>
    </row>
    <row r="614" spans="1:10" ht="24" customHeight="1" x14ac:dyDescent="0.2">
      <c r="A614" s="110" t="s">
        <v>85</v>
      </c>
      <c r="B614" s="34" t="s">
        <v>110</v>
      </c>
      <c r="C614" s="160" t="s">
        <v>29</v>
      </c>
      <c r="D614" s="160" t="s">
        <v>624</v>
      </c>
      <c r="E614" s="262" t="s">
        <v>436</v>
      </c>
      <c r="F614" s="262"/>
      <c r="G614" s="33" t="s">
        <v>23</v>
      </c>
      <c r="H614" s="32">
        <v>7.1000000000000004E-3</v>
      </c>
      <c r="I614" s="31">
        <v>1.81</v>
      </c>
      <c r="J614" s="111">
        <v>0.01</v>
      </c>
    </row>
    <row r="615" spans="1:10" x14ac:dyDescent="0.2">
      <c r="A615" s="108"/>
      <c r="B615" s="159"/>
      <c r="C615" s="159"/>
      <c r="D615" s="159"/>
      <c r="E615" s="159" t="s">
        <v>435</v>
      </c>
      <c r="F615" s="44">
        <v>4.99</v>
      </c>
      <c r="G615" s="159" t="s">
        <v>434</v>
      </c>
      <c r="H615" s="44">
        <v>0</v>
      </c>
      <c r="I615" s="159" t="s">
        <v>433</v>
      </c>
      <c r="J615" s="109">
        <v>4.99</v>
      </c>
    </row>
    <row r="616" spans="1:10" x14ac:dyDescent="0.2">
      <c r="A616" s="108"/>
      <c r="B616" s="159"/>
      <c r="C616" s="159"/>
      <c r="D616" s="159"/>
      <c r="E616" s="159" t="s">
        <v>432</v>
      </c>
      <c r="F616" s="44">
        <v>2.99</v>
      </c>
      <c r="G616" s="159"/>
      <c r="H616" s="260" t="s">
        <v>431</v>
      </c>
      <c r="I616" s="260"/>
      <c r="J616" s="109">
        <v>14.98</v>
      </c>
    </row>
    <row r="617" spans="1:10" ht="50.1" customHeight="1" thickBot="1" x14ac:dyDescent="0.25">
      <c r="A617" s="153"/>
      <c r="B617" s="154"/>
      <c r="C617" s="154"/>
      <c r="D617" s="154"/>
      <c r="E617" s="154"/>
      <c r="F617" s="154"/>
      <c r="G617" s="154" t="s">
        <v>969</v>
      </c>
      <c r="H617" s="144">
        <v>5</v>
      </c>
      <c r="I617" s="154" t="s">
        <v>970</v>
      </c>
      <c r="J617" s="145">
        <v>74.900000000000006</v>
      </c>
    </row>
    <row r="618" spans="1:10" ht="0.95" customHeight="1" thickTop="1" x14ac:dyDescent="0.2">
      <c r="A618" s="146"/>
      <c r="B618" s="139"/>
      <c r="C618" s="139"/>
      <c r="D618" s="139"/>
      <c r="E618" s="139"/>
      <c r="F618" s="139"/>
      <c r="G618" s="139"/>
      <c r="H618" s="139"/>
      <c r="I618" s="139"/>
      <c r="J618" s="147"/>
    </row>
    <row r="619" spans="1:10" ht="18" customHeight="1" x14ac:dyDescent="0.2">
      <c r="A619" s="104" t="s">
        <v>280</v>
      </c>
      <c r="B619" s="29" t="s">
        <v>15</v>
      </c>
      <c r="C619" s="156" t="s">
        <v>16</v>
      </c>
      <c r="D619" s="156" t="s">
        <v>17</v>
      </c>
      <c r="E619" s="263" t="s">
        <v>441</v>
      </c>
      <c r="F619" s="263"/>
      <c r="G619" s="30" t="s">
        <v>76</v>
      </c>
      <c r="H619" s="29" t="s">
        <v>77</v>
      </c>
      <c r="I619" s="29" t="s">
        <v>78</v>
      </c>
      <c r="J619" s="105" t="s">
        <v>19</v>
      </c>
    </row>
    <row r="620" spans="1:10" ht="51.95" customHeight="1" x14ac:dyDescent="0.2">
      <c r="A620" s="135" t="s">
        <v>79</v>
      </c>
      <c r="B620" s="131" t="s">
        <v>279</v>
      </c>
      <c r="C620" s="157" t="s">
        <v>29</v>
      </c>
      <c r="D620" s="157" t="s">
        <v>278</v>
      </c>
      <c r="E620" s="264" t="s">
        <v>627</v>
      </c>
      <c r="F620" s="264"/>
      <c r="G620" s="132" t="s">
        <v>23</v>
      </c>
      <c r="H620" s="138">
        <v>1</v>
      </c>
      <c r="I620" s="133">
        <v>34.04</v>
      </c>
      <c r="J620" s="143">
        <v>34.04</v>
      </c>
    </row>
    <row r="621" spans="1:10" ht="26.1" customHeight="1" x14ac:dyDescent="0.2">
      <c r="A621" s="106" t="s">
        <v>80</v>
      </c>
      <c r="B621" s="38" t="s">
        <v>100</v>
      </c>
      <c r="C621" s="158" t="s">
        <v>29</v>
      </c>
      <c r="D621" s="158" t="s">
        <v>101</v>
      </c>
      <c r="E621" s="261" t="s">
        <v>437</v>
      </c>
      <c r="F621" s="261"/>
      <c r="G621" s="37" t="s">
        <v>81</v>
      </c>
      <c r="H621" s="36">
        <v>0.19259999999999999</v>
      </c>
      <c r="I621" s="35">
        <v>26.94</v>
      </c>
      <c r="J621" s="107">
        <v>5.18</v>
      </c>
    </row>
    <row r="622" spans="1:10" ht="26.1" customHeight="1" x14ac:dyDescent="0.2">
      <c r="A622" s="106" t="s">
        <v>80</v>
      </c>
      <c r="B622" s="38" t="s">
        <v>102</v>
      </c>
      <c r="C622" s="158" t="s">
        <v>29</v>
      </c>
      <c r="D622" s="158" t="s">
        <v>103</v>
      </c>
      <c r="E622" s="261" t="s">
        <v>437</v>
      </c>
      <c r="F622" s="261"/>
      <c r="G622" s="37" t="s">
        <v>81</v>
      </c>
      <c r="H622" s="36">
        <v>0.19259999999999999</v>
      </c>
      <c r="I622" s="35">
        <v>32.19</v>
      </c>
      <c r="J622" s="107">
        <v>6.19</v>
      </c>
    </row>
    <row r="623" spans="1:10" ht="26.1" customHeight="1" x14ac:dyDescent="0.2">
      <c r="A623" s="110" t="s">
        <v>85</v>
      </c>
      <c r="B623" s="34" t="s">
        <v>117</v>
      </c>
      <c r="C623" s="160" t="s">
        <v>29</v>
      </c>
      <c r="D623" s="160" t="s">
        <v>118</v>
      </c>
      <c r="E623" s="262" t="s">
        <v>436</v>
      </c>
      <c r="F623" s="262"/>
      <c r="G623" s="33" t="s">
        <v>23</v>
      </c>
      <c r="H623" s="32">
        <v>2</v>
      </c>
      <c r="I623" s="31">
        <v>4.6399999999999997</v>
      </c>
      <c r="J623" s="111">
        <v>9.2799999999999994</v>
      </c>
    </row>
    <row r="624" spans="1:10" ht="26.1" customHeight="1" x14ac:dyDescent="0.2">
      <c r="A624" s="110" t="s">
        <v>85</v>
      </c>
      <c r="B624" s="34" t="s">
        <v>650</v>
      </c>
      <c r="C624" s="160" t="s">
        <v>29</v>
      </c>
      <c r="D624" s="160" t="s">
        <v>649</v>
      </c>
      <c r="E624" s="262" t="s">
        <v>436</v>
      </c>
      <c r="F624" s="262"/>
      <c r="G624" s="33" t="s">
        <v>23</v>
      </c>
      <c r="H624" s="32">
        <v>1</v>
      </c>
      <c r="I624" s="31">
        <v>9.9700000000000006</v>
      </c>
      <c r="J624" s="111">
        <v>9.9700000000000006</v>
      </c>
    </row>
    <row r="625" spans="1:10" ht="39" customHeight="1" x14ac:dyDescent="0.2">
      <c r="A625" s="110" t="s">
        <v>85</v>
      </c>
      <c r="B625" s="34" t="s">
        <v>119</v>
      </c>
      <c r="C625" s="160" t="s">
        <v>29</v>
      </c>
      <c r="D625" s="160" t="s">
        <v>120</v>
      </c>
      <c r="E625" s="262" t="s">
        <v>436</v>
      </c>
      <c r="F625" s="262"/>
      <c r="G625" s="33" t="s">
        <v>23</v>
      </c>
      <c r="H625" s="32">
        <v>0.115</v>
      </c>
      <c r="I625" s="31">
        <v>29.78</v>
      </c>
      <c r="J625" s="111">
        <v>3.42</v>
      </c>
    </row>
    <row r="626" spans="1:10" x14ac:dyDescent="0.2">
      <c r="A626" s="108"/>
      <c r="B626" s="159"/>
      <c r="C626" s="159"/>
      <c r="D626" s="159"/>
      <c r="E626" s="159" t="s">
        <v>435</v>
      </c>
      <c r="F626" s="44">
        <v>7.57</v>
      </c>
      <c r="G626" s="159" t="s">
        <v>434</v>
      </c>
      <c r="H626" s="44">
        <v>0</v>
      </c>
      <c r="I626" s="159" t="s">
        <v>433</v>
      </c>
      <c r="J626" s="109">
        <v>7.57</v>
      </c>
    </row>
    <row r="627" spans="1:10" x14ac:dyDescent="0.2">
      <c r="A627" s="108"/>
      <c r="B627" s="159"/>
      <c r="C627" s="159"/>
      <c r="D627" s="159"/>
      <c r="E627" s="159" t="s">
        <v>432</v>
      </c>
      <c r="F627" s="44">
        <v>8.5</v>
      </c>
      <c r="G627" s="159"/>
      <c r="H627" s="260" t="s">
        <v>431</v>
      </c>
      <c r="I627" s="260"/>
      <c r="J627" s="109">
        <v>42.54</v>
      </c>
    </row>
    <row r="628" spans="1:10" ht="50.1" customHeight="1" thickBot="1" x14ac:dyDescent="0.25">
      <c r="A628" s="153"/>
      <c r="B628" s="154"/>
      <c r="C628" s="154"/>
      <c r="D628" s="154"/>
      <c r="E628" s="154"/>
      <c r="F628" s="154"/>
      <c r="G628" s="154" t="s">
        <v>969</v>
      </c>
      <c r="H628" s="144">
        <v>5</v>
      </c>
      <c r="I628" s="154" t="s">
        <v>970</v>
      </c>
      <c r="J628" s="145">
        <v>212.7</v>
      </c>
    </row>
    <row r="629" spans="1:10" ht="0.95" customHeight="1" thickTop="1" x14ac:dyDescent="0.2">
      <c r="A629" s="146"/>
      <c r="B629" s="139"/>
      <c r="C629" s="139"/>
      <c r="D629" s="139"/>
      <c r="E629" s="139"/>
      <c r="F629" s="139"/>
      <c r="G629" s="139"/>
      <c r="H629" s="139"/>
      <c r="I629" s="139"/>
      <c r="J629" s="147"/>
    </row>
    <row r="630" spans="1:10" ht="18" customHeight="1" x14ac:dyDescent="0.2">
      <c r="A630" s="104" t="s">
        <v>277</v>
      </c>
      <c r="B630" s="29" t="s">
        <v>15</v>
      </c>
      <c r="C630" s="156" t="s">
        <v>16</v>
      </c>
      <c r="D630" s="156" t="s">
        <v>17</v>
      </c>
      <c r="E630" s="263" t="s">
        <v>441</v>
      </c>
      <c r="F630" s="263"/>
      <c r="G630" s="30" t="s">
        <v>76</v>
      </c>
      <c r="H630" s="29" t="s">
        <v>77</v>
      </c>
      <c r="I630" s="29" t="s">
        <v>78</v>
      </c>
      <c r="J630" s="105" t="s">
        <v>19</v>
      </c>
    </row>
    <row r="631" spans="1:10" ht="51.95" customHeight="1" x14ac:dyDescent="0.2">
      <c r="A631" s="135" t="s">
        <v>79</v>
      </c>
      <c r="B631" s="131" t="s">
        <v>276</v>
      </c>
      <c r="C631" s="157" t="s">
        <v>29</v>
      </c>
      <c r="D631" s="157" t="s">
        <v>67</v>
      </c>
      <c r="E631" s="264" t="s">
        <v>627</v>
      </c>
      <c r="F631" s="264"/>
      <c r="G631" s="132" t="s">
        <v>23</v>
      </c>
      <c r="H631" s="138">
        <v>1</v>
      </c>
      <c r="I631" s="133">
        <v>11.74</v>
      </c>
      <c r="J631" s="143">
        <v>11.74</v>
      </c>
    </row>
    <row r="632" spans="1:10" ht="26.1" customHeight="1" x14ac:dyDescent="0.2">
      <c r="A632" s="106" t="s">
        <v>80</v>
      </c>
      <c r="B632" s="38" t="s">
        <v>100</v>
      </c>
      <c r="C632" s="158" t="s">
        <v>29</v>
      </c>
      <c r="D632" s="158" t="s">
        <v>101</v>
      </c>
      <c r="E632" s="261" t="s">
        <v>437</v>
      </c>
      <c r="F632" s="261"/>
      <c r="G632" s="37" t="s">
        <v>81</v>
      </c>
      <c r="H632" s="36">
        <v>0.127</v>
      </c>
      <c r="I632" s="35">
        <v>26.94</v>
      </c>
      <c r="J632" s="107">
        <v>3.42</v>
      </c>
    </row>
    <row r="633" spans="1:10" ht="26.1" customHeight="1" x14ac:dyDescent="0.2">
      <c r="A633" s="106" t="s">
        <v>80</v>
      </c>
      <c r="B633" s="38" t="s">
        <v>102</v>
      </c>
      <c r="C633" s="158" t="s">
        <v>29</v>
      </c>
      <c r="D633" s="158" t="s">
        <v>103</v>
      </c>
      <c r="E633" s="261" t="s">
        <v>437</v>
      </c>
      <c r="F633" s="261"/>
      <c r="G633" s="37" t="s">
        <v>81</v>
      </c>
      <c r="H633" s="36">
        <v>0.127</v>
      </c>
      <c r="I633" s="35">
        <v>32.19</v>
      </c>
      <c r="J633" s="107">
        <v>4.08</v>
      </c>
    </row>
    <row r="634" spans="1:10" ht="24" customHeight="1" x14ac:dyDescent="0.2">
      <c r="A634" s="110" t="s">
        <v>85</v>
      </c>
      <c r="B634" s="34" t="s">
        <v>104</v>
      </c>
      <c r="C634" s="160" t="s">
        <v>29</v>
      </c>
      <c r="D634" s="160" t="s">
        <v>105</v>
      </c>
      <c r="E634" s="262" t="s">
        <v>436</v>
      </c>
      <c r="F634" s="262"/>
      <c r="G634" s="33" t="s">
        <v>23</v>
      </c>
      <c r="H634" s="32">
        <v>9.9000000000000008E-3</v>
      </c>
      <c r="I634" s="31">
        <v>72.17</v>
      </c>
      <c r="J634" s="111">
        <v>0.71</v>
      </c>
    </row>
    <row r="635" spans="1:10" ht="26.1" customHeight="1" x14ac:dyDescent="0.2">
      <c r="A635" s="110" t="s">
        <v>85</v>
      </c>
      <c r="B635" s="34" t="s">
        <v>648</v>
      </c>
      <c r="C635" s="160" t="s">
        <v>29</v>
      </c>
      <c r="D635" s="160" t="s">
        <v>647</v>
      </c>
      <c r="E635" s="262" t="s">
        <v>436</v>
      </c>
      <c r="F635" s="262"/>
      <c r="G635" s="33" t="s">
        <v>23</v>
      </c>
      <c r="H635" s="32">
        <v>1</v>
      </c>
      <c r="I635" s="31">
        <v>2.2999999999999998</v>
      </c>
      <c r="J635" s="111">
        <v>2.2999999999999998</v>
      </c>
    </row>
    <row r="636" spans="1:10" ht="26.1" customHeight="1" x14ac:dyDescent="0.2">
      <c r="A636" s="110" t="s">
        <v>85</v>
      </c>
      <c r="B636" s="34" t="s">
        <v>108</v>
      </c>
      <c r="C636" s="160" t="s">
        <v>29</v>
      </c>
      <c r="D636" s="160" t="s">
        <v>109</v>
      </c>
      <c r="E636" s="262" t="s">
        <v>436</v>
      </c>
      <c r="F636" s="262"/>
      <c r="G636" s="33" t="s">
        <v>23</v>
      </c>
      <c r="H636" s="32">
        <v>1.4999999999999999E-2</v>
      </c>
      <c r="I636" s="31">
        <v>81.77</v>
      </c>
      <c r="J636" s="111">
        <v>1.22</v>
      </c>
    </row>
    <row r="637" spans="1:10" ht="24" customHeight="1" x14ac:dyDescent="0.2">
      <c r="A637" s="110" t="s">
        <v>85</v>
      </c>
      <c r="B637" s="34" t="s">
        <v>110</v>
      </c>
      <c r="C637" s="160" t="s">
        <v>29</v>
      </c>
      <c r="D637" s="160" t="s">
        <v>624</v>
      </c>
      <c r="E637" s="262" t="s">
        <v>436</v>
      </c>
      <c r="F637" s="262"/>
      <c r="G637" s="33" t="s">
        <v>23</v>
      </c>
      <c r="H637" s="32">
        <v>7.1000000000000004E-3</v>
      </c>
      <c r="I637" s="31">
        <v>1.81</v>
      </c>
      <c r="J637" s="111">
        <v>0.01</v>
      </c>
    </row>
    <row r="638" spans="1:10" x14ac:dyDescent="0.2">
      <c r="A638" s="108"/>
      <c r="B638" s="159"/>
      <c r="C638" s="159"/>
      <c r="D638" s="159"/>
      <c r="E638" s="159" t="s">
        <v>435</v>
      </c>
      <c r="F638" s="44">
        <v>4.99</v>
      </c>
      <c r="G638" s="159" t="s">
        <v>434</v>
      </c>
      <c r="H638" s="44">
        <v>0</v>
      </c>
      <c r="I638" s="159" t="s">
        <v>433</v>
      </c>
      <c r="J638" s="109">
        <v>4.99</v>
      </c>
    </row>
    <row r="639" spans="1:10" x14ac:dyDescent="0.2">
      <c r="A639" s="108"/>
      <c r="B639" s="159"/>
      <c r="C639" s="159"/>
      <c r="D639" s="159"/>
      <c r="E639" s="159" t="s">
        <v>432</v>
      </c>
      <c r="F639" s="44">
        <v>2.93</v>
      </c>
      <c r="G639" s="159"/>
      <c r="H639" s="260" t="s">
        <v>431</v>
      </c>
      <c r="I639" s="260"/>
      <c r="J639" s="109">
        <v>14.67</v>
      </c>
    </row>
    <row r="640" spans="1:10" ht="50.1" customHeight="1" thickBot="1" x14ac:dyDescent="0.25">
      <c r="A640" s="153"/>
      <c r="B640" s="154"/>
      <c r="C640" s="154"/>
      <c r="D640" s="154"/>
      <c r="E640" s="154"/>
      <c r="F640" s="154"/>
      <c r="G640" s="154" t="s">
        <v>969</v>
      </c>
      <c r="H640" s="144">
        <v>6</v>
      </c>
      <c r="I640" s="154" t="s">
        <v>970</v>
      </c>
      <c r="J640" s="145">
        <v>88.02</v>
      </c>
    </row>
    <row r="641" spans="1:10" ht="0.95" customHeight="1" thickTop="1" x14ac:dyDescent="0.2">
      <c r="A641" s="146"/>
      <c r="B641" s="139"/>
      <c r="C641" s="139"/>
      <c r="D641" s="139"/>
      <c r="E641" s="139"/>
      <c r="F641" s="139"/>
      <c r="G641" s="139"/>
      <c r="H641" s="139"/>
      <c r="I641" s="139"/>
      <c r="J641" s="147"/>
    </row>
    <row r="642" spans="1:10" ht="18" customHeight="1" x14ac:dyDescent="0.2">
      <c r="A642" s="104" t="s">
        <v>275</v>
      </c>
      <c r="B642" s="29" t="s">
        <v>15</v>
      </c>
      <c r="C642" s="156" t="s">
        <v>16</v>
      </c>
      <c r="D642" s="156" t="s">
        <v>17</v>
      </c>
      <c r="E642" s="263" t="s">
        <v>441</v>
      </c>
      <c r="F642" s="263"/>
      <c r="G642" s="30" t="s">
        <v>76</v>
      </c>
      <c r="H642" s="29" t="s">
        <v>77</v>
      </c>
      <c r="I642" s="29" t="s">
        <v>78</v>
      </c>
      <c r="J642" s="105" t="s">
        <v>19</v>
      </c>
    </row>
    <row r="643" spans="1:10" ht="51.95" customHeight="1" x14ac:dyDescent="0.2">
      <c r="A643" s="135" t="s">
        <v>79</v>
      </c>
      <c r="B643" s="131" t="s">
        <v>274</v>
      </c>
      <c r="C643" s="157" t="s">
        <v>29</v>
      </c>
      <c r="D643" s="157" t="s">
        <v>273</v>
      </c>
      <c r="E643" s="264" t="s">
        <v>627</v>
      </c>
      <c r="F643" s="264"/>
      <c r="G643" s="132" t="s">
        <v>23</v>
      </c>
      <c r="H643" s="138">
        <v>1</v>
      </c>
      <c r="I643" s="133">
        <v>17.02</v>
      </c>
      <c r="J643" s="143">
        <v>17.02</v>
      </c>
    </row>
    <row r="644" spans="1:10" ht="26.1" customHeight="1" x14ac:dyDescent="0.2">
      <c r="A644" s="106" t="s">
        <v>80</v>
      </c>
      <c r="B644" s="38" t="s">
        <v>100</v>
      </c>
      <c r="C644" s="158" t="s">
        <v>29</v>
      </c>
      <c r="D644" s="158" t="s">
        <v>101</v>
      </c>
      <c r="E644" s="261" t="s">
        <v>437</v>
      </c>
      <c r="F644" s="261"/>
      <c r="G644" s="37" t="s">
        <v>81</v>
      </c>
      <c r="H644" s="36">
        <v>0.16930000000000001</v>
      </c>
      <c r="I644" s="35">
        <v>26.94</v>
      </c>
      <c r="J644" s="107">
        <v>4.5599999999999996</v>
      </c>
    </row>
    <row r="645" spans="1:10" ht="26.1" customHeight="1" x14ac:dyDescent="0.2">
      <c r="A645" s="106" t="s">
        <v>80</v>
      </c>
      <c r="B645" s="38" t="s">
        <v>102</v>
      </c>
      <c r="C645" s="158" t="s">
        <v>29</v>
      </c>
      <c r="D645" s="158" t="s">
        <v>103</v>
      </c>
      <c r="E645" s="261" t="s">
        <v>437</v>
      </c>
      <c r="F645" s="261"/>
      <c r="G645" s="37" t="s">
        <v>81</v>
      </c>
      <c r="H645" s="36">
        <v>0.16930000000000001</v>
      </c>
      <c r="I645" s="35">
        <v>32.19</v>
      </c>
      <c r="J645" s="107">
        <v>5.44</v>
      </c>
    </row>
    <row r="646" spans="1:10" ht="24" customHeight="1" x14ac:dyDescent="0.2">
      <c r="A646" s="110" t="s">
        <v>85</v>
      </c>
      <c r="B646" s="34" t="s">
        <v>104</v>
      </c>
      <c r="C646" s="160" t="s">
        <v>29</v>
      </c>
      <c r="D646" s="160" t="s">
        <v>105</v>
      </c>
      <c r="E646" s="262" t="s">
        <v>436</v>
      </c>
      <c r="F646" s="262"/>
      <c r="G646" s="33" t="s">
        <v>23</v>
      </c>
      <c r="H646" s="32">
        <v>1.4800000000000001E-2</v>
      </c>
      <c r="I646" s="31">
        <v>72.17</v>
      </c>
      <c r="J646" s="111">
        <v>1.06</v>
      </c>
    </row>
    <row r="647" spans="1:10" ht="26.1" customHeight="1" x14ac:dyDescent="0.2">
      <c r="A647" s="110" t="s">
        <v>85</v>
      </c>
      <c r="B647" s="34" t="s">
        <v>646</v>
      </c>
      <c r="C647" s="160" t="s">
        <v>29</v>
      </c>
      <c r="D647" s="160" t="s">
        <v>645</v>
      </c>
      <c r="E647" s="262" t="s">
        <v>436</v>
      </c>
      <c r="F647" s="262"/>
      <c r="G647" s="33" t="s">
        <v>23</v>
      </c>
      <c r="H647" s="32">
        <v>1</v>
      </c>
      <c r="I647" s="31">
        <v>4.12</v>
      </c>
      <c r="J647" s="111">
        <v>4.12</v>
      </c>
    </row>
    <row r="648" spans="1:10" ht="26.1" customHeight="1" x14ac:dyDescent="0.2">
      <c r="A648" s="110" t="s">
        <v>85</v>
      </c>
      <c r="B648" s="34" t="s">
        <v>108</v>
      </c>
      <c r="C648" s="160" t="s">
        <v>29</v>
      </c>
      <c r="D648" s="160" t="s">
        <v>109</v>
      </c>
      <c r="E648" s="262" t="s">
        <v>436</v>
      </c>
      <c r="F648" s="262"/>
      <c r="G648" s="33" t="s">
        <v>23</v>
      </c>
      <c r="H648" s="32">
        <v>2.2499999999999999E-2</v>
      </c>
      <c r="I648" s="31">
        <v>81.77</v>
      </c>
      <c r="J648" s="111">
        <v>1.83</v>
      </c>
    </row>
    <row r="649" spans="1:10" ht="24" customHeight="1" x14ac:dyDescent="0.2">
      <c r="A649" s="110" t="s">
        <v>85</v>
      </c>
      <c r="B649" s="34" t="s">
        <v>110</v>
      </c>
      <c r="C649" s="160" t="s">
        <v>29</v>
      </c>
      <c r="D649" s="160" t="s">
        <v>624</v>
      </c>
      <c r="E649" s="262" t="s">
        <v>436</v>
      </c>
      <c r="F649" s="262"/>
      <c r="G649" s="33" t="s">
        <v>23</v>
      </c>
      <c r="H649" s="32">
        <v>1.0699999999999999E-2</v>
      </c>
      <c r="I649" s="31">
        <v>1.81</v>
      </c>
      <c r="J649" s="111">
        <v>0.01</v>
      </c>
    </row>
    <row r="650" spans="1:10" x14ac:dyDescent="0.2">
      <c r="A650" s="108"/>
      <c r="B650" s="159"/>
      <c r="C650" s="159"/>
      <c r="D650" s="159"/>
      <c r="E650" s="159" t="s">
        <v>435</v>
      </c>
      <c r="F650" s="44">
        <v>6.65</v>
      </c>
      <c r="G650" s="159" t="s">
        <v>434</v>
      </c>
      <c r="H650" s="44">
        <v>0</v>
      </c>
      <c r="I650" s="159" t="s">
        <v>433</v>
      </c>
      <c r="J650" s="109">
        <v>6.65</v>
      </c>
    </row>
    <row r="651" spans="1:10" x14ac:dyDescent="0.2">
      <c r="A651" s="108"/>
      <c r="B651" s="159"/>
      <c r="C651" s="159"/>
      <c r="D651" s="159"/>
      <c r="E651" s="159" t="s">
        <v>432</v>
      </c>
      <c r="F651" s="44">
        <v>4.25</v>
      </c>
      <c r="G651" s="159"/>
      <c r="H651" s="260" t="s">
        <v>431</v>
      </c>
      <c r="I651" s="260"/>
      <c r="J651" s="109">
        <v>21.27</v>
      </c>
    </row>
    <row r="652" spans="1:10" ht="50.1" customHeight="1" thickBot="1" x14ac:dyDescent="0.25">
      <c r="A652" s="153"/>
      <c r="B652" s="154"/>
      <c r="C652" s="154"/>
      <c r="D652" s="154"/>
      <c r="E652" s="154"/>
      <c r="F652" s="154"/>
      <c r="G652" s="154" t="s">
        <v>969</v>
      </c>
      <c r="H652" s="144">
        <v>1</v>
      </c>
      <c r="I652" s="154" t="s">
        <v>970</v>
      </c>
      <c r="J652" s="145">
        <v>21.27</v>
      </c>
    </row>
    <row r="653" spans="1:10" ht="0.95" customHeight="1" thickTop="1" x14ac:dyDescent="0.2">
      <c r="A653" s="146"/>
      <c r="B653" s="139"/>
      <c r="C653" s="139"/>
      <c r="D653" s="139"/>
      <c r="E653" s="139"/>
      <c r="F653" s="139"/>
      <c r="G653" s="139"/>
      <c r="H653" s="139"/>
      <c r="I653" s="139"/>
      <c r="J653" s="147"/>
    </row>
    <row r="654" spans="1:10" ht="18" customHeight="1" x14ac:dyDescent="0.2">
      <c r="A654" s="104" t="s">
        <v>272</v>
      </c>
      <c r="B654" s="29" t="s">
        <v>15</v>
      </c>
      <c r="C654" s="156" t="s">
        <v>16</v>
      </c>
      <c r="D654" s="156" t="s">
        <v>17</v>
      </c>
      <c r="E654" s="263" t="s">
        <v>441</v>
      </c>
      <c r="F654" s="263"/>
      <c r="G654" s="30" t="s">
        <v>76</v>
      </c>
      <c r="H654" s="29" t="s">
        <v>77</v>
      </c>
      <c r="I654" s="29" t="s">
        <v>78</v>
      </c>
      <c r="J654" s="105" t="s">
        <v>19</v>
      </c>
    </row>
    <row r="655" spans="1:10" ht="51.95" customHeight="1" x14ac:dyDescent="0.2">
      <c r="A655" s="135" t="s">
        <v>79</v>
      </c>
      <c r="B655" s="131" t="s">
        <v>271</v>
      </c>
      <c r="C655" s="157" t="s">
        <v>29</v>
      </c>
      <c r="D655" s="157" t="s">
        <v>270</v>
      </c>
      <c r="E655" s="264" t="s">
        <v>627</v>
      </c>
      <c r="F655" s="264"/>
      <c r="G655" s="132" t="s">
        <v>23</v>
      </c>
      <c r="H655" s="138">
        <v>1</v>
      </c>
      <c r="I655" s="133">
        <v>33.130000000000003</v>
      </c>
      <c r="J655" s="143">
        <v>33.130000000000003</v>
      </c>
    </row>
    <row r="656" spans="1:10" ht="26.1" customHeight="1" x14ac:dyDescent="0.2">
      <c r="A656" s="106" t="s">
        <v>80</v>
      </c>
      <c r="B656" s="38" t="s">
        <v>100</v>
      </c>
      <c r="C656" s="158" t="s">
        <v>29</v>
      </c>
      <c r="D656" s="158" t="s">
        <v>101</v>
      </c>
      <c r="E656" s="261" t="s">
        <v>437</v>
      </c>
      <c r="F656" s="261"/>
      <c r="G656" s="37" t="s">
        <v>81</v>
      </c>
      <c r="H656" s="36">
        <v>0.19259999999999999</v>
      </c>
      <c r="I656" s="35">
        <v>26.94</v>
      </c>
      <c r="J656" s="107">
        <v>5.18</v>
      </c>
    </row>
    <row r="657" spans="1:10" ht="26.1" customHeight="1" x14ac:dyDescent="0.2">
      <c r="A657" s="106" t="s">
        <v>80</v>
      </c>
      <c r="B657" s="38" t="s">
        <v>102</v>
      </c>
      <c r="C657" s="158" t="s">
        <v>29</v>
      </c>
      <c r="D657" s="158" t="s">
        <v>103</v>
      </c>
      <c r="E657" s="261" t="s">
        <v>437</v>
      </c>
      <c r="F657" s="261"/>
      <c r="G657" s="37" t="s">
        <v>81</v>
      </c>
      <c r="H657" s="36">
        <v>0.19259999999999999</v>
      </c>
      <c r="I657" s="35">
        <v>32.19</v>
      </c>
      <c r="J657" s="107">
        <v>6.19</v>
      </c>
    </row>
    <row r="658" spans="1:10" ht="26.1" customHeight="1" x14ac:dyDescent="0.2">
      <c r="A658" s="110" t="s">
        <v>85</v>
      </c>
      <c r="B658" s="34" t="s">
        <v>117</v>
      </c>
      <c r="C658" s="160" t="s">
        <v>29</v>
      </c>
      <c r="D658" s="160" t="s">
        <v>118</v>
      </c>
      <c r="E658" s="262" t="s">
        <v>436</v>
      </c>
      <c r="F658" s="262"/>
      <c r="G658" s="33" t="s">
        <v>23</v>
      </c>
      <c r="H658" s="32">
        <v>2</v>
      </c>
      <c r="I658" s="31">
        <v>4.6399999999999997</v>
      </c>
      <c r="J658" s="111">
        <v>9.2799999999999994</v>
      </c>
    </row>
    <row r="659" spans="1:10" ht="26.1" customHeight="1" x14ac:dyDescent="0.2">
      <c r="A659" s="110" t="s">
        <v>85</v>
      </c>
      <c r="B659" s="34" t="s">
        <v>644</v>
      </c>
      <c r="C659" s="160" t="s">
        <v>29</v>
      </c>
      <c r="D659" s="160" t="s">
        <v>643</v>
      </c>
      <c r="E659" s="262" t="s">
        <v>436</v>
      </c>
      <c r="F659" s="262"/>
      <c r="G659" s="33" t="s">
        <v>23</v>
      </c>
      <c r="H659" s="32">
        <v>1</v>
      </c>
      <c r="I659" s="31">
        <v>9.06</v>
      </c>
      <c r="J659" s="111">
        <v>9.06</v>
      </c>
    </row>
    <row r="660" spans="1:10" ht="39" customHeight="1" x14ac:dyDescent="0.2">
      <c r="A660" s="110" t="s">
        <v>85</v>
      </c>
      <c r="B660" s="34" t="s">
        <v>119</v>
      </c>
      <c r="C660" s="160" t="s">
        <v>29</v>
      </c>
      <c r="D660" s="160" t="s">
        <v>120</v>
      </c>
      <c r="E660" s="262" t="s">
        <v>436</v>
      </c>
      <c r="F660" s="262"/>
      <c r="G660" s="33" t="s">
        <v>23</v>
      </c>
      <c r="H660" s="32">
        <v>0.115</v>
      </c>
      <c r="I660" s="31">
        <v>29.78</v>
      </c>
      <c r="J660" s="111">
        <v>3.42</v>
      </c>
    </row>
    <row r="661" spans="1:10" x14ac:dyDescent="0.2">
      <c r="A661" s="108"/>
      <c r="B661" s="159"/>
      <c r="C661" s="159"/>
      <c r="D661" s="159"/>
      <c r="E661" s="159" t="s">
        <v>435</v>
      </c>
      <c r="F661" s="44">
        <v>7.57</v>
      </c>
      <c r="G661" s="159" t="s">
        <v>434</v>
      </c>
      <c r="H661" s="44">
        <v>0</v>
      </c>
      <c r="I661" s="159" t="s">
        <v>433</v>
      </c>
      <c r="J661" s="109">
        <v>7.57</v>
      </c>
    </row>
    <row r="662" spans="1:10" x14ac:dyDescent="0.2">
      <c r="A662" s="108"/>
      <c r="B662" s="159"/>
      <c r="C662" s="159"/>
      <c r="D662" s="159"/>
      <c r="E662" s="159" t="s">
        <v>432</v>
      </c>
      <c r="F662" s="44">
        <v>8.27</v>
      </c>
      <c r="G662" s="159"/>
      <c r="H662" s="260" t="s">
        <v>431</v>
      </c>
      <c r="I662" s="260"/>
      <c r="J662" s="109">
        <v>41.4</v>
      </c>
    </row>
    <row r="663" spans="1:10" ht="50.1" customHeight="1" thickBot="1" x14ac:dyDescent="0.25">
      <c r="A663" s="153"/>
      <c r="B663" s="154"/>
      <c r="C663" s="154"/>
      <c r="D663" s="154"/>
      <c r="E663" s="154"/>
      <c r="F663" s="154"/>
      <c r="G663" s="154" t="s">
        <v>969</v>
      </c>
      <c r="H663" s="144">
        <v>2</v>
      </c>
      <c r="I663" s="154" t="s">
        <v>970</v>
      </c>
      <c r="J663" s="145">
        <v>82.8</v>
      </c>
    </row>
    <row r="664" spans="1:10" ht="0.95" customHeight="1" thickTop="1" x14ac:dyDescent="0.2">
      <c r="A664" s="146"/>
      <c r="B664" s="139"/>
      <c r="C664" s="139"/>
      <c r="D664" s="139"/>
      <c r="E664" s="139"/>
      <c r="F664" s="139"/>
      <c r="G664" s="139"/>
      <c r="H664" s="139"/>
      <c r="I664" s="139"/>
      <c r="J664" s="147"/>
    </row>
    <row r="665" spans="1:10" ht="24" customHeight="1" x14ac:dyDescent="0.2">
      <c r="A665" s="134" t="s">
        <v>269</v>
      </c>
      <c r="B665" s="161"/>
      <c r="C665" s="161"/>
      <c r="D665" s="161" t="s">
        <v>69</v>
      </c>
      <c r="E665" s="161"/>
      <c r="F665" s="265"/>
      <c r="G665" s="265"/>
      <c r="H665" s="130"/>
      <c r="I665" s="161"/>
      <c r="J665" s="148">
        <v>193.07</v>
      </c>
    </row>
    <row r="666" spans="1:10" ht="18" customHeight="1" x14ac:dyDescent="0.2">
      <c r="A666" s="104" t="s">
        <v>268</v>
      </c>
      <c r="B666" s="29" t="s">
        <v>15</v>
      </c>
      <c r="C666" s="156" t="s">
        <v>16</v>
      </c>
      <c r="D666" s="156" t="s">
        <v>17</v>
      </c>
      <c r="E666" s="263" t="s">
        <v>441</v>
      </c>
      <c r="F666" s="263"/>
      <c r="G666" s="30" t="s">
        <v>76</v>
      </c>
      <c r="H666" s="29" t="s">
        <v>77</v>
      </c>
      <c r="I666" s="29" t="s">
        <v>78</v>
      </c>
      <c r="J666" s="105" t="s">
        <v>19</v>
      </c>
    </row>
    <row r="667" spans="1:10" ht="26.1" customHeight="1" x14ac:dyDescent="0.2">
      <c r="A667" s="135" t="s">
        <v>79</v>
      </c>
      <c r="B667" s="131" t="s">
        <v>267</v>
      </c>
      <c r="C667" s="157" t="s">
        <v>29</v>
      </c>
      <c r="D667" s="157" t="s">
        <v>266</v>
      </c>
      <c r="E667" s="264" t="s">
        <v>642</v>
      </c>
      <c r="F667" s="264"/>
      <c r="G667" s="132" t="s">
        <v>23</v>
      </c>
      <c r="H667" s="138">
        <v>1</v>
      </c>
      <c r="I667" s="133">
        <v>27.54</v>
      </c>
      <c r="J667" s="143">
        <v>27.54</v>
      </c>
    </row>
    <row r="668" spans="1:10" ht="26.1" customHeight="1" x14ac:dyDescent="0.2">
      <c r="A668" s="106" t="s">
        <v>80</v>
      </c>
      <c r="B668" s="38" t="s">
        <v>100</v>
      </c>
      <c r="C668" s="158" t="s">
        <v>29</v>
      </c>
      <c r="D668" s="158" t="s">
        <v>101</v>
      </c>
      <c r="E668" s="261" t="s">
        <v>437</v>
      </c>
      <c r="F668" s="261"/>
      <c r="G668" s="37" t="s">
        <v>81</v>
      </c>
      <c r="H668" s="36">
        <v>7.9500000000000001E-2</v>
      </c>
      <c r="I668" s="35">
        <v>26.94</v>
      </c>
      <c r="J668" s="107">
        <v>2.14</v>
      </c>
    </row>
    <row r="669" spans="1:10" ht="26.1" customHeight="1" x14ac:dyDescent="0.2">
      <c r="A669" s="106" t="s">
        <v>80</v>
      </c>
      <c r="B669" s="38" t="s">
        <v>102</v>
      </c>
      <c r="C669" s="158" t="s">
        <v>29</v>
      </c>
      <c r="D669" s="158" t="s">
        <v>103</v>
      </c>
      <c r="E669" s="261" t="s">
        <v>437</v>
      </c>
      <c r="F669" s="261"/>
      <c r="G669" s="37" t="s">
        <v>81</v>
      </c>
      <c r="H669" s="36">
        <v>7.9500000000000001E-2</v>
      </c>
      <c r="I669" s="35">
        <v>32.19</v>
      </c>
      <c r="J669" s="107">
        <v>2.5499999999999998</v>
      </c>
    </row>
    <row r="670" spans="1:10" ht="26.1" customHeight="1" x14ac:dyDescent="0.2">
      <c r="A670" s="110" t="s">
        <v>85</v>
      </c>
      <c r="B670" s="34" t="s">
        <v>641</v>
      </c>
      <c r="C670" s="160" t="s">
        <v>29</v>
      </c>
      <c r="D670" s="160" t="s">
        <v>640</v>
      </c>
      <c r="E670" s="262" t="s">
        <v>436</v>
      </c>
      <c r="F670" s="262"/>
      <c r="G670" s="33" t="s">
        <v>23</v>
      </c>
      <c r="H670" s="32">
        <v>1</v>
      </c>
      <c r="I670" s="31">
        <v>21.13</v>
      </c>
      <c r="J670" s="111">
        <v>21.13</v>
      </c>
    </row>
    <row r="671" spans="1:10" ht="24" customHeight="1" x14ac:dyDescent="0.2">
      <c r="A671" s="110" t="s">
        <v>85</v>
      </c>
      <c r="B671" s="34" t="s">
        <v>115</v>
      </c>
      <c r="C671" s="160" t="s">
        <v>29</v>
      </c>
      <c r="D671" s="160" t="s">
        <v>116</v>
      </c>
      <c r="E671" s="262" t="s">
        <v>436</v>
      </c>
      <c r="F671" s="262"/>
      <c r="G671" s="33" t="s">
        <v>23</v>
      </c>
      <c r="H671" s="32">
        <v>0.04</v>
      </c>
      <c r="I671" s="31">
        <v>23.55</v>
      </c>
      <c r="J671" s="111">
        <v>0.94</v>
      </c>
    </row>
    <row r="672" spans="1:10" ht="26.1" customHeight="1" x14ac:dyDescent="0.2">
      <c r="A672" s="110" t="s">
        <v>85</v>
      </c>
      <c r="B672" s="34" t="s">
        <v>108</v>
      </c>
      <c r="C672" s="160" t="s">
        <v>29</v>
      </c>
      <c r="D672" s="160" t="s">
        <v>109</v>
      </c>
      <c r="E672" s="262" t="s">
        <v>436</v>
      </c>
      <c r="F672" s="262"/>
      <c r="G672" s="33" t="s">
        <v>23</v>
      </c>
      <c r="H672" s="32">
        <v>9.4999999999999998E-3</v>
      </c>
      <c r="I672" s="31">
        <v>81.77</v>
      </c>
      <c r="J672" s="111">
        <v>0.77</v>
      </c>
    </row>
    <row r="673" spans="1:10" ht="24" customHeight="1" x14ac:dyDescent="0.2">
      <c r="A673" s="110" t="s">
        <v>85</v>
      </c>
      <c r="B673" s="34" t="s">
        <v>110</v>
      </c>
      <c r="C673" s="160" t="s">
        <v>29</v>
      </c>
      <c r="D673" s="160" t="s">
        <v>624</v>
      </c>
      <c r="E673" s="262" t="s">
        <v>436</v>
      </c>
      <c r="F673" s="262"/>
      <c r="G673" s="33" t="s">
        <v>23</v>
      </c>
      <c r="H673" s="32">
        <v>8.0000000000000002E-3</v>
      </c>
      <c r="I673" s="31">
        <v>1.81</v>
      </c>
      <c r="J673" s="111">
        <v>0.01</v>
      </c>
    </row>
    <row r="674" spans="1:10" x14ac:dyDescent="0.2">
      <c r="A674" s="108"/>
      <c r="B674" s="159"/>
      <c r="C674" s="159"/>
      <c r="D674" s="159"/>
      <c r="E674" s="159" t="s">
        <v>435</v>
      </c>
      <c r="F674" s="44">
        <v>3.12</v>
      </c>
      <c r="G674" s="159" t="s">
        <v>434</v>
      </c>
      <c r="H674" s="44">
        <v>0</v>
      </c>
      <c r="I674" s="159" t="s">
        <v>433</v>
      </c>
      <c r="J674" s="109">
        <v>3.12</v>
      </c>
    </row>
    <row r="675" spans="1:10" x14ac:dyDescent="0.2">
      <c r="A675" s="108"/>
      <c r="B675" s="159"/>
      <c r="C675" s="159"/>
      <c r="D675" s="159"/>
      <c r="E675" s="159" t="s">
        <v>432</v>
      </c>
      <c r="F675" s="44">
        <v>6.87</v>
      </c>
      <c r="G675" s="159"/>
      <c r="H675" s="260" t="s">
        <v>431</v>
      </c>
      <c r="I675" s="260"/>
      <c r="J675" s="109">
        <v>34.409999999999997</v>
      </c>
    </row>
    <row r="676" spans="1:10" ht="50.1" customHeight="1" thickBot="1" x14ac:dyDescent="0.25">
      <c r="A676" s="153"/>
      <c r="B676" s="154"/>
      <c r="C676" s="154"/>
      <c r="D676" s="154"/>
      <c r="E676" s="154"/>
      <c r="F676" s="154"/>
      <c r="G676" s="154" t="s">
        <v>969</v>
      </c>
      <c r="H676" s="144">
        <v>2</v>
      </c>
      <c r="I676" s="154" t="s">
        <v>970</v>
      </c>
      <c r="J676" s="145">
        <v>68.819999999999993</v>
      </c>
    </row>
    <row r="677" spans="1:10" ht="0.95" customHeight="1" thickTop="1" x14ac:dyDescent="0.2">
      <c r="A677" s="146"/>
      <c r="B677" s="139"/>
      <c r="C677" s="139"/>
      <c r="D677" s="139"/>
      <c r="E677" s="139"/>
      <c r="F677" s="139"/>
      <c r="G677" s="139"/>
      <c r="H677" s="139"/>
      <c r="I677" s="139"/>
      <c r="J677" s="147"/>
    </row>
    <row r="678" spans="1:10" ht="18" customHeight="1" x14ac:dyDescent="0.2">
      <c r="A678" s="104" t="s">
        <v>265</v>
      </c>
      <c r="B678" s="29" t="s">
        <v>15</v>
      </c>
      <c r="C678" s="156" t="s">
        <v>16</v>
      </c>
      <c r="D678" s="156" t="s">
        <v>17</v>
      </c>
      <c r="E678" s="263" t="s">
        <v>441</v>
      </c>
      <c r="F678" s="263"/>
      <c r="G678" s="30" t="s">
        <v>76</v>
      </c>
      <c r="H678" s="29" t="s">
        <v>77</v>
      </c>
      <c r="I678" s="29" t="s">
        <v>78</v>
      </c>
      <c r="J678" s="105" t="s">
        <v>19</v>
      </c>
    </row>
    <row r="679" spans="1:10" ht="26.1" customHeight="1" x14ac:dyDescent="0.2">
      <c r="A679" s="135" t="s">
        <v>79</v>
      </c>
      <c r="B679" s="131" t="s">
        <v>264</v>
      </c>
      <c r="C679" s="157" t="s">
        <v>29</v>
      </c>
      <c r="D679" s="157" t="s">
        <v>263</v>
      </c>
      <c r="E679" s="264" t="s">
        <v>639</v>
      </c>
      <c r="F679" s="264"/>
      <c r="G679" s="132" t="s">
        <v>23</v>
      </c>
      <c r="H679" s="138">
        <v>1</v>
      </c>
      <c r="I679" s="133">
        <v>14.21</v>
      </c>
      <c r="J679" s="143">
        <v>14.21</v>
      </c>
    </row>
    <row r="680" spans="1:10" ht="24" customHeight="1" x14ac:dyDescent="0.2">
      <c r="A680" s="106" t="s">
        <v>80</v>
      </c>
      <c r="B680" s="38" t="s">
        <v>552</v>
      </c>
      <c r="C680" s="158" t="s">
        <v>29</v>
      </c>
      <c r="D680" s="158" t="s">
        <v>551</v>
      </c>
      <c r="E680" s="261" t="s">
        <v>437</v>
      </c>
      <c r="F680" s="261"/>
      <c r="G680" s="37" t="s">
        <v>81</v>
      </c>
      <c r="H680" s="36">
        <v>0.12509999999999999</v>
      </c>
      <c r="I680" s="35">
        <v>22.94</v>
      </c>
      <c r="J680" s="107">
        <v>2.86</v>
      </c>
    </row>
    <row r="681" spans="1:10" ht="24" customHeight="1" x14ac:dyDescent="0.2">
      <c r="A681" s="106" t="s">
        <v>80</v>
      </c>
      <c r="B681" s="38" t="s">
        <v>88</v>
      </c>
      <c r="C681" s="158" t="s">
        <v>29</v>
      </c>
      <c r="D681" s="158" t="s">
        <v>89</v>
      </c>
      <c r="E681" s="261" t="s">
        <v>437</v>
      </c>
      <c r="F681" s="261"/>
      <c r="G681" s="37" t="s">
        <v>81</v>
      </c>
      <c r="H681" s="36">
        <v>0.04</v>
      </c>
      <c r="I681" s="35">
        <v>26.88</v>
      </c>
      <c r="J681" s="107">
        <v>1.07</v>
      </c>
    </row>
    <row r="682" spans="1:10" ht="26.1" customHeight="1" x14ac:dyDescent="0.2">
      <c r="A682" s="110" t="s">
        <v>85</v>
      </c>
      <c r="B682" s="34" t="s">
        <v>638</v>
      </c>
      <c r="C682" s="160" t="s">
        <v>29</v>
      </c>
      <c r="D682" s="160" t="s">
        <v>637</v>
      </c>
      <c r="E682" s="262" t="s">
        <v>436</v>
      </c>
      <c r="F682" s="262"/>
      <c r="G682" s="33" t="s">
        <v>23</v>
      </c>
      <c r="H682" s="32">
        <v>1</v>
      </c>
      <c r="I682" s="31">
        <v>10.28</v>
      </c>
      <c r="J682" s="111">
        <v>10.28</v>
      </c>
    </row>
    <row r="683" spans="1:10" x14ac:dyDescent="0.2">
      <c r="A683" s="108"/>
      <c r="B683" s="159"/>
      <c r="C683" s="159"/>
      <c r="D683" s="159"/>
      <c r="E683" s="159" t="s">
        <v>435</v>
      </c>
      <c r="F683" s="44">
        <v>2.39</v>
      </c>
      <c r="G683" s="159" t="s">
        <v>434</v>
      </c>
      <c r="H683" s="44">
        <v>0</v>
      </c>
      <c r="I683" s="159" t="s">
        <v>433</v>
      </c>
      <c r="J683" s="109">
        <v>2.39</v>
      </c>
    </row>
    <row r="684" spans="1:10" x14ac:dyDescent="0.2">
      <c r="A684" s="108"/>
      <c r="B684" s="159"/>
      <c r="C684" s="159"/>
      <c r="D684" s="159"/>
      <c r="E684" s="159" t="s">
        <v>432</v>
      </c>
      <c r="F684" s="44">
        <v>3.54</v>
      </c>
      <c r="G684" s="159"/>
      <c r="H684" s="260" t="s">
        <v>431</v>
      </c>
      <c r="I684" s="260"/>
      <c r="J684" s="109">
        <v>17.75</v>
      </c>
    </row>
    <row r="685" spans="1:10" ht="50.1" customHeight="1" thickBot="1" x14ac:dyDescent="0.25">
      <c r="A685" s="153"/>
      <c r="B685" s="154"/>
      <c r="C685" s="154"/>
      <c r="D685" s="154"/>
      <c r="E685" s="154"/>
      <c r="F685" s="154"/>
      <c r="G685" s="154" t="s">
        <v>969</v>
      </c>
      <c r="H685" s="144">
        <v>7</v>
      </c>
      <c r="I685" s="154" t="s">
        <v>970</v>
      </c>
      <c r="J685" s="145">
        <v>124.25</v>
      </c>
    </row>
    <row r="686" spans="1:10" ht="0.95" customHeight="1" thickTop="1" x14ac:dyDescent="0.2">
      <c r="A686" s="146"/>
      <c r="B686" s="139"/>
      <c r="C686" s="139"/>
      <c r="D686" s="139"/>
      <c r="E686" s="139"/>
      <c r="F686" s="139"/>
      <c r="G686" s="139"/>
      <c r="H686" s="139"/>
      <c r="I686" s="139"/>
      <c r="J686" s="147"/>
    </row>
    <row r="687" spans="1:10" ht="24" customHeight="1" x14ac:dyDescent="0.2">
      <c r="A687" s="134" t="s">
        <v>262</v>
      </c>
      <c r="B687" s="161"/>
      <c r="C687" s="161"/>
      <c r="D687" s="161" t="s">
        <v>70</v>
      </c>
      <c r="E687" s="161"/>
      <c r="F687" s="265"/>
      <c r="G687" s="265"/>
      <c r="H687" s="130"/>
      <c r="I687" s="161"/>
      <c r="J687" s="148">
        <v>3076.84</v>
      </c>
    </row>
    <row r="688" spans="1:10" ht="18" customHeight="1" x14ac:dyDescent="0.2">
      <c r="A688" s="104" t="s">
        <v>261</v>
      </c>
      <c r="B688" s="29" t="s">
        <v>15</v>
      </c>
      <c r="C688" s="156" t="s">
        <v>16</v>
      </c>
      <c r="D688" s="156" t="s">
        <v>17</v>
      </c>
      <c r="E688" s="263" t="s">
        <v>441</v>
      </c>
      <c r="F688" s="263"/>
      <c r="G688" s="30" t="s">
        <v>76</v>
      </c>
      <c r="H688" s="29" t="s">
        <v>77</v>
      </c>
      <c r="I688" s="29" t="s">
        <v>78</v>
      </c>
      <c r="J688" s="105" t="s">
        <v>19</v>
      </c>
    </row>
    <row r="689" spans="1:10" ht="39" customHeight="1" x14ac:dyDescent="0.2">
      <c r="A689" s="135" t="s">
        <v>79</v>
      </c>
      <c r="B689" s="131" t="s">
        <v>260</v>
      </c>
      <c r="C689" s="157" t="s">
        <v>29</v>
      </c>
      <c r="D689" s="157" t="s">
        <v>259</v>
      </c>
      <c r="E689" s="264" t="s">
        <v>634</v>
      </c>
      <c r="F689" s="264"/>
      <c r="G689" s="132" t="s">
        <v>32</v>
      </c>
      <c r="H689" s="138">
        <v>1</v>
      </c>
      <c r="I689" s="133">
        <v>24.14</v>
      </c>
      <c r="J689" s="143">
        <v>24.14</v>
      </c>
    </row>
    <row r="690" spans="1:10" ht="26.1" customHeight="1" x14ac:dyDescent="0.2">
      <c r="A690" s="106" t="s">
        <v>80</v>
      </c>
      <c r="B690" s="38" t="s">
        <v>100</v>
      </c>
      <c r="C690" s="158" t="s">
        <v>29</v>
      </c>
      <c r="D690" s="158" t="s">
        <v>101</v>
      </c>
      <c r="E690" s="261" t="s">
        <v>437</v>
      </c>
      <c r="F690" s="261"/>
      <c r="G690" s="37" t="s">
        <v>81</v>
      </c>
      <c r="H690" s="36">
        <v>0.32790000000000002</v>
      </c>
      <c r="I690" s="35">
        <v>26.94</v>
      </c>
      <c r="J690" s="107">
        <v>8.83</v>
      </c>
    </row>
    <row r="691" spans="1:10" ht="26.1" customHeight="1" x14ac:dyDescent="0.2">
      <c r="A691" s="106" t="s">
        <v>80</v>
      </c>
      <c r="B691" s="38" t="s">
        <v>102</v>
      </c>
      <c r="C691" s="158" t="s">
        <v>29</v>
      </c>
      <c r="D691" s="158" t="s">
        <v>103</v>
      </c>
      <c r="E691" s="261" t="s">
        <v>437</v>
      </c>
      <c r="F691" s="261"/>
      <c r="G691" s="37" t="s">
        <v>81</v>
      </c>
      <c r="H691" s="36">
        <v>0.32790000000000002</v>
      </c>
      <c r="I691" s="35">
        <v>32.19</v>
      </c>
      <c r="J691" s="107">
        <v>10.55</v>
      </c>
    </row>
    <row r="692" spans="1:10" ht="26.1" customHeight="1" x14ac:dyDescent="0.2">
      <c r="A692" s="110" t="s">
        <v>85</v>
      </c>
      <c r="B692" s="34" t="s">
        <v>636</v>
      </c>
      <c r="C692" s="160" t="s">
        <v>29</v>
      </c>
      <c r="D692" s="160" t="s">
        <v>635</v>
      </c>
      <c r="E692" s="262" t="s">
        <v>436</v>
      </c>
      <c r="F692" s="262"/>
      <c r="G692" s="33" t="s">
        <v>32</v>
      </c>
      <c r="H692" s="32">
        <v>1.0492999999999999</v>
      </c>
      <c r="I692" s="31">
        <v>4.42</v>
      </c>
      <c r="J692" s="111">
        <v>4.63</v>
      </c>
    </row>
    <row r="693" spans="1:10" ht="24" customHeight="1" x14ac:dyDescent="0.2">
      <c r="A693" s="110" t="s">
        <v>85</v>
      </c>
      <c r="B693" s="34" t="s">
        <v>110</v>
      </c>
      <c r="C693" s="160" t="s">
        <v>29</v>
      </c>
      <c r="D693" s="160" t="s">
        <v>624</v>
      </c>
      <c r="E693" s="262" t="s">
        <v>436</v>
      </c>
      <c r="F693" s="262"/>
      <c r="G693" s="33" t="s">
        <v>23</v>
      </c>
      <c r="H693" s="32">
        <v>7.6499999999999999E-2</v>
      </c>
      <c r="I693" s="31">
        <v>1.81</v>
      </c>
      <c r="J693" s="111">
        <v>0.13</v>
      </c>
    </row>
    <row r="694" spans="1:10" x14ac:dyDescent="0.2">
      <c r="A694" s="108"/>
      <c r="B694" s="159"/>
      <c r="C694" s="159"/>
      <c r="D694" s="159"/>
      <c r="E694" s="159" t="s">
        <v>435</v>
      </c>
      <c r="F694" s="44">
        <v>12.9</v>
      </c>
      <c r="G694" s="159" t="s">
        <v>434</v>
      </c>
      <c r="H694" s="44">
        <v>0</v>
      </c>
      <c r="I694" s="159" t="s">
        <v>433</v>
      </c>
      <c r="J694" s="109">
        <v>12.9</v>
      </c>
    </row>
    <row r="695" spans="1:10" x14ac:dyDescent="0.2">
      <c r="A695" s="108"/>
      <c r="B695" s="159"/>
      <c r="C695" s="159"/>
      <c r="D695" s="159"/>
      <c r="E695" s="159" t="s">
        <v>432</v>
      </c>
      <c r="F695" s="44">
        <v>6.03</v>
      </c>
      <c r="G695" s="159"/>
      <c r="H695" s="260" t="s">
        <v>431</v>
      </c>
      <c r="I695" s="260"/>
      <c r="J695" s="109">
        <v>30.17</v>
      </c>
    </row>
    <row r="696" spans="1:10" ht="50.1" customHeight="1" thickBot="1" x14ac:dyDescent="0.25">
      <c r="A696" s="153"/>
      <c r="B696" s="154"/>
      <c r="C696" s="154"/>
      <c r="D696" s="154"/>
      <c r="E696" s="154"/>
      <c r="F696" s="154"/>
      <c r="G696" s="154" t="s">
        <v>969</v>
      </c>
      <c r="H696" s="144">
        <v>38.799999999999997</v>
      </c>
      <c r="I696" s="154" t="s">
        <v>970</v>
      </c>
      <c r="J696" s="145">
        <v>1170.5899999999999</v>
      </c>
    </row>
    <row r="697" spans="1:10" ht="0.95" customHeight="1" thickTop="1" x14ac:dyDescent="0.2">
      <c r="A697" s="146"/>
      <c r="B697" s="139"/>
      <c r="C697" s="139"/>
      <c r="D697" s="139"/>
      <c r="E697" s="139"/>
      <c r="F697" s="139"/>
      <c r="G697" s="139"/>
      <c r="H697" s="139"/>
      <c r="I697" s="139"/>
      <c r="J697" s="147"/>
    </row>
    <row r="698" spans="1:10" ht="18" customHeight="1" x14ac:dyDescent="0.2">
      <c r="A698" s="104" t="s">
        <v>258</v>
      </c>
      <c r="B698" s="29" t="s">
        <v>15</v>
      </c>
      <c r="C698" s="156" t="s">
        <v>16</v>
      </c>
      <c r="D698" s="156" t="s">
        <v>17</v>
      </c>
      <c r="E698" s="263" t="s">
        <v>441</v>
      </c>
      <c r="F698" s="263"/>
      <c r="G698" s="30" t="s">
        <v>76</v>
      </c>
      <c r="H698" s="29" t="s">
        <v>77</v>
      </c>
      <c r="I698" s="29" t="s">
        <v>78</v>
      </c>
      <c r="J698" s="105" t="s">
        <v>19</v>
      </c>
    </row>
    <row r="699" spans="1:10" ht="39" customHeight="1" x14ac:dyDescent="0.2">
      <c r="A699" s="135" t="s">
        <v>79</v>
      </c>
      <c r="B699" s="131" t="s">
        <v>257</v>
      </c>
      <c r="C699" s="157" t="s">
        <v>29</v>
      </c>
      <c r="D699" s="157" t="s">
        <v>256</v>
      </c>
      <c r="E699" s="264" t="s">
        <v>634</v>
      </c>
      <c r="F699" s="264"/>
      <c r="G699" s="132" t="s">
        <v>32</v>
      </c>
      <c r="H699" s="138">
        <v>1</v>
      </c>
      <c r="I699" s="133">
        <v>27.85</v>
      </c>
      <c r="J699" s="143">
        <v>27.85</v>
      </c>
    </row>
    <row r="700" spans="1:10" ht="26.1" customHeight="1" x14ac:dyDescent="0.2">
      <c r="A700" s="106" t="s">
        <v>80</v>
      </c>
      <c r="B700" s="38" t="s">
        <v>100</v>
      </c>
      <c r="C700" s="158" t="s">
        <v>29</v>
      </c>
      <c r="D700" s="158" t="s">
        <v>101</v>
      </c>
      <c r="E700" s="261" t="s">
        <v>437</v>
      </c>
      <c r="F700" s="261"/>
      <c r="G700" s="37" t="s">
        <v>81</v>
      </c>
      <c r="H700" s="36">
        <v>0.38</v>
      </c>
      <c r="I700" s="35">
        <v>26.94</v>
      </c>
      <c r="J700" s="107">
        <v>10.23</v>
      </c>
    </row>
    <row r="701" spans="1:10" ht="26.1" customHeight="1" x14ac:dyDescent="0.2">
      <c r="A701" s="106" t="s">
        <v>80</v>
      </c>
      <c r="B701" s="38" t="s">
        <v>102</v>
      </c>
      <c r="C701" s="158" t="s">
        <v>29</v>
      </c>
      <c r="D701" s="158" t="s">
        <v>103</v>
      </c>
      <c r="E701" s="261" t="s">
        <v>437</v>
      </c>
      <c r="F701" s="261"/>
      <c r="G701" s="37" t="s">
        <v>81</v>
      </c>
      <c r="H701" s="36">
        <v>0.38</v>
      </c>
      <c r="I701" s="35">
        <v>32.19</v>
      </c>
      <c r="J701" s="107">
        <v>12.23</v>
      </c>
    </row>
    <row r="702" spans="1:10" ht="26.1" customHeight="1" x14ac:dyDescent="0.2">
      <c r="A702" s="110" t="s">
        <v>85</v>
      </c>
      <c r="B702" s="34" t="s">
        <v>633</v>
      </c>
      <c r="C702" s="160" t="s">
        <v>29</v>
      </c>
      <c r="D702" s="160" t="s">
        <v>632</v>
      </c>
      <c r="E702" s="262" t="s">
        <v>436</v>
      </c>
      <c r="F702" s="262"/>
      <c r="G702" s="33" t="s">
        <v>32</v>
      </c>
      <c r="H702" s="32">
        <v>1.0492999999999999</v>
      </c>
      <c r="I702" s="31">
        <v>4.99</v>
      </c>
      <c r="J702" s="111">
        <v>5.23</v>
      </c>
    </row>
    <row r="703" spans="1:10" ht="24" customHeight="1" x14ac:dyDescent="0.2">
      <c r="A703" s="110" t="s">
        <v>85</v>
      </c>
      <c r="B703" s="34" t="s">
        <v>110</v>
      </c>
      <c r="C703" s="160" t="s">
        <v>29</v>
      </c>
      <c r="D703" s="160" t="s">
        <v>624</v>
      </c>
      <c r="E703" s="262" t="s">
        <v>436</v>
      </c>
      <c r="F703" s="262"/>
      <c r="G703" s="33" t="s">
        <v>23</v>
      </c>
      <c r="H703" s="32">
        <v>8.8599999999999998E-2</v>
      </c>
      <c r="I703" s="31">
        <v>1.81</v>
      </c>
      <c r="J703" s="111">
        <v>0.16</v>
      </c>
    </row>
    <row r="704" spans="1:10" x14ac:dyDescent="0.2">
      <c r="A704" s="108"/>
      <c r="B704" s="159"/>
      <c r="C704" s="159"/>
      <c r="D704" s="159"/>
      <c r="E704" s="159" t="s">
        <v>435</v>
      </c>
      <c r="F704" s="44">
        <v>14.95</v>
      </c>
      <c r="G704" s="159" t="s">
        <v>434</v>
      </c>
      <c r="H704" s="44">
        <v>0</v>
      </c>
      <c r="I704" s="159" t="s">
        <v>433</v>
      </c>
      <c r="J704" s="109">
        <v>14.95</v>
      </c>
    </row>
    <row r="705" spans="1:10" x14ac:dyDescent="0.2">
      <c r="A705" s="108"/>
      <c r="B705" s="159"/>
      <c r="C705" s="159"/>
      <c r="D705" s="159"/>
      <c r="E705" s="159" t="s">
        <v>432</v>
      </c>
      <c r="F705" s="44">
        <v>6.95</v>
      </c>
      <c r="G705" s="159"/>
      <c r="H705" s="260" t="s">
        <v>431</v>
      </c>
      <c r="I705" s="260"/>
      <c r="J705" s="109">
        <v>34.799999999999997</v>
      </c>
    </row>
    <row r="706" spans="1:10" ht="50.1" customHeight="1" thickBot="1" x14ac:dyDescent="0.25">
      <c r="A706" s="153"/>
      <c r="B706" s="154"/>
      <c r="C706" s="154"/>
      <c r="D706" s="154"/>
      <c r="E706" s="154"/>
      <c r="F706" s="154"/>
      <c r="G706" s="154" t="s">
        <v>969</v>
      </c>
      <c r="H706" s="144">
        <v>18.899999999999999</v>
      </c>
      <c r="I706" s="154" t="s">
        <v>970</v>
      </c>
      <c r="J706" s="145">
        <v>657.72</v>
      </c>
    </row>
    <row r="707" spans="1:10" ht="0.95" customHeight="1" thickTop="1" x14ac:dyDescent="0.2">
      <c r="A707" s="146"/>
      <c r="B707" s="139"/>
      <c r="C707" s="139"/>
      <c r="D707" s="139"/>
      <c r="E707" s="139"/>
      <c r="F707" s="139"/>
      <c r="G707" s="139"/>
      <c r="H707" s="139"/>
      <c r="I707" s="139"/>
      <c r="J707" s="147"/>
    </row>
    <row r="708" spans="1:10" ht="18" customHeight="1" x14ac:dyDescent="0.2">
      <c r="A708" s="104" t="s">
        <v>255</v>
      </c>
      <c r="B708" s="29" t="s">
        <v>15</v>
      </c>
      <c r="C708" s="156" t="s">
        <v>16</v>
      </c>
      <c r="D708" s="156" t="s">
        <v>17</v>
      </c>
      <c r="E708" s="263" t="s">
        <v>441</v>
      </c>
      <c r="F708" s="263"/>
      <c r="G708" s="30" t="s">
        <v>76</v>
      </c>
      <c r="H708" s="29" t="s">
        <v>77</v>
      </c>
      <c r="I708" s="29" t="s">
        <v>78</v>
      </c>
      <c r="J708" s="105" t="s">
        <v>19</v>
      </c>
    </row>
    <row r="709" spans="1:10" ht="39" customHeight="1" x14ac:dyDescent="0.2">
      <c r="A709" s="135" t="s">
        <v>79</v>
      </c>
      <c r="B709" s="131" t="s">
        <v>254</v>
      </c>
      <c r="C709" s="157" t="s">
        <v>29</v>
      </c>
      <c r="D709" s="157" t="s">
        <v>253</v>
      </c>
      <c r="E709" s="264" t="s">
        <v>627</v>
      </c>
      <c r="F709" s="264"/>
      <c r="G709" s="132" t="s">
        <v>32</v>
      </c>
      <c r="H709" s="138">
        <v>1</v>
      </c>
      <c r="I709" s="133">
        <v>43.45</v>
      </c>
      <c r="J709" s="143">
        <v>43.45</v>
      </c>
    </row>
    <row r="710" spans="1:10" ht="26.1" customHeight="1" x14ac:dyDescent="0.2">
      <c r="A710" s="106" t="s">
        <v>80</v>
      </c>
      <c r="B710" s="38" t="s">
        <v>100</v>
      </c>
      <c r="C710" s="158" t="s">
        <v>29</v>
      </c>
      <c r="D710" s="158" t="s">
        <v>101</v>
      </c>
      <c r="E710" s="261" t="s">
        <v>437</v>
      </c>
      <c r="F710" s="261"/>
      <c r="G710" s="37" t="s">
        <v>81</v>
      </c>
      <c r="H710" s="36">
        <v>0.44440000000000002</v>
      </c>
      <c r="I710" s="35">
        <v>26.94</v>
      </c>
      <c r="J710" s="107">
        <v>11.97</v>
      </c>
    </row>
    <row r="711" spans="1:10" ht="26.1" customHeight="1" x14ac:dyDescent="0.2">
      <c r="A711" s="106" t="s">
        <v>80</v>
      </c>
      <c r="B711" s="38" t="s">
        <v>102</v>
      </c>
      <c r="C711" s="158" t="s">
        <v>29</v>
      </c>
      <c r="D711" s="158" t="s">
        <v>103</v>
      </c>
      <c r="E711" s="261" t="s">
        <v>437</v>
      </c>
      <c r="F711" s="261"/>
      <c r="G711" s="37" t="s">
        <v>81</v>
      </c>
      <c r="H711" s="36">
        <v>0.44440000000000002</v>
      </c>
      <c r="I711" s="35">
        <v>32.19</v>
      </c>
      <c r="J711" s="107">
        <v>14.3</v>
      </c>
    </row>
    <row r="712" spans="1:10" ht="26.1" customHeight="1" x14ac:dyDescent="0.2">
      <c r="A712" s="110" t="s">
        <v>85</v>
      </c>
      <c r="B712" s="34" t="s">
        <v>631</v>
      </c>
      <c r="C712" s="160" t="s">
        <v>29</v>
      </c>
      <c r="D712" s="160" t="s">
        <v>630</v>
      </c>
      <c r="E712" s="262" t="s">
        <v>436</v>
      </c>
      <c r="F712" s="262"/>
      <c r="G712" s="33" t="s">
        <v>32</v>
      </c>
      <c r="H712" s="32">
        <v>1.0548999999999999</v>
      </c>
      <c r="I712" s="31">
        <v>16.25</v>
      </c>
      <c r="J712" s="111">
        <v>17.14</v>
      </c>
    </row>
    <row r="713" spans="1:10" ht="24" customHeight="1" x14ac:dyDescent="0.2">
      <c r="A713" s="110" t="s">
        <v>85</v>
      </c>
      <c r="B713" s="34" t="s">
        <v>110</v>
      </c>
      <c r="C713" s="160" t="s">
        <v>29</v>
      </c>
      <c r="D713" s="160" t="s">
        <v>624</v>
      </c>
      <c r="E713" s="262" t="s">
        <v>436</v>
      </c>
      <c r="F713" s="262"/>
      <c r="G713" s="33" t="s">
        <v>23</v>
      </c>
      <c r="H713" s="32">
        <v>2.47E-2</v>
      </c>
      <c r="I713" s="31">
        <v>1.81</v>
      </c>
      <c r="J713" s="111">
        <v>0.04</v>
      </c>
    </row>
    <row r="714" spans="1:10" x14ac:dyDescent="0.2">
      <c r="A714" s="108"/>
      <c r="B714" s="159"/>
      <c r="C714" s="159"/>
      <c r="D714" s="159"/>
      <c r="E714" s="159" t="s">
        <v>435</v>
      </c>
      <c r="F714" s="44">
        <v>17.489999999999998</v>
      </c>
      <c r="G714" s="159" t="s">
        <v>434</v>
      </c>
      <c r="H714" s="44">
        <v>0</v>
      </c>
      <c r="I714" s="159" t="s">
        <v>433</v>
      </c>
      <c r="J714" s="109">
        <v>17.489999999999998</v>
      </c>
    </row>
    <row r="715" spans="1:10" x14ac:dyDescent="0.2">
      <c r="A715" s="108"/>
      <c r="B715" s="159"/>
      <c r="C715" s="159"/>
      <c r="D715" s="159"/>
      <c r="E715" s="159" t="s">
        <v>432</v>
      </c>
      <c r="F715" s="44">
        <v>10.85</v>
      </c>
      <c r="G715" s="159"/>
      <c r="H715" s="260" t="s">
        <v>431</v>
      </c>
      <c r="I715" s="260"/>
      <c r="J715" s="109">
        <v>54.3</v>
      </c>
    </row>
    <row r="716" spans="1:10" ht="50.1" customHeight="1" thickBot="1" x14ac:dyDescent="0.25">
      <c r="A716" s="153"/>
      <c r="B716" s="154"/>
      <c r="C716" s="154"/>
      <c r="D716" s="154"/>
      <c r="E716" s="154"/>
      <c r="F716" s="154"/>
      <c r="G716" s="154" t="s">
        <v>969</v>
      </c>
      <c r="H716" s="144">
        <v>14.61</v>
      </c>
      <c r="I716" s="154" t="s">
        <v>970</v>
      </c>
      <c r="J716" s="145">
        <v>793.32</v>
      </c>
    </row>
    <row r="717" spans="1:10" ht="0.95" customHeight="1" thickTop="1" x14ac:dyDescent="0.2">
      <c r="A717" s="146"/>
      <c r="B717" s="139"/>
      <c r="C717" s="139"/>
      <c r="D717" s="139"/>
      <c r="E717" s="139"/>
      <c r="F717" s="139"/>
      <c r="G717" s="139"/>
      <c r="H717" s="139"/>
      <c r="I717" s="139"/>
      <c r="J717" s="147"/>
    </row>
    <row r="718" spans="1:10" ht="18" customHeight="1" x14ac:dyDescent="0.2">
      <c r="A718" s="104" t="s">
        <v>252</v>
      </c>
      <c r="B718" s="29" t="s">
        <v>15</v>
      </c>
      <c r="C718" s="156" t="s">
        <v>16</v>
      </c>
      <c r="D718" s="156" t="s">
        <v>17</v>
      </c>
      <c r="E718" s="263" t="s">
        <v>441</v>
      </c>
      <c r="F718" s="263"/>
      <c r="G718" s="30" t="s">
        <v>76</v>
      </c>
      <c r="H718" s="29" t="s">
        <v>77</v>
      </c>
      <c r="I718" s="29" t="s">
        <v>78</v>
      </c>
      <c r="J718" s="105" t="s">
        <v>19</v>
      </c>
    </row>
    <row r="719" spans="1:10" ht="39" customHeight="1" x14ac:dyDescent="0.2">
      <c r="A719" s="135" t="s">
        <v>79</v>
      </c>
      <c r="B719" s="131" t="s">
        <v>251</v>
      </c>
      <c r="C719" s="157" t="s">
        <v>29</v>
      </c>
      <c r="D719" s="157" t="s">
        <v>71</v>
      </c>
      <c r="E719" s="264" t="s">
        <v>627</v>
      </c>
      <c r="F719" s="264"/>
      <c r="G719" s="132" t="s">
        <v>32</v>
      </c>
      <c r="H719" s="138">
        <v>1</v>
      </c>
      <c r="I719" s="133">
        <v>24.82</v>
      </c>
      <c r="J719" s="143">
        <v>24.82</v>
      </c>
    </row>
    <row r="720" spans="1:10" ht="26.1" customHeight="1" x14ac:dyDescent="0.2">
      <c r="A720" s="106" t="s">
        <v>80</v>
      </c>
      <c r="B720" s="38" t="s">
        <v>100</v>
      </c>
      <c r="C720" s="158" t="s">
        <v>29</v>
      </c>
      <c r="D720" s="158" t="s">
        <v>101</v>
      </c>
      <c r="E720" s="261" t="s">
        <v>437</v>
      </c>
      <c r="F720" s="261"/>
      <c r="G720" s="37" t="s">
        <v>81</v>
      </c>
      <c r="H720" s="36">
        <v>0.29299999999999998</v>
      </c>
      <c r="I720" s="35">
        <v>26.94</v>
      </c>
      <c r="J720" s="107">
        <v>7.89</v>
      </c>
    </row>
    <row r="721" spans="1:10" ht="26.1" customHeight="1" x14ac:dyDescent="0.2">
      <c r="A721" s="106" t="s">
        <v>80</v>
      </c>
      <c r="B721" s="38" t="s">
        <v>102</v>
      </c>
      <c r="C721" s="158" t="s">
        <v>29</v>
      </c>
      <c r="D721" s="158" t="s">
        <v>103</v>
      </c>
      <c r="E721" s="261" t="s">
        <v>437</v>
      </c>
      <c r="F721" s="261"/>
      <c r="G721" s="37" t="s">
        <v>81</v>
      </c>
      <c r="H721" s="36">
        <v>0.29299999999999998</v>
      </c>
      <c r="I721" s="35">
        <v>32.19</v>
      </c>
      <c r="J721" s="107">
        <v>9.43</v>
      </c>
    </row>
    <row r="722" spans="1:10" ht="26.1" customHeight="1" x14ac:dyDescent="0.2">
      <c r="A722" s="110" t="s">
        <v>85</v>
      </c>
      <c r="B722" s="34" t="s">
        <v>629</v>
      </c>
      <c r="C722" s="160" t="s">
        <v>29</v>
      </c>
      <c r="D722" s="160" t="s">
        <v>628</v>
      </c>
      <c r="E722" s="262" t="s">
        <v>436</v>
      </c>
      <c r="F722" s="262"/>
      <c r="G722" s="33" t="s">
        <v>32</v>
      </c>
      <c r="H722" s="32">
        <v>1.0548999999999999</v>
      </c>
      <c r="I722" s="31">
        <v>7.1</v>
      </c>
      <c r="J722" s="111">
        <v>7.48</v>
      </c>
    </row>
    <row r="723" spans="1:10" ht="24" customHeight="1" x14ac:dyDescent="0.2">
      <c r="A723" s="110" t="s">
        <v>85</v>
      </c>
      <c r="B723" s="34" t="s">
        <v>110</v>
      </c>
      <c r="C723" s="160" t="s">
        <v>29</v>
      </c>
      <c r="D723" s="160" t="s">
        <v>624</v>
      </c>
      <c r="E723" s="262" t="s">
        <v>436</v>
      </c>
      <c r="F723" s="262"/>
      <c r="G723" s="33" t="s">
        <v>23</v>
      </c>
      <c r="H723" s="32">
        <v>1.6299999999999999E-2</v>
      </c>
      <c r="I723" s="31">
        <v>1.81</v>
      </c>
      <c r="J723" s="111">
        <v>0.02</v>
      </c>
    </row>
    <row r="724" spans="1:10" x14ac:dyDescent="0.2">
      <c r="A724" s="108"/>
      <c r="B724" s="159"/>
      <c r="C724" s="159"/>
      <c r="D724" s="159"/>
      <c r="E724" s="159" t="s">
        <v>435</v>
      </c>
      <c r="F724" s="44">
        <v>11.52</v>
      </c>
      <c r="G724" s="159" t="s">
        <v>434</v>
      </c>
      <c r="H724" s="44">
        <v>0</v>
      </c>
      <c r="I724" s="159" t="s">
        <v>433</v>
      </c>
      <c r="J724" s="109">
        <v>11.52</v>
      </c>
    </row>
    <row r="725" spans="1:10" x14ac:dyDescent="0.2">
      <c r="A725" s="108"/>
      <c r="B725" s="159"/>
      <c r="C725" s="159"/>
      <c r="D725" s="159"/>
      <c r="E725" s="159" t="s">
        <v>432</v>
      </c>
      <c r="F725" s="44">
        <v>6.2</v>
      </c>
      <c r="G725" s="159"/>
      <c r="H725" s="260" t="s">
        <v>431</v>
      </c>
      <c r="I725" s="260"/>
      <c r="J725" s="109">
        <v>31.02</v>
      </c>
    </row>
    <row r="726" spans="1:10" ht="50.1" customHeight="1" thickBot="1" x14ac:dyDescent="0.25">
      <c r="A726" s="153"/>
      <c r="B726" s="154"/>
      <c r="C726" s="154"/>
      <c r="D726" s="154"/>
      <c r="E726" s="154"/>
      <c r="F726" s="154"/>
      <c r="G726" s="154" t="s">
        <v>969</v>
      </c>
      <c r="H726" s="144">
        <v>12.87</v>
      </c>
      <c r="I726" s="154" t="s">
        <v>970</v>
      </c>
      <c r="J726" s="145">
        <v>399.22</v>
      </c>
    </row>
    <row r="727" spans="1:10" ht="0.95" customHeight="1" thickTop="1" x14ac:dyDescent="0.2">
      <c r="A727" s="146"/>
      <c r="B727" s="139"/>
      <c r="C727" s="139"/>
      <c r="D727" s="139"/>
      <c r="E727" s="139"/>
      <c r="F727" s="139"/>
      <c r="G727" s="139"/>
      <c r="H727" s="139"/>
      <c r="I727" s="139"/>
      <c r="J727" s="147"/>
    </row>
    <row r="728" spans="1:10" ht="18" customHeight="1" x14ac:dyDescent="0.2">
      <c r="A728" s="104" t="s">
        <v>250</v>
      </c>
      <c r="B728" s="29" t="s">
        <v>15</v>
      </c>
      <c r="C728" s="156" t="s">
        <v>16</v>
      </c>
      <c r="D728" s="156" t="s">
        <v>17</v>
      </c>
      <c r="E728" s="263" t="s">
        <v>441</v>
      </c>
      <c r="F728" s="263"/>
      <c r="G728" s="30" t="s">
        <v>76</v>
      </c>
      <c r="H728" s="29" t="s">
        <v>77</v>
      </c>
      <c r="I728" s="29" t="s">
        <v>78</v>
      </c>
      <c r="J728" s="105" t="s">
        <v>19</v>
      </c>
    </row>
    <row r="729" spans="1:10" ht="39" customHeight="1" x14ac:dyDescent="0.2">
      <c r="A729" s="135" t="s">
        <v>79</v>
      </c>
      <c r="B729" s="131" t="s">
        <v>249</v>
      </c>
      <c r="C729" s="157" t="s">
        <v>29</v>
      </c>
      <c r="D729" s="157" t="s">
        <v>72</v>
      </c>
      <c r="E729" s="264" t="s">
        <v>627</v>
      </c>
      <c r="F729" s="264"/>
      <c r="G729" s="132" t="s">
        <v>32</v>
      </c>
      <c r="H729" s="138">
        <v>1</v>
      </c>
      <c r="I729" s="133">
        <v>14.84</v>
      </c>
      <c r="J729" s="143">
        <v>14.84</v>
      </c>
    </row>
    <row r="730" spans="1:10" ht="26.1" customHeight="1" x14ac:dyDescent="0.2">
      <c r="A730" s="106" t="s">
        <v>80</v>
      </c>
      <c r="B730" s="38" t="s">
        <v>100</v>
      </c>
      <c r="C730" s="158" t="s">
        <v>29</v>
      </c>
      <c r="D730" s="158" t="s">
        <v>101</v>
      </c>
      <c r="E730" s="261" t="s">
        <v>437</v>
      </c>
      <c r="F730" s="261"/>
      <c r="G730" s="37" t="s">
        <v>81</v>
      </c>
      <c r="H730" s="36">
        <v>4.1500000000000002E-2</v>
      </c>
      <c r="I730" s="35">
        <v>26.94</v>
      </c>
      <c r="J730" s="107">
        <v>1.1100000000000001</v>
      </c>
    </row>
    <row r="731" spans="1:10" ht="26.1" customHeight="1" x14ac:dyDescent="0.2">
      <c r="A731" s="106" t="s">
        <v>80</v>
      </c>
      <c r="B731" s="38" t="s">
        <v>102</v>
      </c>
      <c r="C731" s="158" t="s">
        <v>29</v>
      </c>
      <c r="D731" s="158" t="s">
        <v>103</v>
      </c>
      <c r="E731" s="261" t="s">
        <v>437</v>
      </c>
      <c r="F731" s="261"/>
      <c r="G731" s="37" t="s">
        <v>81</v>
      </c>
      <c r="H731" s="36">
        <v>4.1500000000000002E-2</v>
      </c>
      <c r="I731" s="35">
        <v>32.19</v>
      </c>
      <c r="J731" s="107">
        <v>1.33</v>
      </c>
    </row>
    <row r="732" spans="1:10" ht="26.1" customHeight="1" x14ac:dyDescent="0.2">
      <c r="A732" s="110" t="s">
        <v>85</v>
      </c>
      <c r="B732" s="34" t="s">
        <v>626</v>
      </c>
      <c r="C732" s="160" t="s">
        <v>29</v>
      </c>
      <c r="D732" s="160" t="s">
        <v>625</v>
      </c>
      <c r="E732" s="262" t="s">
        <v>436</v>
      </c>
      <c r="F732" s="262"/>
      <c r="G732" s="33" t="s">
        <v>32</v>
      </c>
      <c r="H732" s="32">
        <v>1.0548999999999999</v>
      </c>
      <c r="I732" s="31">
        <v>11.72</v>
      </c>
      <c r="J732" s="111">
        <v>12.36</v>
      </c>
    </row>
    <row r="733" spans="1:10" ht="24" customHeight="1" x14ac:dyDescent="0.2">
      <c r="A733" s="110" t="s">
        <v>85</v>
      </c>
      <c r="B733" s="34" t="s">
        <v>110</v>
      </c>
      <c r="C733" s="160" t="s">
        <v>29</v>
      </c>
      <c r="D733" s="160" t="s">
        <v>624</v>
      </c>
      <c r="E733" s="262" t="s">
        <v>436</v>
      </c>
      <c r="F733" s="262"/>
      <c r="G733" s="33" t="s">
        <v>23</v>
      </c>
      <c r="H733" s="32">
        <v>2.3E-2</v>
      </c>
      <c r="I733" s="31">
        <v>1.81</v>
      </c>
      <c r="J733" s="111">
        <v>0.04</v>
      </c>
    </row>
    <row r="734" spans="1:10" x14ac:dyDescent="0.2">
      <c r="A734" s="108"/>
      <c r="B734" s="159"/>
      <c r="C734" s="159"/>
      <c r="D734" s="159"/>
      <c r="E734" s="159" t="s">
        <v>435</v>
      </c>
      <c r="F734" s="44">
        <v>1.62</v>
      </c>
      <c r="G734" s="159" t="s">
        <v>434</v>
      </c>
      <c r="H734" s="44">
        <v>0</v>
      </c>
      <c r="I734" s="159" t="s">
        <v>433</v>
      </c>
      <c r="J734" s="109">
        <v>1.62</v>
      </c>
    </row>
    <row r="735" spans="1:10" x14ac:dyDescent="0.2">
      <c r="A735" s="108"/>
      <c r="B735" s="159"/>
      <c r="C735" s="159"/>
      <c r="D735" s="159"/>
      <c r="E735" s="159" t="s">
        <v>432</v>
      </c>
      <c r="F735" s="44">
        <v>3.7</v>
      </c>
      <c r="G735" s="159"/>
      <c r="H735" s="260" t="s">
        <v>431</v>
      </c>
      <c r="I735" s="260"/>
      <c r="J735" s="109">
        <v>18.54</v>
      </c>
    </row>
    <row r="736" spans="1:10" ht="50.1" customHeight="1" thickBot="1" x14ac:dyDescent="0.25">
      <c r="A736" s="153"/>
      <c r="B736" s="154"/>
      <c r="C736" s="154"/>
      <c r="D736" s="154"/>
      <c r="E736" s="154"/>
      <c r="F736" s="154"/>
      <c r="G736" s="154" t="s">
        <v>969</v>
      </c>
      <c r="H736" s="144">
        <v>3.02</v>
      </c>
      <c r="I736" s="154" t="s">
        <v>970</v>
      </c>
      <c r="J736" s="145">
        <v>55.99</v>
      </c>
    </row>
    <row r="737" spans="1:10" ht="0.95" customHeight="1" thickTop="1" x14ac:dyDescent="0.2">
      <c r="A737" s="146"/>
      <c r="B737" s="139"/>
      <c r="C737" s="139"/>
      <c r="D737" s="139"/>
      <c r="E737" s="139"/>
      <c r="F737" s="139"/>
      <c r="G737" s="139"/>
      <c r="H737" s="139"/>
      <c r="I737" s="139"/>
      <c r="J737" s="147"/>
    </row>
    <row r="738" spans="1:10" ht="24" customHeight="1" x14ac:dyDescent="0.2">
      <c r="A738" s="134" t="s">
        <v>248</v>
      </c>
      <c r="B738" s="161"/>
      <c r="C738" s="161"/>
      <c r="D738" s="161" t="s">
        <v>73</v>
      </c>
      <c r="E738" s="161"/>
      <c r="F738" s="265"/>
      <c r="G738" s="265"/>
      <c r="H738" s="130"/>
      <c r="I738" s="161"/>
      <c r="J738" s="148">
        <v>4439.3599999999997</v>
      </c>
    </row>
    <row r="739" spans="1:10" ht="18" customHeight="1" x14ac:dyDescent="0.2">
      <c r="A739" s="104" t="s">
        <v>247</v>
      </c>
      <c r="B739" s="29" t="s">
        <v>15</v>
      </c>
      <c r="C739" s="156" t="s">
        <v>16</v>
      </c>
      <c r="D739" s="156" t="s">
        <v>17</v>
      </c>
      <c r="E739" s="263" t="s">
        <v>441</v>
      </c>
      <c r="F739" s="263"/>
      <c r="G739" s="30" t="s">
        <v>76</v>
      </c>
      <c r="H739" s="29" t="s">
        <v>77</v>
      </c>
      <c r="I739" s="29" t="s">
        <v>78</v>
      </c>
      <c r="J739" s="105" t="s">
        <v>19</v>
      </c>
    </row>
    <row r="740" spans="1:10" ht="24" customHeight="1" x14ac:dyDescent="0.2">
      <c r="A740" s="135" t="s">
        <v>79</v>
      </c>
      <c r="B740" s="131" t="s">
        <v>246</v>
      </c>
      <c r="C740" s="157" t="s">
        <v>25</v>
      </c>
      <c r="D740" s="157" t="s">
        <v>245</v>
      </c>
      <c r="E740" s="264">
        <v>0</v>
      </c>
      <c r="F740" s="264"/>
      <c r="G740" s="132" t="s">
        <v>208</v>
      </c>
      <c r="H740" s="138">
        <v>1</v>
      </c>
      <c r="I740" s="133">
        <v>1557.64</v>
      </c>
      <c r="J740" s="143">
        <v>1557.64</v>
      </c>
    </row>
    <row r="741" spans="1:10" ht="26.1" customHeight="1" x14ac:dyDescent="0.2">
      <c r="A741" s="106" t="s">
        <v>80</v>
      </c>
      <c r="B741" s="38" t="s">
        <v>472</v>
      </c>
      <c r="C741" s="158" t="s">
        <v>25</v>
      </c>
      <c r="D741" s="158" t="s">
        <v>471</v>
      </c>
      <c r="E741" s="261">
        <v>0</v>
      </c>
      <c r="F741" s="261"/>
      <c r="G741" s="37" t="s">
        <v>30</v>
      </c>
      <c r="H741" s="36">
        <v>1.96</v>
      </c>
      <c r="I741" s="35">
        <v>103.35</v>
      </c>
      <c r="J741" s="107">
        <v>202.56</v>
      </c>
    </row>
    <row r="742" spans="1:10" ht="24" customHeight="1" x14ac:dyDescent="0.2">
      <c r="A742" s="106" t="s">
        <v>80</v>
      </c>
      <c r="B742" s="38" t="s">
        <v>475</v>
      </c>
      <c r="C742" s="158" t="s">
        <v>25</v>
      </c>
      <c r="D742" s="158" t="s">
        <v>474</v>
      </c>
      <c r="E742" s="261">
        <v>0</v>
      </c>
      <c r="F742" s="261"/>
      <c r="G742" s="37" t="s">
        <v>30</v>
      </c>
      <c r="H742" s="36">
        <v>0.84</v>
      </c>
      <c r="I742" s="35">
        <v>21.79</v>
      </c>
      <c r="J742" s="107">
        <v>18.3</v>
      </c>
    </row>
    <row r="743" spans="1:10" ht="24" customHeight="1" x14ac:dyDescent="0.2">
      <c r="A743" s="106" t="s">
        <v>80</v>
      </c>
      <c r="B743" s="38" t="s">
        <v>559</v>
      </c>
      <c r="C743" s="158" t="s">
        <v>25</v>
      </c>
      <c r="D743" s="158" t="s">
        <v>558</v>
      </c>
      <c r="E743" s="261">
        <v>0</v>
      </c>
      <c r="F743" s="261"/>
      <c r="G743" s="37" t="s">
        <v>442</v>
      </c>
      <c r="H743" s="36">
        <v>2.5</v>
      </c>
      <c r="I743" s="35">
        <v>26.77</v>
      </c>
      <c r="J743" s="107">
        <v>66.92</v>
      </c>
    </row>
    <row r="744" spans="1:10" ht="24" customHeight="1" x14ac:dyDescent="0.2">
      <c r="A744" s="106" t="s">
        <v>80</v>
      </c>
      <c r="B744" s="38" t="s">
        <v>510</v>
      </c>
      <c r="C744" s="158" t="s">
        <v>25</v>
      </c>
      <c r="D744" s="158" t="s">
        <v>509</v>
      </c>
      <c r="E744" s="261">
        <v>0</v>
      </c>
      <c r="F744" s="261"/>
      <c r="G744" s="37" t="s">
        <v>30</v>
      </c>
      <c r="H744" s="36">
        <v>2.8</v>
      </c>
      <c r="I744" s="35">
        <v>107.52</v>
      </c>
      <c r="J744" s="107">
        <v>301.05</v>
      </c>
    </row>
    <row r="745" spans="1:10" ht="24" customHeight="1" x14ac:dyDescent="0.2">
      <c r="A745" s="106" t="s">
        <v>80</v>
      </c>
      <c r="B745" s="38" t="s">
        <v>477</v>
      </c>
      <c r="C745" s="158" t="s">
        <v>25</v>
      </c>
      <c r="D745" s="158" t="s">
        <v>476</v>
      </c>
      <c r="E745" s="261">
        <v>0</v>
      </c>
      <c r="F745" s="261"/>
      <c r="G745" s="37" t="s">
        <v>442</v>
      </c>
      <c r="H745" s="36">
        <v>2.5</v>
      </c>
      <c r="I745" s="35">
        <v>32.75</v>
      </c>
      <c r="J745" s="107">
        <v>81.87</v>
      </c>
    </row>
    <row r="746" spans="1:10" ht="24" customHeight="1" x14ac:dyDescent="0.2">
      <c r="A746" s="110" t="s">
        <v>85</v>
      </c>
      <c r="B746" s="34" t="s">
        <v>623</v>
      </c>
      <c r="C746" s="160" t="s">
        <v>25</v>
      </c>
      <c r="D746" s="160" t="s">
        <v>622</v>
      </c>
      <c r="E746" s="262" t="s">
        <v>436</v>
      </c>
      <c r="F746" s="262"/>
      <c r="G746" s="33" t="s">
        <v>208</v>
      </c>
      <c r="H746" s="32">
        <v>1</v>
      </c>
      <c r="I746" s="31">
        <v>886.94780000000003</v>
      </c>
      <c r="J746" s="111">
        <v>886.94</v>
      </c>
    </row>
    <row r="747" spans="1:10" x14ac:dyDescent="0.2">
      <c r="A747" s="108"/>
      <c r="B747" s="159"/>
      <c r="C747" s="159"/>
      <c r="D747" s="159"/>
      <c r="E747" s="159" t="s">
        <v>435</v>
      </c>
      <c r="F747" s="44">
        <v>315.52999999999997</v>
      </c>
      <c r="G747" s="159" t="s">
        <v>434</v>
      </c>
      <c r="H747" s="44">
        <v>0</v>
      </c>
      <c r="I747" s="159" t="s">
        <v>433</v>
      </c>
      <c r="J747" s="109">
        <v>315.52999999999997</v>
      </c>
    </row>
    <row r="748" spans="1:10" x14ac:dyDescent="0.2">
      <c r="A748" s="108"/>
      <c r="B748" s="159"/>
      <c r="C748" s="159"/>
      <c r="D748" s="159"/>
      <c r="E748" s="159" t="s">
        <v>432</v>
      </c>
      <c r="F748" s="44">
        <v>389.09</v>
      </c>
      <c r="G748" s="159"/>
      <c r="H748" s="260" t="s">
        <v>431</v>
      </c>
      <c r="I748" s="260"/>
      <c r="J748" s="109">
        <v>1946.73</v>
      </c>
    </row>
    <row r="749" spans="1:10" ht="50.1" customHeight="1" thickBot="1" x14ac:dyDescent="0.25">
      <c r="A749" s="153"/>
      <c r="B749" s="154"/>
      <c r="C749" s="154"/>
      <c r="D749" s="154"/>
      <c r="E749" s="154"/>
      <c r="F749" s="154"/>
      <c r="G749" s="154" t="s">
        <v>969</v>
      </c>
      <c r="H749" s="144">
        <v>1</v>
      </c>
      <c r="I749" s="154" t="s">
        <v>970</v>
      </c>
      <c r="J749" s="145">
        <v>1946.73</v>
      </c>
    </row>
    <row r="750" spans="1:10" ht="0.95" customHeight="1" thickTop="1" x14ac:dyDescent="0.2">
      <c r="A750" s="146"/>
      <c r="B750" s="139"/>
      <c r="C750" s="139"/>
      <c r="D750" s="139"/>
      <c r="E750" s="139"/>
      <c r="F750" s="139"/>
      <c r="G750" s="139"/>
      <c r="H750" s="139"/>
      <c r="I750" s="139"/>
      <c r="J750" s="147"/>
    </row>
    <row r="751" spans="1:10" ht="18" customHeight="1" x14ac:dyDescent="0.2">
      <c r="A751" s="104" t="s">
        <v>244</v>
      </c>
      <c r="B751" s="29" t="s">
        <v>15</v>
      </c>
      <c r="C751" s="156" t="s">
        <v>16</v>
      </c>
      <c r="D751" s="156" t="s">
        <v>17</v>
      </c>
      <c r="E751" s="263" t="s">
        <v>441</v>
      </c>
      <c r="F751" s="263"/>
      <c r="G751" s="30" t="s">
        <v>76</v>
      </c>
      <c r="H751" s="29" t="s">
        <v>77</v>
      </c>
      <c r="I751" s="29" t="s">
        <v>78</v>
      </c>
      <c r="J751" s="105" t="s">
        <v>19</v>
      </c>
    </row>
    <row r="752" spans="1:10" ht="24" customHeight="1" x14ac:dyDescent="0.2">
      <c r="A752" s="135" t="s">
        <v>79</v>
      </c>
      <c r="B752" s="131" t="s">
        <v>243</v>
      </c>
      <c r="C752" s="157" t="s">
        <v>25</v>
      </c>
      <c r="D752" s="157" t="s">
        <v>242</v>
      </c>
      <c r="E752" s="264">
        <v>0</v>
      </c>
      <c r="F752" s="264"/>
      <c r="G752" s="132" t="s">
        <v>208</v>
      </c>
      <c r="H752" s="138">
        <v>1</v>
      </c>
      <c r="I752" s="133">
        <v>1994.43</v>
      </c>
      <c r="J752" s="143">
        <v>1994.43</v>
      </c>
    </row>
    <row r="753" spans="1:10" ht="24" customHeight="1" x14ac:dyDescent="0.2">
      <c r="A753" s="106" t="s">
        <v>80</v>
      </c>
      <c r="B753" s="38" t="s">
        <v>477</v>
      </c>
      <c r="C753" s="158" t="s">
        <v>25</v>
      </c>
      <c r="D753" s="158" t="s">
        <v>476</v>
      </c>
      <c r="E753" s="261">
        <v>0</v>
      </c>
      <c r="F753" s="261"/>
      <c r="G753" s="37" t="s">
        <v>442</v>
      </c>
      <c r="H753" s="36">
        <v>4</v>
      </c>
      <c r="I753" s="35">
        <v>32.75</v>
      </c>
      <c r="J753" s="107">
        <v>131</v>
      </c>
    </row>
    <row r="754" spans="1:10" ht="24" customHeight="1" x14ac:dyDescent="0.2">
      <c r="A754" s="106" t="s">
        <v>80</v>
      </c>
      <c r="B754" s="38" t="s">
        <v>559</v>
      </c>
      <c r="C754" s="158" t="s">
        <v>25</v>
      </c>
      <c r="D754" s="158" t="s">
        <v>558</v>
      </c>
      <c r="E754" s="261">
        <v>0</v>
      </c>
      <c r="F754" s="261"/>
      <c r="G754" s="37" t="s">
        <v>442</v>
      </c>
      <c r="H754" s="36">
        <v>4</v>
      </c>
      <c r="I754" s="35">
        <v>26.77</v>
      </c>
      <c r="J754" s="107">
        <v>107.08</v>
      </c>
    </row>
    <row r="755" spans="1:10" ht="26.1" customHeight="1" x14ac:dyDescent="0.2">
      <c r="A755" s="106" t="s">
        <v>80</v>
      </c>
      <c r="B755" s="38" t="s">
        <v>472</v>
      </c>
      <c r="C755" s="158" t="s">
        <v>25</v>
      </c>
      <c r="D755" s="158" t="s">
        <v>471</v>
      </c>
      <c r="E755" s="261">
        <v>0</v>
      </c>
      <c r="F755" s="261"/>
      <c r="G755" s="37" t="s">
        <v>30</v>
      </c>
      <c r="H755" s="36">
        <v>3.36</v>
      </c>
      <c r="I755" s="35">
        <v>103.35</v>
      </c>
      <c r="J755" s="107">
        <v>347.25</v>
      </c>
    </row>
    <row r="756" spans="1:10" ht="24" customHeight="1" x14ac:dyDescent="0.2">
      <c r="A756" s="106" t="s">
        <v>80</v>
      </c>
      <c r="B756" s="38" t="s">
        <v>510</v>
      </c>
      <c r="C756" s="158" t="s">
        <v>25</v>
      </c>
      <c r="D756" s="158" t="s">
        <v>509</v>
      </c>
      <c r="E756" s="261">
        <v>0</v>
      </c>
      <c r="F756" s="261"/>
      <c r="G756" s="37" t="s">
        <v>30</v>
      </c>
      <c r="H756" s="36">
        <v>4.8</v>
      </c>
      <c r="I756" s="35">
        <v>107.52</v>
      </c>
      <c r="J756" s="107">
        <v>516.09</v>
      </c>
    </row>
    <row r="757" spans="1:10" ht="24" customHeight="1" x14ac:dyDescent="0.2">
      <c r="A757" s="106" t="s">
        <v>80</v>
      </c>
      <c r="B757" s="38" t="s">
        <v>475</v>
      </c>
      <c r="C757" s="158" t="s">
        <v>25</v>
      </c>
      <c r="D757" s="158" t="s">
        <v>474</v>
      </c>
      <c r="E757" s="261">
        <v>0</v>
      </c>
      <c r="F757" s="261"/>
      <c r="G757" s="37" t="s">
        <v>30</v>
      </c>
      <c r="H757" s="36">
        <v>1.44</v>
      </c>
      <c r="I757" s="35">
        <v>21.79</v>
      </c>
      <c r="J757" s="107">
        <v>31.37</v>
      </c>
    </row>
    <row r="758" spans="1:10" ht="24" customHeight="1" x14ac:dyDescent="0.2">
      <c r="A758" s="106" t="s">
        <v>80</v>
      </c>
      <c r="B758" s="38" t="s">
        <v>489</v>
      </c>
      <c r="C758" s="158" t="s">
        <v>25</v>
      </c>
      <c r="D758" s="158" t="s">
        <v>488</v>
      </c>
      <c r="E758" s="261">
        <v>0</v>
      </c>
      <c r="F758" s="261"/>
      <c r="G758" s="37" t="s">
        <v>30</v>
      </c>
      <c r="H758" s="36">
        <v>0.2011</v>
      </c>
      <c r="I758" s="35">
        <v>975.51</v>
      </c>
      <c r="J758" s="107">
        <v>196.17</v>
      </c>
    </row>
    <row r="759" spans="1:10" ht="24" customHeight="1" x14ac:dyDescent="0.2">
      <c r="A759" s="110" t="s">
        <v>85</v>
      </c>
      <c r="B759" s="34" t="s">
        <v>621</v>
      </c>
      <c r="C759" s="160" t="s">
        <v>25</v>
      </c>
      <c r="D759" s="160" t="s">
        <v>620</v>
      </c>
      <c r="E759" s="262" t="s">
        <v>436</v>
      </c>
      <c r="F759" s="262"/>
      <c r="G759" s="33" t="s">
        <v>208</v>
      </c>
      <c r="H759" s="32">
        <v>1</v>
      </c>
      <c r="I759" s="31">
        <v>665.47170000000006</v>
      </c>
      <c r="J759" s="111">
        <v>665.47</v>
      </c>
    </row>
    <row r="760" spans="1:10" x14ac:dyDescent="0.2">
      <c r="A760" s="108"/>
      <c r="B760" s="159"/>
      <c r="C760" s="159"/>
      <c r="D760" s="159"/>
      <c r="E760" s="159" t="s">
        <v>435</v>
      </c>
      <c r="F760" s="44">
        <v>591.96</v>
      </c>
      <c r="G760" s="159" t="s">
        <v>434</v>
      </c>
      <c r="H760" s="44">
        <v>0</v>
      </c>
      <c r="I760" s="159" t="s">
        <v>433</v>
      </c>
      <c r="J760" s="109">
        <v>591.96</v>
      </c>
    </row>
    <row r="761" spans="1:10" x14ac:dyDescent="0.2">
      <c r="A761" s="108"/>
      <c r="B761" s="159"/>
      <c r="C761" s="159"/>
      <c r="D761" s="159"/>
      <c r="E761" s="159" t="s">
        <v>432</v>
      </c>
      <c r="F761" s="44">
        <v>498.2</v>
      </c>
      <c r="G761" s="159"/>
      <c r="H761" s="260" t="s">
        <v>431</v>
      </c>
      <c r="I761" s="260"/>
      <c r="J761" s="109">
        <v>2492.63</v>
      </c>
    </row>
    <row r="762" spans="1:10" ht="50.1" customHeight="1" thickBot="1" x14ac:dyDescent="0.25">
      <c r="A762" s="153"/>
      <c r="B762" s="154"/>
      <c r="C762" s="154"/>
      <c r="D762" s="154"/>
      <c r="E762" s="154"/>
      <c r="F762" s="154"/>
      <c r="G762" s="154" t="s">
        <v>969</v>
      </c>
      <c r="H762" s="144">
        <v>1</v>
      </c>
      <c r="I762" s="154" t="s">
        <v>970</v>
      </c>
      <c r="J762" s="145">
        <v>2492.63</v>
      </c>
    </row>
    <row r="763" spans="1:10" ht="0.95" customHeight="1" thickTop="1" x14ac:dyDescent="0.2">
      <c r="A763" s="146"/>
      <c r="B763" s="139"/>
      <c r="C763" s="139"/>
      <c r="D763" s="139"/>
      <c r="E763" s="139"/>
      <c r="F763" s="139"/>
      <c r="G763" s="139"/>
      <c r="H763" s="139"/>
      <c r="I763" s="139"/>
      <c r="J763" s="147"/>
    </row>
    <row r="764" spans="1:10" ht="24" customHeight="1" x14ac:dyDescent="0.2">
      <c r="A764" s="134" t="s">
        <v>241</v>
      </c>
      <c r="B764" s="161"/>
      <c r="C764" s="161"/>
      <c r="D764" s="161" t="s">
        <v>37</v>
      </c>
      <c r="E764" s="161"/>
      <c r="F764" s="265"/>
      <c r="G764" s="265"/>
      <c r="H764" s="130"/>
      <c r="I764" s="161"/>
      <c r="J764" s="148">
        <v>13055.58</v>
      </c>
    </row>
    <row r="765" spans="1:10" ht="24" customHeight="1" x14ac:dyDescent="0.2">
      <c r="A765" s="134" t="s">
        <v>240</v>
      </c>
      <c r="B765" s="161"/>
      <c r="C765" s="161"/>
      <c r="D765" s="161" t="s">
        <v>239</v>
      </c>
      <c r="E765" s="161"/>
      <c r="F765" s="265"/>
      <c r="G765" s="265"/>
      <c r="H765" s="130"/>
      <c r="I765" s="161"/>
      <c r="J765" s="148">
        <v>3378.86</v>
      </c>
    </row>
    <row r="766" spans="1:10" ht="18" customHeight="1" x14ac:dyDescent="0.2">
      <c r="A766" s="104" t="s">
        <v>238</v>
      </c>
      <c r="B766" s="29" t="s">
        <v>15</v>
      </c>
      <c r="C766" s="156" t="s">
        <v>16</v>
      </c>
      <c r="D766" s="156" t="s">
        <v>17</v>
      </c>
      <c r="E766" s="263" t="s">
        <v>441</v>
      </c>
      <c r="F766" s="263"/>
      <c r="G766" s="30" t="s">
        <v>76</v>
      </c>
      <c r="H766" s="29" t="s">
        <v>77</v>
      </c>
      <c r="I766" s="29" t="s">
        <v>78</v>
      </c>
      <c r="J766" s="105" t="s">
        <v>19</v>
      </c>
    </row>
    <row r="767" spans="1:10" ht="24" customHeight="1" x14ac:dyDescent="0.2">
      <c r="A767" s="135" t="s">
        <v>79</v>
      </c>
      <c r="B767" s="131" t="s">
        <v>237</v>
      </c>
      <c r="C767" s="157" t="s">
        <v>25</v>
      </c>
      <c r="D767" s="157" t="s">
        <v>38</v>
      </c>
      <c r="E767" s="264">
        <v>0</v>
      </c>
      <c r="F767" s="264"/>
      <c r="G767" s="132" t="s">
        <v>208</v>
      </c>
      <c r="H767" s="138">
        <v>1</v>
      </c>
      <c r="I767" s="133">
        <v>1447.62</v>
      </c>
      <c r="J767" s="143">
        <v>1447.62</v>
      </c>
    </row>
    <row r="768" spans="1:10" ht="26.1" customHeight="1" x14ac:dyDescent="0.2">
      <c r="A768" s="106" t="s">
        <v>80</v>
      </c>
      <c r="B768" s="38" t="s">
        <v>547</v>
      </c>
      <c r="C768" s="158" t="s">
        <v>25</v>
      </c>
      <c r="D768" s="158" t="s">
        <v>92</v>
      </c>
      <c r="E768" s="261">
        <v>0</v>
      </c>
      <c r="F768" s="261"/>
      <c r="G768" s="37" t="s">
        <v>442</v>
      </c>
      <c r="H768" s="36">
        <v>4.4000000000000004</v>
      </c>
      <c r="I768" s="35">
        <v>27.24</v>
      </c>
      <c r="J768" s="107">
        <v>119.85</v>
      </c>
    </row>
    <row r="769" spans="1:10" ht="24" customHeight="1" x14ac:dyDescent="0.2">
      <c r="A769" s="106" t="s">
        <v>80</v>
      </c>
      <c r="B769" s="38" t="s">
        <v>522</v>
      </c>
      <c r="C769" s="158" t="s">
        <v>25</v>
      </c>
      <c r="D769" s="158" t="s">
        <v>94</v>
      </c>
      <c r="E769" s="261">
        <v>0</v>
      </c>
      <c r="F769" s="261"/>
      <c r="G769" s="37" t="s">
        <v>442</v>
      </c>
      <c r="H769" s="36">
        <v>4.4000000000000004</v>
      </c>
      <c r="I769" s="35">
        <v>33.200000000000003</v>
      </c>
      <c r="J769" s="107">
        <v>146.08000000000001</v>
      </c>
    </row>
    <row r="770" spans="1:10" ht="24" customHeight="1" x14ac:dyDescent="0.2">
      <c r="A770" s="110" t="s">
        <v>85</v>
      </c>
      <c r="B770" s="34" t="s">
        <v>606</v>
      </c>
      <c r="C770" s="160" t="s">
        <v>25</v>
      </c>
      <c r="D770" s="160" t="s">
        <v>605</v>
      </c>
      <c r="E770" s="262" t="s">
        <v>436</v>
      </c>
      <c r="F770" s="262"/>
      <c r="G770" s="33" t="s">
        <v>208</v>
      </c>
      <c r="H770" s="32">
        <v>1</v>
      </c>
      <c r="I770" s="31">
        <v>4.4581999999999997</v>
      </c>
      <c r="J770" s="111">
        <v>4.45</v>
      </c>
    </row>
    <row r="771" spans="1:10" ht="24" customHeight="1" x14ac:dyDescent="0.2">
      <c r="A771" s="110" t="s">
        <v>85</v>
      </c>
      <c r="B771" s="34" t="s">
        <v>617</v>
      </c>
      <c r="C771" s="160" t="s">
        <v>25</v>
      </c>
      <c r="D771" s="160" t="s">
        <v>616</v>
      </c>
      <c r="E771" s="262" t="s">
        <v>436</v>
      </c>
      <c r="F771" s="262"/>
      <c r="G771" s="33" t="s">
        <v>611</v>
      </c>
      <c r="H771" s="32">
        <v>9</v>
      </c>
      <c r="I771" s="31">
        <v>11.224299999999999</v>
      </c>
      <c r="J771" s="111">
        <v>101.01</v>
      </c>
    </row>
    <row r="772" spans="1:10" ht="24" customHeight="1" x14ac:dyDescent="0.2">
      <c r="A772" s="110" t="s">
        <v>85</v>
      </c>
      <c r="B772" s="34" t="s">
        <v>619</v>
      </c>
      <c r="C772" s="160" t="s">
        <v>25</v>
      </c>
      <c r="D772" s="160" t="s">
        <v>618</v>
      </c>
      <c r="E772" s="262" t="s">
        <v>436</v>
      </c>
      <c r="F772" s="262"/>
      <c r="G772" s="33" t="s">
        <v>208</v>
      </c>
      <c r="H772" s="32">
        <v>1</v>
      </c>
      <c r="I772" s="31">
        <v>966.64260000000002</v>
      </c>
      <c r="J772" s="111">
        <v>966.64</v>
      </c>
    </row>
    <row r="773" spans="1:10" ht="24" customHeight="1" x14ac:dyDescent="0.2">
      <c r="A773" s="110" t="s">
        <v>85</v>
      </c>
      <c r="B773" s="34" t="s">
        <v>615</v>
      </c>
      <c r="C773" s="160" t="s">
        <v>25</v>
      </c>
      <c r="D773" s="160" t="s">
        <v>614</v>
      </c>
      <c r="E773" s="262" t="s">
        <v>436</v>
      </c>
      <c r="F773" s="262"/>
      <c r="G773" s="33" t="s">
        <v>208</v>
      </c>
      <c r="H773" s="32">
        <v>1</v>
      </c>
      <c r="I773" s="31">
        <v>64.617599999999996</v>
      </c>
      <c r="J773" s="111">
        <v>64.61</v>
      </c>
    </row>
    <row r="774" spans="1:10" ht="24" customHeight="1" x14ac:dyDescent="0.2">
      <c r="A774" s="110" t="s">
        <v>85</v>
      </c>
      <c r="B774" s="34" t="s">
        <v>608</v>
      </c>
      <c r="C774" s="160" t="s">
        <v>25</v>
      </c>
      <c r="D774" s="160" t="s">
        <v>607</v>
      </c>
      <c r="E774" s="262" t="s">
        <v>436</v>
      </c>
      <c r="F774" s="262"/>
      <c r="G774" s="33" t="s">
        <v>208</v>
      </c>
      <c r="H774" s="32">
        <v>1</v>
      </c>
      <c r="I774" s="31">
        <v>5.83</v>
      </c>
      <c r="J774" s="111">
        <v>5.83</v>
      </c>
    </row>
    <row r="775" spans="1:10" ht="24" customHeight="1" x14ac:dyDescent="0.2">
      <c r="A775" s="110" t="s">
        <v>85</v>
      </c>
      <c r="B775" s="34" t="s">
        <v>613</v>
      </c>
      <c r="C775" s="160" t="s">
        <v>25</v>
      </c>
      <c r="D775" s="160" t="s">
        <v>612</v>
      </c>
      <c r="E775" s="262" t="s">
        <v>436</v>
      </c>
      <c r="F775" s="262"/>
      <c r="G775" s="33" t="s">
        <v>611</v>
      </c>
      <c r="H775" s="32">
        <v>3</v>
      </c>
      <c r="I775" s="31">
        <v>9.67</v>
      </c>
      <c r="J775" s="111">
        <v>29.01</v>
      </c>
    </row>
    <row r="776" spans="1:10" ht="24" customHeight="1" x14ac:dyDescent="0.2">
      <c r="A776" s="110" t="s">
        <v>85</v>
      </c>
      <c r="B776" s="34" t="s">
        <v>610</v>
      </c>
      <c r="C776" s="160" t="s">
        <v>25</v>
      </c>
      <c r="D776" s="160" t="s">
        <v>609</v>
      </c>
      <c r="E776" s="262" t="s">
        <v>436</v>
      </c>
      <c r="F776" s="262"/>
      <c r="G776" s="33" t="s">
        <v>208</v>
      </c>
      <c r="H776" s="32">
        <v>3</v>
      </c>
      <c r="I776" s="31">
        <v>3.38</v>
      </c>
      <c r="J776" s="111">
        <v>10.14</v>
      </c>
    </row>
    <row r="777" spans="1:10" x14ac:dyDescent="0.2">
      <c r="A777" s="108"/>
      <c r="B777" s="159"/>
      <c r="C777" s="159"/>
      <c r="D777" s="159"/>
      <c r="E777" s="159" t="s">
        <v>435</v>
      </c>
      <c r="F777" s="44">
        <v>173.79</v>
      </c>
      <c r="G777" s="159" t="s">
        <v>434</v>
      </c>
      <c r="H777" s="44">
        <v>0</v>
      </c>
      <c r="I777" s="159" t="s">
        <v>433</v>
      </c>
      <c r="J777" s="109">
        <v>173.79</v>
      </c>
    </row>
    <row r="778" spans="1:10" x14ac:dyDescent="0.2">
      <c r="A778" s="108"/>
      <c r="B778" s="159"/>
      <c r="C778" s="159"/>
      <c r="D778" s="159"/>
      <c r="E778" s="159" t="s">
        <v>432</v>
      </c>
      <c r="F778" s="44">
        <v>361.61</v>
      </c>
      <c r="G778" s="159"/>
      <c r="H778" s="260" t="s">
        <v>431</v>
      </c>
      <c r="I778" s="260"/>
      <c r="J778" s="109">
        <v>1809.23</v>
      </c>
    </row>
    <row r="779" spans="1:10" ht="50.1" customHeight="1" thickBot="1" x14ac:dyDescent="0.25">
      <c r="A779" s="153"/>
      <c r="B779" s="154"/>
      <c r="C779" s="154"/>
      <c r="D779" s="154"/>
      <c r="E779" s="154"/>
      <c r="F779" s="154"/>
      <c r="G779" s="154" t="s">
        <v>969</v>
      </c>
      <c r="H779" s="144">
        <v>1</v>
      </c>
      <c r="I779" s="154" t="s">
        <v>970</v>
      </c>
      <c r="J779" s="145">
        <v>1809.23</v>
      </c>
    </row>
    <row r="780" spans="1:10" ht="0.95" customHeight="1" thickTop="1" x14ac:dyDescent="0.2">
      <c r="A780" s="146"/>
      <c r="B780" s="139"/>
      <c r="C780" s="139"/>
      <c r="D780" s="139"/>
      <c r="E780" s="139"/>
      <c r="F780" s="139"/>
      <c r="G780" s="139"/>
      <c r="H780" s="139"/>
      <c r="I780" s="139"/>
      <c r="J780" s="147"/>
    </row>
    <row r="781" spans="1:10" ht="18" customHeight="1" x14ac:dyDescent="0.2">
      <c r="A781" s="104" t="s">
        <v>236</v>
      </c>
      <c r="B781" s="29" t="s">
        <v>15</v>
      </c>
      <c r="C781" s="156" t="s">
        <v>16</v>
      </c>
      <c r="D781" s="156" t="s">
        <v>17</v>
      </c>
      <c r="E781" s="263" t="s">
        <v>441</v>
      </c>
      <c r="F781" s="263"/>
      <c r="G781" s="30" t="s">
        <v>76</v>
      </c>
      <c r="H781" s="29" t="s">
        <v>77</v>
      </c>
      <c r="I781" s="29" t="s">
        <v>78</v>
      </c>
      <c r="J781" s="105" t="s">
        <v>19</v>
      </c>
    </row>
    <row r="782" spans="1:10" ht="26.1" customHeight="1" x14ac:dyDescent="0.2">
      <c r="A782" s="135" t="s">
        <v>79</v>
      </c>
      <c r="B782" s="131" t="s">
        <v>235</v>
      </c>
      <c r="C782" s="157" t="s">
        <v>25</v>
      </c>
      <c r="D782" s="157" t="s">
        <v>234</v>
      </c>
      <c r="E782" s="264" t="s">
        <v>161</v>
      </c>
      <c r="F782" s="264"/>
      <c r="G782" s="132" t="s">
        <v>23</v>
      </c>
      <c r="H782" s="138">
        <v>1</v>
      </c>
      <c r="I782" s="133">
        <v>705.12</v>
      </c>
      <c r="J782" s="143">
        <v>705.12</v>
      </c>
    </row>
    <row r="783" spans="1:10" ht="26.1" customHeight="1" x14ac:dyDescent="0.2">
      <c r="A783" s="106" t="s">
        <v>80</v>
      </c>
      <c r="B783" s="38" t="s">
        <v>547</v>
      </c>
      <c r="C783" s="158" t="s">
        <v>25</v>
      </c>
      <c r="D783" s="158" t="s">
        <v>92</v>
      </c>
      <c r="E783" s="261">
        <v>0</v>
      </c>
      <c r="F783" s="261"/>
      <c r="G783" s="37" t="s">
        <v>442</v>
      </c>
      <c r="H783" s="36">
        <v>2</v>
      </c>
      <c r="I783" s="35">
        <v>27.24</v>
      </c>
      <c r="J783" s="107">
        <v>54.48</v>
      </c>
    </row>
    <row r="784" spans="1:10" ht="24" customHeight="1" x14ac:dyDescent="0.2">
      <c r="A784" s="106" t="s">
        <v>80</v>
      </c>
      <c r="B784" s="38" t="s">
        <v>522</v>
      </c>
      <c r="C784" s="158" t="s">
        <v>25</v>
      </c>
      <c r="D784" s="158" t="s">
        <v>94</v>
      </c>
      <c r="E784" s="261">
        <v>0</v>
      </c>
      <c r="F784" s="261"/>
      <c r="G784" s="37" t="s">
        <v>442</v>
      </c>
      <c r="H784" s="36">
        <v>2</v>
      </c>
      <c r="I784" s="35">
        <v>33.200000000000003</v>
      </c>
      <c r="J784" s="107">
        <v>66.400000000000006</v>
      </c>
    </row>
    <row r="785" spans="1:10" ht="24" customHeight="1" x14ac:dyDescent="0.2">
      <c r="A785" s="110" t="s">
        <v>85</v>
      </c>
      <c r="B785" s="34" t="s">
        <v>604</v>
      </c>
      <c r="C785" s="160" t="s">
        <v>25</v>
      </c>
      <c r="D785" s="160" t="s">
        <v>603</v>
      </c>
      <c r="E785" s="262" t="s">
        <v>436</v>
      </c>
      <c r="F785" s="262"/>
      <c r="G785" s="33" t="s">
        <v>23</v>
      </c>
      <c r="H785" s="32">
        <v>1</v>
      </c>
      <c r="I785" s="31">
        <v>584.24</v>
      </c>
      <c r="J785" s="111">
        <v>584.24</v>
      </c>
    </row>
    <row r="786" spans="1:10" x14ac:dyDescent="0.2">
      <c r="A786" s="108"/>
      <c r="B786" s="159"/>
      <c r="C786" s="159"/>
      <c r="D786" s="159"/>
      <c r="E786" s="159" t="s">
        <v>435</v>
      </c>
      <c r="F786" s="44">
        <v>79</v>
      </c>
      <c r="G786" s="159" t="s">
        <v>434</v>
      </c>
      <c r="H786" s="44">
        <v>0</v>
      </c>
      <c r="I786" s="159" t="s">
        <v>433</v>
      </c>
      <c r="J786" s="109">
        <v>79</v>
      </c>
    </row>
    <row r="787" spans="1:10" x14ac:dyDescent="0.2">
      <c r="A787" s="108"/>
      <c r="B787" s="159"/>
      <c r="C787" s="159"/>
      <c r="D787" s="159"/>
      <c r="E787" s="159" t="s">
        <v>432</v>
      </c>
      <c r="F787" s="44">
        <v>176.13</v>
      </c>
      <c r="G787" s="159"/>
      <c r="H787" s="260" t="s">
        <v>431</v>
      </c>
      <c r="I787" s="260"/>
      <c r="J787" s="109">
        <v>881.25</v>
      </c>
    </row>
    <row r="788" spans="1:10" ht="50.1" customHeight="1" thickBot="1" x14ac:dyDescent="0.25">
      <c r="A788" s="153"/>
      <c r="B788" s="154"/>
      <c r="C788" s="154"/>
      <c r="D788" s="154"/>
      <c r="E788" s="154"/>
      <c r="F788" s="154"/>
      <c r="G788" s="154" t="s">
        <v>969</v>
      </c>
      <c r="H788" s="144">
        <v>1</v>
      </c>
      <c r="I788" s="154" t="s">
        <v>970</v>
      </c>
      <c r="J788" s="145">
        <v>881.25</v>
      </c>
    </row>
    <row r="789" spans="1:10" ht="0.95" customHeight="1" thickTop="1" x14ac:dyDescent="0.2">
      <c r="A789" s="146"/>
      <c r="B789" s="139"/>
      <c r="C789" s="139"/>
      <c r="D789" s="139"/>
      <c r="E789" s="139"/>
      <c r="F789" s="139"/>
      <c r="G789" s="139"/>
      <c r="H789" s="139"/>
      <c r="I789" s="139"/>
      <c r="J789" s="147"/>
    </row>
    <row r="790" spans="1:10" ht="18" customHeight="1" x14ac:dyDescent="0.2">
      <c r="A790" s="104" t="s">
        <v>233</v>
      </c>
      <c r="B790" s="29" t="s">
        <v>15</v>
      </c>
      <c r="C790" s="156" t="s">
        <v>16</v>
      </c>
      <c r="D790" s="156" t="s">
        <v>17</v>
      </c>
      <c r="E790" s="263" t="s">
        <v>441</v>
      </c>
      <c r="F790" s="263"/>
      <c r="G790" s="30" t="s">
        <v>76</v>
      </c>
      <c r="H790" s="29" t="s">
        <v>77</v>
      </c>
      <c r="I790" s="29" t="s">
        <v>78</v>
      </c>
      <c r="J790" s="105" t="s">
        <v>19</v>
      </c>
    </row>
    <row r="791" spans="1:10" ht="26.1" customHeight="1" x14ac:dyDescent="0.2">
      <c r="A791" s="135" t="s">
        <v>79</v>
      </c>
      <c r="B791" s="131" t="s">
        <v>232</v>
      </c>
      <c r="C791" s="157" t="s">
        <v>29</v>
      </c>
      <c r="D791" s="157" t="s">
        <v>231</v>
      </c>
      <c r="E791" s="264" t="s">
        <v>525</v>
      </c>
      <c r="F791" s="264"/>
      <c r="G791" s="132" t="s">
        <v>23</v>
      </c>
      <c r="H791" s="138">
        <v>1</v>
      </c>
      <c r="I791" s="133">
        <v>11.99</v>
      </c>
      <c r="J791" s="143">
        <v>11.99</v>
      </c>
    </row>
    <row r="792" spans="1:10" ht="26.1" customHeight="1" x14ac:dyDescent="0.2">
      <c r="A792" s="106" t="s">
        <v>80</v>
      </c>
      <c r="B792" s="38" t="s">
        <v>91</v>
      </c>
      <c r="C792" s="158" t="s">
        <v>29</v>
      </c>
      <c r="D792" s="158" t="s">
        <v>92</v>
      </c>
      <c r="E792" s="261" t="s">
        <v>437</v>
      </c>
      <c r="F792" s="261"/>
      <c r="G792" s="37" t="s">
        <v>81</v>
      </c>
      <c r="H792" s="36">
        <v>3.5428000000000001E-2</v>
      </c>
      <c r="I792" s="35">
        <v>27.85</v>
      </c>
      <c r="J792" s="107">
        <v>0.98</v>
      </c>
    </row>
    <row r="793" spans="1:10" ht="24" customHeight="1" x14ac:dyDescent="0.2">
      <c r="A793" s="106" t="s">
        <v>80</v>
      </c>
      <c r="B793" s="38" t="s">
        <v>93</v>
      </c>
      <c r="C793" s="158" t="s">
        <v>29</v>
      </c>
      <c r="D793" s="158" t="s">
        <v>94</v>
      </c>
      <c r="E793" s="261" t="s">
        <v>437</v>
      </c>
      <c r="F793" s="261"/>
      <c r="G793" s="37" t="s">
        <v>81</v>
      </c>
      <c r="H793" s="36">
        <v>3.5428000000000001E-2</v>
      </c>
      <c r="I793" s="35">
        <v>33.200000000000003</v>
      </c>
      <c r="J793" s="107">
        <v>1.17</v>
      </c>
    </row>
    <row r="794" spans="1:10" ht="39" customHeight="1" x14ac:dyDescent="0.2">
      <c r="A794" s="110" t="s">
        <v>85</v>
      </c>
      <c r="B794" s="34" t="s">
        <v>600</v>
      </c>
      <c r="C794" s="160" t="s">
        <v>29</v>
      </c>
      <c r="D794" s="160" t="s">
        <v>599</v>
      </c>
      <c r="E794" s="262" t="s">
        <v>436</v>
      </c>
      <c r="F794" s="262"/>
      <c r="G794" s="33" t="s">
        <v>23</v>
      </c>
      <c r="H794" s="32">
        <v>1</v>
      </c>
      <c r="I794" s="31">
        <v>0.96</v>
      </c>
      <c r="J794" s="111">
        <v>0.96</v>
      </c>
    </row>
    <row r="795" spans="1:10" ht="26.1" customHeight="1" x14ac:dyDescent="0.2">
      <c r="A795" s="110" t="s">
        <v>85</v>
      </c>
      <c r="B795" s="34" t="s">
        <v>598</v>
      </c>
      <c r="C795" s="160" t="s">
        <v>29</v>
      </c>
      <c r="D795" s="160" t="s">
        <v>597</v>
      </c>
      <c r="E795" s="262" t="s">
        <v>436</v>
      </c>
      <c r="F795" s="262"/>
      <c r="G795" s="33" t="s">
        <v>23</v>
      </c>
      <c r="H795" s="32">
        <v>1</v>
      </c>
      <c r="I795" s="31">
        <v>8.8800000000000008</v>
      </c>
      <c r="J795" s="111">
        <v>8.8800000000000008</v>
      </c>
    </row>
    <row r="796" spans="1:10" x14ac:dyDescent="0.2">
      <c r="A796" s="108"/>
      <c r="B796" s="159"/>
      <c r="C796" s="159"/>
      <c r="D796" s="159"/>
      <c r="E796" s="159" t="s">
        <v>435</v>
      </c>
      <c r="F796" s="44">
        <v>1.41</v>
      </c>
      <c r="G796" s="159" t="s">
        <v>434</v>
      </c>
      <c r="H796" s="44">
        <v>0</v>
      </c>
      <c r="I796" s="159" t="s">
        <v>433</v>
      </c>
      <c r="J796" s="109">
        <v>1.41</v>
      </c>
    </row>
    <row r="797" spans="1:10" x14ac:dyDescent="0.2">
      <c r="A797" s="108"/>
      <c r="B797" s="159"/>
      <c r="C797" s="159"/>
      <c r="D797" s="159"/>
      <c r="E797" s="159" t="s">
        <v>432</v>
      </c>
      <c r="F797" s="44">
        <v>2.99</v>
      </c>
      <c r="G797" s="159"/>
      <c r="H797" s="260" t="s">
        <v>431</v>
      </c>
      <c r="I797" s="260"/>
      <c r="J797" s="109">
        <v>14.98</v>
      </c>
    </row>
    <row r="798" spans="1:10" ht="50.1" customHeight="1" thickBot="1" x14ac:dyDescent="0.25">
      <c r="A798" s="153"/>
      <c r="B798" s="154"/>
      <c r="C798" s="154"/>
      <c r="D798" s="154"/>
      <c r="E798" s="154"/>
      <c r="F798" s="154"/>
      <c r="G798" s="154" t="s">
        <v>969</v>
      </c>
      <c r="H798" s="144">
        <v>3</v>
      </c>
      <c r="I798" s="154" t="s">
        <v>970</v>
      </c>
      <c r="J798" s="145">
        <v>44.94</v>
      </c>
    </row>
    <row r="799" spans="1:10" ht="0.95" customHeight="1" thickTop="1" x14ac:dyDescent="0.2">
      <c r="A799" s="146"/>
      <c r="B799" s="139"/>
      <c r="C799" s="139"/>
      <c r="D799" s="139"/>
      <c r="E799" s="139"/>
      <c r="F799" s="139"/>
      <c r="G799" s="139"/>
      <c r="H799" s="139"/>
      <c r="I799" s="139"/>
      <c r="J799" s="147"/>
    </row>
    <row r="800" spans="1:10" ht="18" customHeight="1" x14ac:dyDescent="0.2">
      <c r="A800" s="104" t="s">
        <v>230</v>
      </c>
      <c r="B800" s="29" t="s">
        <v>15</v>
      </c>
      <c r="C800" s="156" t="s">
        <v>16</v>
      </c>
      <c r="D800" s="156" t="s">
        <v>17</v>
      </c>
      <c r="E800" s="263" t="s">
        <v>441</v>
      </c>
      <c r="F800" s="263"/>
      <c r="G800" s="30" t="s">
        <v>76</v>
      </c>
      <c r="H800" s="29" t="s">
        <v>77</v>
      </c>
      <c r="I800" s="29" t="s">
        <v>78</v>
      </c>
      <c r="J800" s="105" t="s">
        <v>19</v>
      </c>
    </row>
    <row r="801" spans="1:10" ht="26.1" customHeight="1" x14ac:dyDescent="0.2">
      <c r="A801" s="135" t="s">
        <v>79</v>
      </c>
      <c r="B801" s="131" t="s">
        <v>229</v>
      </c>
      <c r="C801" s="157" t="s">
        <v>29</v>
      </c>
      <c r="D801" s="157" t="s">
        <v>228</v>
      </c>
      <c r="E801" s="264" t="s">
        <v>525</v>
      </c>
      <c r="F801" s="264"/>
      <c r="G801" s="132" t="s">
        <v>23</v>
      </c>
      <c r="H801" s="138">
        <v>1</v>
      </c>
      <c r="I801" s="133">
        <v>68.849999999999994</v>
      </c>
      <c r="J801" s="143">
        <v>68.849999999999994</v>
      </c>
    </row>
    <row r="802" spans="1:10" ht="26.1" customHeight="1" x14ac:dyDescent="0.2">
      <c r="A802" s="106" t="s">
        <v>80</v>
      </c>
      <c r="B802" s="38" t="s">
        <v>91</v>
      </c>
      <c r="C802" s="158" t="s">
        <v>29</v>
      </c>
      <c r="D802" s="158" t="s">
        <v>92</v>
      </c>
      <c r="E802" s="261" t="s">
        <v>437</v>
      </c>
      <c r="F802" s="261"/>
      <c r="G802" s="37" t="s">
        <v>81</v>
      </c>
      <c r="H802" s="36">
        <v>0.25427899999999998</v>
      </c>
      <c r="I802" s="35">
        <v>27.85</v>
      </c>
      <c r="J802" s="107">
        <v>7.08</v>
      </c>
    </row>
    <row r="803" spans="1:10" ht="24" customHeight="1" x14ac:dyDescent="0.2">
      <c r="A803" s="106" t="s">
        <v>80</v>
      </c>
      <c r="B803" s="38" t="s">
        <v>93</v>
      </c>
      <c r="C803" s="158" t="s">
        <v>29</v>
      </c>
      <c r="D803" s="158" t="s">
        <v>94</v>
      </c>
      <c r="E803" s="261" t="s">
        <v>437</v>
      </c>
      <c r="F803" s="261"/>
      <c r="G803" s="37" t="s">
        <v>81</v>
      </c>
      <c r="H803" s="36">
        <v>0.25427899999999998</v>
      </c>
      <c r="I803" s="35">
        <v>33.200000000000003</v>
      </c>
      <c r="J803" s="107">
        <v>8.44</v>
      </c>
    </row>
    <row r="804" spans="1:10" ht="39" customHeight="1" x14ac:dyDescent="0.2">
      <c r="A804" s="110" t="s">
        <v>85</v>
      </c>
      <c r="B804" s="34" t="s">
        <v>602</v>
      </c>
      <c r="C804" s="160" t="s">
        <v>29</v>
      </c>
      <c r="D804" s="160" t="s">
        <v>601</v>
      </c>
      <c r="E804" s="262" t="s">
        <v>436</v>
      </c>
      <c r="F804" s="262"/>
      <c r="G804" s="33" t="s">
        <v>23</v>
      </c>
      <c r="H804" s="32">
        <v>2</v>
      </c>
      <c r="I804" s="31">
        <v>1.61</v>
      </c>
      <c r="J804" s="111">
        <v>3.22</v>
      </c>
    </row>
    <row r="805" spans="1:10" ht="26.1" customHeight="1" x14ac:dyDescent="0.2">
      <c r="A805" s="110" t="s">
        <v>85</v>
      </c>
      <c r="B805" s="34" t="s">
        <v>524</v>
      </c>
      <c r="C805" s="160" t="s">
        <v>29</v>
      </c>
      <c r="D805" s="160" t="s">
        <v>523</v>
      </c>
      <c r="E805" s="262" t="s">
        <v>436</v>
      </c>
      <c r="F805" s="262"/>
      <c r="G805" s="33" t="s">
        <v>23</v>
      </c>
      <c r="H805" s="32">
        <v>1</v>
      </c>
      <c r="I805" s="31">
        <v>50.11</v>
      </c>
      <c r="J805" s="111">
        <v>50.11</v>
      </c>
    </row>
    <row r="806" spans="1:10" x14ac:dyDescent="0.2">
      <c r="A806" s="108"/>
      <c r="B806" s="159"/>
      <c r="C806" s="159"/>
      <c r="D806" s="159"/>
      <c r="E806" s="159" t="s">
        <v>435</v>
      </c>
      <c r="F806" s="44">
        <v>10.18</v>
      </c>
      <c r="G806" s="159" t="s">
        <v>434</v>
      </c>
      <c r="H806" s="44">
        <v>0</v>
      </c>
      <c r="I806" s="159" t="s">
        <v>433</v>
      </c>
      <c r="J806" s="109">
        <v>10.18</v>
      </c>
    </row>
    <row r="807" spans="1:10" x14ac:dyDescent="0.2">
      <c r="A807" s="108"/>
      <c r="B807" s="159"/>
      <c r="C807" s="159"/>
      <c r="D807" s="159"/>
      <c r="E807" s="159" t="s">
        <v>432</v>
      </c>
      <c r="F807" s="44">
        <v>17.190000000000001</v>
      </c>
      <c r="G807" s="159"/>
      <c r="H807" s="260" t="s">
        <v>431</v>
      </c>
      <c r="I807" s="260"/>
      <c r="J807" s="109">
        <v>86.04</v>
      </c>
    </row>
    <row r="808" spans="1:10" ht="50.1" customHeight="1" thickBot="1" x14ac:dyDescent="0.25">
      <c r="A808" s="153"/>
      <c r="B808" s="154"/>
      <c r="C808" s="154"/>
      <c r="D808" s="154"/>
      <c r="E808" s="154"/>
      <c r="F808" s="154"/>
      <c r="G808" s="154" t="s">
        <v>969</v>
      </c>
      <c r="H808" s="144">
        <v>1</v>
      </c>
      <c r="I808" s="154" t="s">
        <v>970</v>
      </c>
      <c r="J808" s="145">
        <v>86.04</v>
      </c>
    </row>
    <row r="809" spans="1:10" ht="0.95" customHeight="1" thickTop="1" x14ac:dyDescent="0.2">
      <c r="A809" s="146"/>
      <c r="B809" s="139"/>
      <c r="C809" s="139"/>
      <c r="D809" s="139"/>
      <c r="E809" s="139"/>
      <c r="F809" s="139"/>
      <c r="G809" s="139"/>
      <c r="H809" s="139"/>
      <c r="I809" s="139"/>
      <c r="J809" s="147"/>
    </row>
    <row r="810" spans="1:10" ht="18" customHeight="1" x14ac:dyDescent="0.2">
      <c r="A810" s="104" t="s">
        <v>227</v>
      </c>
      <c r="B810" s="29" t="s">
        <v>15</v>
      </c>
      <c r="C810" s="156" t="s">
        <v>16</v>
      </c>
      <c r="D810" s="156" t="s">
        <v>17</v>
      </c>
      <c r="E810" s="263" t="s">
        <v>441</v>
      </c>
      <c r="F810" s="263"/>
      <c r="G810" s="30" t="s">
        <v>76</v>
      </c>
      <c r="H810" s="29" t="s">
        <v>77</v>
      </c>
      <c r="I810" s="29" t="s">
        <v>78</v>
      </c>
      <c r="J810" s="105" t="s">
        <v>19</v>
      </c>
    </row>
    <row r="811" spans="1:10" ht="26.1" customHeight="1" x14ac:dyDescent="0.2">
      <c r="A811" s="135" t="s">
        <v>79</v>
      </c>
      <c r="B811" s="131" t="s">
        <v>226</v>
      </c>
      <c r="C811" s="157" t="s">
        <v>29</v>
      </c>
      <c r="D811" s="157" t="s">
        <v>225</v>
      </c>
      <c r="E811" s="264" t="s">
        <v>525</v>
      </c>
      <c r="F811" s="264"/>
      <c r="G811" s="132" t="s">
        <v>23</v>
      </c>
      <c r="H811" s="138">
        <v>1</v>
      </c>
      <c r="I811" s="133">
        <v>11.99</v>
      </c>
      <c r="J811" s="143">
        <v>11.99</v>
      </c>
    </row>
    <row r="812" spans="1:10" ht="26.1" customHeight="1" x14ac:dyDescent="0.2">
      <c r="A812" s="106" t="s">
        <v>80</v>
      </c>
      <c r="B812" s="38" t="s">
        <v>91</v>
      </c>
      <c r="C812" s="158" t="s">
        <v>29</v>
      </c>
      <c r="D812" s="158" t="s">
        <v>92</v>
      </c>
      <c r="E812" s="261" t="s">
        <v>437</v>
      </c>
      <c r="F812" s="261"/>
      <c r="G812" s="37" t="s">
        <v>81</v>
      </c>
      <c r="H812" s="36">
        <v>3.5428000000000001E-2</v>
      </c>
      <c r="I812" s="35">
        <v>27.85</v>
      </c>
      <c r="J812" s="107">
        <v>0.98</v>
      </c>
    </row>
    <row r="813" spans="1:10" ht="24" customHeight="1" x14ac:dyDescent="0.2">
      <c r="A813" s="106" t="s">
        <v>80</v>
      </c>
      <c r="B813" s="38" t="s">
        <v>93</v>
      </c>
      <c r="C813" s="158" t="s">
        <v>29</v>
      </c>
      <c r="D813" s="158" t="s">
        <v>94</v>
      </c>
      <c r="E813" s="261" t="s">
        <v>437</v>
      </c>
      <c r="F813" s="261"/>
      <c r="G813" s="37" t="s">
        <v>81</v>
      </c>
      <c r="H813" s="36">
        <v>3.5428000000000001E-2</v>
      </c>
      <c r="I813" s="35">
        <v>33.200000000000003</v>
      </c>
      <c r="J813" s="107">
        <v>1.17</v>
      </c>
    </row>
    <row r="814" spans="1:10" ht="39" customHeight="1" x14ac:dyDescent="0.2">
      <c r="A814" s="110" t="s">
        <v>85</v>
      </c>
      <c r="B814" s="34" t="s">
        <v>600</v>
      </c>
      <c r="C814" s="160" t="s">
        <v>29</v>
      </c>
      <c r="D814" s="160" t="s">
        <v>599</v>
      </c>
      <c r="E814" s="262" t="s">
        <v>436</v>
      </c>
      <c r="F814" s="262"/>
      <c r="G814" s="33" t="s">
        <v>23</v>
      </c>
      <c r="H814" s="32">
        <v>1</v>
      </c>
      <c r="I814" s="31">
        <v>0.96</v>
      </c>
      <c r="J814" s="111">
        <v>0.96</v>
      </c>
    </row>
    <row r="815" spans="1:10" ht="26.1" customHeight="1" x14ac:dyDescent="0.2">
      <c r="A815" s="110" t="s">
        <v>85</v>
      </c>
      <c r="B815" s="34" t="s">
        <v>598</v>
      </c>
      <c r="C815" s="160" t="s">
        <v>29</v>
      </c>
      <c r="D815" s="160" t="s">
        <v>597</v>
      </c>
      <c r="E815" s="262" t="s">
        <v>436</v>
      </c>
      <c r="F815" s="262"/>
      <c r="G815" s="33" t="s">
        <v>23</v>
      </c>
      <c r="H815" s="32">
        <v>1</v>
      </c>
      <c r="I815" s="31">
        <v>8.8800000000000008</v>
      </c>
      <c r="J815" s="111">
        <v>8.8800000000000008</v>
      </c>
    </row>
    <row r="816" spans="1:10" x14ac:dyDescent="0.2">
      <c r="A816" s="108"/>
      <c r="B816" s="159"/>
      <c r="C816" s="159"/>
      <c r="D816" s="159"/>
      <c r="E816" s="159" t="s">
        <v>435</v>
      </c>
      <c r="F816" s="44">
        <v>1.41</v>
      </c>
      <c r="G816" s="159" t="s">
        <v>434</v>
      </c>
      <c r="H816" s="44">
        <v>0</v>
      </c>
      <c r="I816" s="159" t="s">
        <v>433</v>
      </c>
      <c r="J816" s="109">
        <v>1.41</v>
      </c>
    </row>
    <row r="817" spans="1:10" x14ac:dyDescent="0.2">
      <c r="A817" s="108"/>
      <c r="B817" s="159"/>
      <c r="C817" s="159"/>
      <c r="D817" s="159"/>
      <c r="E817" s="159" t="s">
        <v>432</v>
      </c>
      <c r="F817" s="44">
        <v>2.99</v>
      </c>
      <c r="G817" s="159"/>
      <c r="H817" s="260" t="s">
        <v>431</v>
      </c>
      <c r="I817" s="260"/>
      <c r="J817" s="109">
        <v>14.98</v>
      </c>
    </row>
    <row r="818" spans="1:10" ht="50.1" customHeight="1" thickBot="1" x14ac:dyDescent="0.25">
      <c r="A818" s="153"/>
      <c r="B818" s="154"/>
      <c r="C818" s="154"/>
      <c r="D818" s="154"/>
      <c r="E818" s="154"/>
      <c r="F818" s="154"/>
      <c r="G818" s="154" t="s">
        <v>969</v>
      </c>
      <c r="H818" s="144">
        <v>1</v>
      </c>
      <c r="I818" s="154" t="s">
        <v>970</v>
      </c>
      <c r="J818" s="145">
        <v>14.98</v>
      </c>
    </row>
    <row r="819" spans="1:10" ht="0.95" customHeight="1" thickTop="1" x14ac:dyDescent="0.2">
      <c r="A819" s="146"/>
      <c r="B819" s="139"/>
      <c r="C819" s="139"/>
      <c r="D819" s="139"/>
      <c r="E819" s="139"/>
      <c r="F819" s="139"/>
      <c r="G819" s="139"/>
      <c r="H819" s="139"/>
      <c r="I819" s="139"/>
      <c r="J819" s="147"/>
    </row>
    <row r="820" spans="1:10" ht="18" customHeight="1" x14ac:dyDescent="0.2">
      <c r="A820" s="104" t="s">
        <v>224</v>
      </c>
      <c r="B820" s="29" t="s">
        <v>15</v>
      </c>
      <c r="C820" s="156" t="s">
        <v>16</v>
      </c>
      <c r="D820" s="156" t="s">
        <v>17</v>
      </c>
      <c r="E820" s="263" t="s">
        <v>441</v>
      </c>
      <c r="F820" s="263"/>
      <c r="G820" s="30" t="s">
        <v>76</v>
      </c>
      <c r="H820" s="29" t="s">
        <v>77</v>
      </c>
      <c r="I820" s="29" t="s">
        <v>78</v>
      </c>
      <c r="J820" s="105" t="s">
        <v>19</v>
      </c>
    </row>
    <row r="821" spans="1:10" ht="26.1" customHeight="1" x14ac:dyDescent="0.2">
      <c r="A821" s="135" t="s">
        <v>79</v>
      </c>
      <c r="B821" s="131" t="s">
        <v>90</v>
      </c>
      <c r="C821" s="157" t="s">
        <v>22</v>
      </c>
      <c r="D821" s="157" t="s">
        <v>39</v>
      </c>
      <c r="E821" s="264" t="s">
        <v>596</v>
      </c>
      <c r="F821" s="264"/>
      <c r="G821" s="132" t="s">
        <v>23</v>
      </c>
      <c r="H821" s="138">
        <v>1</v>
      </c>
      <c r="I821" s="133">
        <v>198.54</v>
      </c>
      <c r="J821" s="143">
        <v>198.54</v>
      </c>
    </row>
    <row r="822" spans="1:10" ht="26.1" customHeight="1" x14ac:dyDescent="0.2">
      <c r="A822" s="106" t="s">
        <v>80</v>
      </c>
      <c r="B822" s="38" t="s">
        <v>91</v>
      </c>
      <c r="C822" s="158" t="s">
        <v>29</v>
      </c>
      <c r="D822" s="158" t="s">
        <v>92</v>
      </c>
      <c r="E822" s="261" t="s">
        <v>437</v>
      </c>
      <c r="F822" s="261"/>
      <c r="G822" s="37" t="s">
        <v>81</v>
      </c>
      <c r="H822" s="36">
        <v>1.3231999999999999</v>
      </c>
      <c r="I822" s="35">
        <v>27.85</v>
      </c>
      <c r="J822" s="107">
        <v>36.85</v>
      </c>
    </row>
    <row r="823" spans="1:10" ht="24" customHeight="1" x14ac:dyDescent="0.2">
      <c r="A823" s="106" t="s">
        <v>80</v>
      </c>
      <c r="B823" s="38" t="s">
        <v>93</v>
      </c>
      <c r="C823" s="158" t="s">
        <v>29</v>
      </c>
      <c r="D823" s="158" t="s">
        <v>94</v>
      </c>
      <c r="E823" s="261" t="s">
        <v>437</v>
      </c>
      <c r="F823" s="261"/>
      <c r="G823" s="37" t="s">
        <v>81</v>
      </c>
      <c r="H823" s="36">
        <v>1.3231999999999999</v>
      </c>
      <c r="I823" s="35">
        <v>33.200000000000003</v>
      </c>
      <c r="J823" s="107">
        <v>43.93</v>
      </c>
    </row>
    <row r="824" spans="1:10" ht="39" customHeight="1" x14ac:dyDescent="0.2">
      <c r="A824" s="110" t="s">
        <v>85</v>
      </c>
      <c r="B824" s="34" t="s">
        <v>95</v>
      </c>
      <c r="C824" s="160" t="s">
        <v>29</v>
      </c>
      <c r="D824" s="160" t="s">
        <v>96</v>
      </c>
      <c r="E824" s="262" t="s">
        <v>436</v>
      </c>
      <c r="F824" s="262"/>
      <c r="G824" s="33" t="s">
        <v>23</v>
      </c>
      <c r="H824" s="32">
        <v>3</v>
      </c>
      <c r="I824" s="31">
        <v>5.18</v>
      </c>
      <c r="J824" s="111">
        <v>15.54</v>
      </c>
    </row>
    <row r="825" spans="1:10" ht="26.1" customHeight="1" x14ac:dyDescent="0.2">
      <c r="A825" s="110" t="s">
        <v>85</v>
      </c>
      <c r="B825" s="34" t="s">
        <v>97</v>
      </c>
      <c r="C825" s="160" t="s">
        <v>29</v>
      </c>
      <c r="D825" s="160" t="s">
        <v>98</v>
      </c>
      <c r="E825" s="262" t="s">
        <v>436</v>
      </c>
      <c r="F825" s="262"/>
      <c r="G825" s="33" t="s">
        <v>23</v>
      </c>
      <c r="H825" s="32">
        <v>1</v>
      </c>
      <c r="I825" s="31">
        <v>102.22</v>
      </c>
      <c r="J825" s="111">
        <v>102.22</v>
      </c>
    </row>
    <row r="826" spans="1:10" x14ac:dyDescent="0.2">
      <c r="A826" s="108"/>
      <c r="B826" s="159"/>
      <c r="C826" s="159"/>
      <c r="D826" s="159"/>
      <c r="E826" s="159" t="s">
        <v>435</v>
      </c>
      <c r="F826" s="44">
        <v>53.06</v>
      </c>
      <c r="G826" s="159" t="s">
        <v>434</v>
      </c>
      <c r="H826" s="44">
        <v>0</v>
      </c>
      <c r="I826" s="159" t="s">
        <v>433</v>
      </c>
      <c r="J826" s="109">
        <v>53.06</v>
      </c>
    </row>
    <row r="827" spans="1:10" x14ac:dyDescent="0.2">
      <c r="A827" s="108"/>
      <c r="B827" s="159"/>
      <c r="C827" s="159"/>
      <c r="D827" s="159"/>
      <c r="E827" s="159" t="s">
        <v>432</v>
      </c>
      <c r="F827" s="44">
        <v>49.59</v>
      </c>
      <c r="G827" s="159"/>
      <c r="H827" s="260" t="s">
        <v>431</v>
      </c>
      <c r="I827" s="260"/>
      <c r="J827" s="109">
        <v>248.13</v>
      </c>
    </row>
    <row r="828" spans="1:10" ht="50.1" customHeight="1" thickBot="1" x14ac:dyDescent="0.25">
      <c r="A828" s="153"/>
      <c r="B828" s="154"/>
      <c r="C828" s="154"/>
      <c r="D828" s="154"/>
      <c r="E828" s="154"/>
      <c r="F828" s="154"/>
      <c r="G828" s="154" t="s">
        <v>969</v>
      </c>
      <c r="H828" s="144">
        <v>1</v>
      </c>
      <c r="I828" s="154" t="s">
        <v>970</v>
      </c>
      <c r="J828" s="145">
        <v>248.13</v>
      </c>
    </row>
    <row r="829" spans="1:10" ht="0.95" customHeight="1" thickTop="1" x14ac:dyDescent="0.2">
      <c r="A829" s="146"/>
      <c r="B829" s="139"/>
      <c r="C829" s="139"/>
      <c r="D829" s="139"/>
      <c r="E829" s="139"/>
      <c r="F829" s="139"/>
      <c r="G829" s="139"/>
      <c r="H829" s="139"/>
      <c r="I829" s="139"/>
      <c r="J829" s="147"/>
    </row>
    <row r="830" spans="1:10" ht="18" customHeight="1" x14ac:dyDescent="0.2">
      <c r="A830" s="104" t="s">
        <v>223</v>
      </c>
      <c r="B830" s="29" t="s">
        <v>15</v>
      </c>
      <c r="C830" s="156" t="s">
        <v>16</v>
      </c>
      <c r="D830" s="156" t="s">
        <v>17</v>
      </c>
      <c r="E830" s="263" t="s">
        <v>441</v>
      </c>
      <c r="F830" s="263"/>
      <c r="G830" s="30" t="s">
        <v>76</v>
      </c>
      <c r="H830" s="29" t="s">
        <v>77</v>
      </c>
      <c r="I830" s="29" t="s">
        <v>78</v>
      </c>
      <c r="J830" s="105" t="s">
        <v>19</v>
      </c>
    </row>
    <row r="831" spans="1:10" ht="26.1" customHeight="1" x14ac:dyDescent="0.2">
      <c r="A831" s="135" t="s">
        <v>79</v>
      </c>
      <c r="B831" s="131" t="s">
        <v>222</v>
      </c>
      <c r="C831" s="157" t="s">
        <v>22</v>
      </c>
      <c r="D831" s="157" t="s">
        <v>221</v>
      </c>
      <c r="E831" s="264" t="s">
        <v>595</v>
      </c>
      <c r="F831" s="264"/>
      <c r="G831" s="132" t="s">
        <v>23</v>
      </c>
      <c r="H831" s="138">
        <v>1</v>
      </c>
      <c r="I831" s="133">
        <v>235.47</v>
      </c>
      <c r="J831" s="143">
        <v>235.47</v>
      </c>
    </row>
    <row r="832" spans="1:10" ht="26.1" customHeight="1" x14ac:dyDescent="0.2">
      <c r="A832" s="106" t="s">
        <v>80</v>
      </c>
      <c r="B832" s="38" t="s">
        <v>91</v>
      </c>
      <c r="C832" s="158" t="s">
        <v>29</v>
      </c>
      <c r="D832" s="158" t="s">
        <v>92</v>
      </c>
      <c r="E832" s="261" t="s">
        <v>437</v>
      </c>
      <c r="F832" s="261"/>
      <c r="G832" s="37" t="s">
        <v>81</v>
      </c>
      <c r="H832" s="36">
        <v>1.3231999999999999</v>
      </c>
      <c r="I832" s="35">
        <v>27.85</v>
      </c>
      <c r="J832" s="107">
        <v>36.85</v>
      </c>
    </row>
    <row r="833" spans="1:10" ht="24" customHeight="1" x14ac:dyDescent="0.2">
      <c r="A833" s="106" t="s">
        <v>80</v>
      </c>
      <c r="B833" s="38" t="s">
        <v>93</v>
      </c>
      <c r="C833" s="158" t="s">
        <v>29</v>
      </c>
      <c r="D833" s="158" t="s">
        <v>94</v>
      </c>
      <c r="E833" s="261" t="s">
        <v>437</v>
      </c>
      <c r="F833" s="261"/>
      <c r="G833" s="37" t="s">
        <v>81</v>
      </c>
      <c r="H833" s="36">
        <v>1.3231999999999999</v>
      </c>
      <c r="I833" s="35">
        <v>33.200000000000003</v>
      </c>
      <c r="J833" s="107">
        <v>43.93</v>
      </c>
    </row>
    <row r="834" spans="1:10" ht="39" customHeight="1" x14ac:dyDescent="0.2">
      <c r="A834" s="110" t="s">
        <v>85</v>
      </c>
      <c r="B834" s="34" t="s">
        <v>95</v>
      </c>
      <c r="C834" s="160" t="s">
        <v>29</v>
      </c>
      <c r="D834" s="160" t="s">
        <v>96</v>
      </c>
      <c r="E834" s="262" t="s">
        <v>436</v>
      </c>
      <c r="F834" s="262"/>
      <c r="G834" s="33" t="s">
        <v>23</v>
      </c>
      <c r="H834" s="32">
        <v>3</v>
      </c>
      <c r="I834" s="31">
        <v>5.18</v>
      </c>
      <c r="J834" s="111">
        <v>15.54</v>
      </c>
    </row>
    <row r="835" spans="1:10" ht="26.1" customHeight="1" x14ac:dyDescent="0.2">
      <c r="A835" s="110" t="s">
        <v>85</v>
      </c>
      <c r="B835" s="34" t="s">
        <v>594</v>
      </c>
      <c r="C835" s="160" t="s">
        <v>29</v>
      </c>
      <c r="D835" s="160" t="s">
        <v>593</v>
      </c>
      <c r="E835" s="262" t="s">
        <v>436</v>
      </c>
      <c r="F835" s="262"/>
      <c r="G835" s="33" t="s">
        <v>23</v>
      </c>
      <c r="H835" s="32">
        <v>1</v>
      </c>
      <c r="I835" s="31">
        <v>139.15</v>
      </c>
      <c r="J835" s="111">
        <v>139.15</v>
      </c>
    </row>
    <row r="836" spans="1:10" x14ac:dyDescent="0.2">
      <c r="A836" s="108"/>
      <c r="B836" s="159"/>
      <c r="C836" s="159"/>
      <c r="D836" s="159"/>
      <c r="E836" s="159" t="s">
        <v>435</v>
      </c>
      <c r="F836" s="44">
        <v>53.06</v>
      </c>
      <c r="G836" s="159" t="s">
        <v>434</v>
      </c>
      <c r="H836" s="44">
        <v>0</v>
      </c>
      <c r="I836" s="159" t="s">
        <v>433</v>
      </c>
      <c r="J836" s="109">
        <v>53.06</v>
      </c>
    </row>
    <row r="837" spans="1:10" x14ac:dyDescent="0.2">
      <c r="A837" s="108"/>
      <c r="B837" s="159"/>
      <c r="C837" s="159"/>
      <c r="D837" s="159"/>
      <c r="E837" s="159" t="s">
        <v>432</v>
      </c>
      <c r="F837" s="44">
        <v>58.82</v>
      </c>
      <c r="G837" s="159"/>
      <c r="H837" s="260" t="s">
        <v>431</v>
      </c>
      <c r="I837" s="260"/>
      <c r="J837" s="109">
        <v>294.29000000000002</v>
      </c>
    </row>
    <row r="838" spans="1:10" ht="50.1" customHeight="1" thickBot="1" x14ac:dyDescent="0.25">
      <c r="A838" s="153"/>
      <c r="B838" s="154"/>
      <c r="C838" s="154"/>
      <c r="D838" s="154"/>
      <c r="E838" s="154"/>
      <c r="F838" s="154"/>
      <c r="G838" s="154" t="s">
        <v>969</v>
      </c>
      <c r="H838" s="144">
        <v>1</v>
      </c>
      <c r="I838" s="154" t="s">
        <v>970</v>
      </c>
      <c r="J838" s="145">
        <v>294.29000000000002</v>
      </c>
    </row>
    <row r="839" spans="1:10" ht="0.95" customHeight="1" thickTop="1" x14ac:dyDescent="0.2">
      <c r="A839" s="146"/>
      <c r="B839" s="139"/>
      <c r="C839" s="139"/>
      <c r="D839" s="139"/>
      <c r="E839" s="139"/>
      <c r="F839" s="139"/>
      <c r="G839" s="139"/>
      <c r="H839" s="139"/>
      <c r="I839" s="139"/>
      <c r="J839" s="147"/>
    </row>
    <row r="840" spans="1:10" ht="24" customHeight="1" x14ac:dyDescent="0.2">
      <c r="A840" s="134" t="s">
        <v>220</v>
      </c>
      <c r="B840" s="161"/>
      <c r="C840" s="161"/>
      <c r="D840" s="161" t="s">
        <v>40</v>
      </c>
      <c r="E840" s="161"/>
      <c r="F840" s="265"/>
      <c r="G840" s="265"/>
      <c r="H840" s="130"/>
      <c r="I840" s="161"/>
      <c r="J840" s="148">
        <v>1393.57</v>
      </c>
    </row>
    <row r="841" spans="1:10" ht="18" customHeight="1" x14ac:dyDescent="0.2">
      <c r="A841" s="104" t="s">
        <v>219</v>
      </c>
      <c r="B841" s="29" t="s">
        <v>15</v>
      </c>
      <c r="C841" s="156" t="s">
        <v>16</v>
      </c>
      <c r="D841" s="156" t="s">
        <v>17</v>
      </c>
      <c r="E841" s="263" t="s">
        <v>441</v>
      </c>
      <c r="F841" s="263"/>
      <c r="G841" s="30" t="s">
        <v>76</v>
      </c>
      <c r="H841" s="29" t="s">
        <v>77</v>
      </c>
      <c r="I841" s="29" t="s">
        <v>78</v>
      </c>
      <c r="J841" s="105" t="s">
        <v>19</v>
      </c>
    </row>
    <row r="842" spans="1:10" ht="39" customHeight="1" x14ac:dyDescent="0.2">
      <c r="A842" s="135" t="s">
        <v>79</v>
      </c>
      <c r="B842" s="131" t="s">
        <v>218</v>
      </c>
      <c r="C842" s="157" t="s">
        <v>29</v>
      </c>
      <c r="D842" s="157" t="s">
        <v>41</v>
      </c>
      <c r="E842" s="264" t="s">
        <v>450</v>
      </c>
      <c r="F842" s="264"/>
      <c r="G842" s="132" t="s">
        <v>23</v>
      </c>
      <c r="H842" s="138">
        <v>1</v>
      </c>
      <c r="I842" s="133">
        <v>38.46</v>
      </c>
      <c r="J842" s="143">
        <v>38.46</v>
      </c>
    </row>
    <row r="843" spans="1:10" ht="39" customHeight="1" x14ac:dyDescent="0.2">
      <c r="A843" s="106" t="s">
        <v>80</v>
      </c>
      <c r="B843" s="38" t="s">
        <v>466</v>
      </c>
      <c r="C843" s="158" t="s">
        <v>29</v>
      </c>
      <c r="D843" s="158" t="s">
        <v>465</v>
      </c>
      <c r="E843" s="261" t="s">
        <v>450</v>
      </c>
      <c r="F843" s="261"/>
      <c r="G843" s="37" t="s">
        <v>23</v>
      </c>
      <c r="H843" s="36">
        <v>1</v>
      </c>
      <c r="I843" s="35">
        <v>11.89</v>
      </c>
      <c r="J843" s="107">
        <v>11.89</v>
      </c>
    </row>
    <row r="844" spans="1:10" ht="39" customHeight="1" x14ac:dyDescent="0.2">
      <c r="A844" s="106" t="s">
        <v>80</v>
      </c>
      <c r="B844" s="38" t="s">
        <v>452</v>
      </c>
      <c r="C844" s="158" t="s">
        <v>29</v>
      </c>
      <c r="D844" s="158" t="s">
        <v>451</v>
      </c>
      <c r="E844" s="261" t="s">
        <v>450</v>
      </c>
      <c r="F844" s="261"/>
      <c r="G844" s="37" t="s">
        <v>23</v>
      </c>
      <c r="H844" s="36">
        <v>1</v>
      </c>
      <c r="I844" s="35">
        <v>26.57</v>
      </c>
      <c r="J844" s="107">
        <v>26.57</v>
      </c>
    </row>
    <row r="845" spans="1:10" x14ac:dyDescent="0.2">
      <c r="A845" s="108"/>
      <c r="B845" s="159"/>
      <c r="C845" s="159"/>
      <c r="D845" s="159"/>
      <c r="E845" s="159" t="s">
        <v>435</v>
      </c>
      <c r="F845" s="44">
        <v>17.82</v>
      </c>
      <c r="G845" s="159" t="s">
        <v>434</v>
      </c>
      <c r="H845" s="44">
        <v>0</v>
      </c>
      <c r="I845" s="159" t="s">
        <v>433</v>
      </c>
      <c r="J845" s="109">
        <v>17.82</v>
      </c>
    </row>
    <row r="846" spans="1:10" x14ac:dyDescent="0.2">
      <c r="A846" s="108"/>
      <c r="B846" s="159"/>
      <c r="C846" s="159"/>
      <c r="D846" s="159"/>
      <c r="E846" s="159" t="s">
        <v>432</v>
      </c>
      <c r="F846" s="44">
        <v>9.6</v>
      </c>
      <c r="G846" s="159"/>
      <c r="H846" s="260" t="s">
        <v>431</v>
      </c>
      <c r="I846" s="260"/>
      <c r="J846" s="109">
        <v>48.06</v>
      </c>
    </row>
    <row r="847" spans="1:10" ht="50.1" customHeight="1" thickBot="1" x14ac:dyDescent="0.25">
      <c r="A847" s="153"/>
      <c r="B847" s="154"/>
      <c r="C847" s="154"/>
      <c r="D847" s="154"/>
      <c r="E847" s="154"/>
      <c r="F847" s="154"/>
      <c r="G847" s="154" t="s">
        <v>969</v>
      </c>
      <c r="H847" s="144">
        <v>15</v>
      </c>
      <c r="I847" s="154" t="s">
        <v>970</v>
      </c>
      <c r="J847" s="145">
        <v>720.9</v>
      </c>
    </row>
    <row r="848" spans="1:10" ht="0.95" customHeight="1" thickTop="1" x14ac:dyDescent="0.2">
      <c r="A848" s="146"/>
      <c r="B848" s="139"/>
      <c r="C848" s="139"/>
      <c r="D848" s="139"/>
      <c r="E848" s="139"/>
      <c r="F848" s="139"/>
      <c r="G848" s="139"/>
      <c r="H848" s="139"/>
      <c r="I848" s="139"/>
      <c r="J848" s="147"/>
    </row>
    <row r="849" spans="1:10" ht="18" customHeight="1" x14ac:dyDescent="0.2">
      <c r="A849" s="104" t="s">
        <v>217</v>
      </c>
      <c r="B849" s="29" t="s">
        <v>15</v>
      </c>
      <c r="C849" s="156" t="s">
        <v>16</v>
      </c>
      <c r="D849" s="156" t="s">
        <v>17</v>
      </c>
      <c r="E849" s="263" t="s">
        <v>441</v>
      </c>
      <c r="F849" s="263"/>
      <c r="G849" s="30" t="s">
        <v>76</v>
      </c>
      <c r="H849" s="29" t="s">
        <v>77</v>
      </c>
      <c r="I849" s="29" t="s">
        <v>78</v>
      </c>
      <c r="J849" s="105" t="s">
        <v>19</v>
      </c>
    </row>
    <row r="850" spans="1:10" ht="39" customHeight="1" x14ac:dyDescent="0.2">
      <c r="A850" s="135" t="s">
        <v>79</v>
      </c>
      <c r="B850" s="131" t="s">
        <v>216</v>
      </c>
      <c r="C850" s="157" t="s">
        <v>29</v>
      </c>
      <c r="D850" s="157" t="s">
        <v>42</v>
      </c>
      <c r="E850" s="264" t="s">
        <v>450</v>
      </c>
      <c r="F850" s="264"/>
      <c r="G850" s="132" t="s">
        <v>23</v>
      </c>
      <c r="H850" s="138">
        <v>1</v>
      </c>
      <c r="I850" s="133">
        <v>32.4</v>
      </c>
      <c r="J850" s="143">
        <v>32.4</v>
      </c>
    </row>
    <row r="851" spans="1:10" ht="39" customHeight="1" x14ac:dyDescent="0.2">
      <c r="A851" s="106" t="s">
        <v>80</v>
      </c>
      <c r="B851" s="38" t="s">
        <v>466</v>
      </c>
      <c r="C851" s="158" t="s">
        <v>29</v>
      </c>
      <c r="D851" s="158" t="s">
        <v>465</v>
      </c>
      <c r="E851" s="261" t="s">
        <v>450</v>
      </c>
      <c r="F851" s="261"/>
      <c r="G851" s="37" t="s">
        <v>23</v>
      </c>
      <c r="H851" s="36">
        <v>1</v>
      </c>
      <c r="I851" s="35">
        <v>11.89</v>
      </c>
      <c r="J851" s="107">
        <v>11.89</v>
      </c>
    </row>
    <row r="852" spans="1:10" ht="39" customHeight="1" x14ac:dyDescent="0.2">
      <c r="A852" s="106" t="s">
        <v>80</v>
      </c>
      <c r="B852" s="38" t="s">
        <v>497</v>
      </c>
      <c r="C852" s="158" t="s">
        <v>29</v>
      </c>
      <c r="D852" s="158" t="s">
        <v>496</v>
      </c>
      <c r="E852" s="261" t="s">
        <v>450</v>
      </c>
      <c r="F852" s="261"/>
      <c r="G852" s="37" t="s">
        <v>23</v>
      </c>
      <c r="H852" s="36">
        <v>1</v>
      </c>
      <c r="I852" s="35">
        <v>20.51</v>
      </c>
      <c r="J852" s="107">
        <v>20.51</v>
      </c>
    </row>
    <row r="853" spans="1:10" x14ac:dyDescent="0.2">
      <c r="A853" s="108"/>
      <c r="B853" s="159"/>
      <c r="C853" s="159"/>
      <c r="D853" s="159"/>
      <c r="E853" s="159" t="s">
        <v>435</v>
      </c>
      <c r="F853" s="44">
        <v>14.42</v>
      </c>
      <c r="G853" s="159" t="s">
        <v>434</v>
      </c>
      <c r="H853" s="44">
        <v>0</v>
      </c>
      <c r="I853" s="159" t="s">
        <v>433</v>
      </c>
      <c r="J853" s="109">
        <v>14.42</v>
      </c>
    </row>
    <row r="854" spans="1:10" x14ac:dyDescent="0.2">
      <c r="A854" s="108"/>
      <c r="B854" s="159"/>
      <c r="C854" s="159"/>
      <c r="D854" s="159"/>
      <c r="E854" s="159" t="s">
        <v>432</v>
      </c>
      <c r="F854" s="44">
        <v>8.09</v>
      </c>
      <c r="G854" s="159"/>
      <c r="H854" s="260" t="s">
        <v>431</v>
      </c>
      <c r="I854" s="260"/>
      <c r="J854" s="109">
        <v>40.49</v>
      </c>
    </row>
    <row r="855" spans="1:10" ht="50.1" customHeight="1" thickBot="1" x14ac:dyDescent="0.25">
      <c r="A855" s="153"/>
      <c r="B855" s="154"/>
      <c r="C855" s="154"/>
      <c r="D855" s="154"/>
      <c r="E855" s="154"/>
      <c r="F855" s="154"/>
      <c r="G855" s="154" t="s">
        <v>969</v>
      </c>
      <c r="H855" s="144">
        <v>6</v>
      </c>
      <c r="I855" s="154" t="s">
        <v>970</v>
      </c>
      <c r="J855" s="145">
        <v>242.94</v>
      </c>
    </row>
    <row r="856" spans="1:10" ht="0.95" customHeight="1" thickTop="1" x14ac:dyDescent="0.2">
      <c r="A856" s="146"/>
      <c r="B856" s="139"/>
      <c r="C856" s="139"/>
      <c r="D856" s="139"/>
      <c r="E856" s="139"/>
      <c r="F856" s="139"/>
      <c r="G856" s="139"/>
      <c r="H856" s="139"/>
      <c r="I856" s="139"/>
      <c r="J856" s="147"/>
    </row>
    <row r="857" spans="1:10" ht="18" customHeight="1" x14ac:dyDescent="0.2">
      <c r="A857" s="104" t="s">
        <v>215</v>
      </c>
      <c r="B857" s="29" t="s">
        <v>15</v>
      </c>
      <c r="C857" s="156" t="s">
        <v>16</v>
      </c>
      <c r="D857" s="156" t="s">
        <v>17</v>
      </c>
      <c r="E857" s="263" t="s">
        <v>441</v>
      </c>
      <c r="F857" s="263"/>
      <c r="G857" s="30" t="s">
        <v>76</v>
      </c>
      <c r="H857" s="29" t="s">
        <v>77</v>
      </c>
      <c r="I857" s="29" t="s">
        <v>78</v>
      </c>
      <c r="J857" s="105" t="s">
        <v>19</v>
      </c>
    </row>
    <row r="858" spans="1:10" ht="39" customHeight="1" x14ac:dyDescent="0.2">
      <c r="A858" s="135" t="s">
        <v>79</v>
      </c>
      <c r="B858" s="131" t="s">
        <v>214</v>
      </c>
      <c r="C858" s="157" t="s">
        <v>29</v>
      </c>
      <c r="D858" s="157" t="s">
        <v>43</v>
      </c>
      <c r="E858" s="264" t="s">
        <v>450</v>
      </c>
      <c r="F858" s="264"/>
      <c r="G858" s="132" t="s">
        <v>23</v>
      </c>
      <c r="H858" s="138">
        <v>1</v>
      </c>
      <c r="I858" s="133">
        <v>49.12</v>
      </c>
      <c r="J858" s="143">
        <v>49.12</v>
      </c>
    </row>
    <row r="859" spans="1:10" ht="39" customHeight="1" x14ac:dyDescent="0.2">
      <c r="A859" s="106" t="s">
        <v>80</v>
      </c>
      <c r="B859" s="38" t="s">
        <v>466</v>
      </c>
      <c r="C859" s="158" t="s">
        <v>29</v>
      </c>
      <c r="D859" s="158" t="s">
        <v>465</v>
      </c>
      <c r="E859" s="261" t="s">
        <v>450</v>
      </c>
      <c r="F859" s="261"/>
      <c r="G859" s="37" t="s">
        <v>23</v>
      </c>
      <c r="H859" s="36">
        <v>1</v>
      </c>
      <c r="I859" s="35">
        <v>11.89</v>
      </c>
      <c r="J859" s="107">
        <v>11.89</v>
      </c>
    </row>
    <row r="860" spans="1:10" ht="39" customHeight="1" x14ac:dyDescent="0.2">
      <c r="A860" s="106" t="s">
        <v>80</v>
      </c>
      <c r="B860" s="38" t="s">
        <v>495</v>
      </c>
      <c r="C860" s="158" t="s">
        <v>29</v>
      </c>
      <c r="D860" s="158" t="s">
        <v>494</v>
      </c>
      <c r="E860" s="261" t="s">
        <v>450</v>
      </c>
      <c r="F860" s="261"/>
      <c r="G860" s="37" t="s">
        <v>23</v>
      </c>
      <c r="H860" s="36">
        <v>1</v>
      </c>
      <c r="I860" s="35">
        <v>37.229999999999997</v>
      </c>
      <c r="J860" s="107">
        <v>37.229999999999997</v>
      </c>
    </row>
    <row r="861" spans="1:10" x14ac:dyDescent="0.2">
      <c r="A861" s="108"/>
      <c r="B861" s="159"/>
      <c r="C861" s="159"/>
      <c r="D861" s="159"/>
      <c r="E861" s="159" t="s">
        <v>435</v>
      </c>
      <c r="F861" s="44">
        <v>21.23</v>
      </c>
      <c r="G861" s="159" t="s">
        <v>434</v>
      </c>
      <c r="H861" s="44">
        <v>0</v>
      </c>
      <c r="I861" s="159" t="s">
        <v>433</v>
      </c>
      <c r="J861" s="109">
        <v>21.23</v>
      </c>
    </row>
    <row r="862" spans="1:10" x14ac:dyDescent="0.2">
      <c r="A862" s="108"/>
      <c r="B862" s="159"/>
      <c r="C862" s="159"/>
      <c r="D862" s="159"/>
      <c r="E862" s="159" t="s">
        <v>432</v>
      </c>
      <c r="F862" s="44">
        <v>12.27</v>
      </c>
      <c r="G862" s="159"/>
      <c r="H862" s="260" t="s">
        <v>431</v>
      </c>
      <c r="I862" s="260"/>
      <c r="J862" s="109">
        <v>61.39</v>
      </c>
    </row>
    <row r="863" spans="1:10" ht="50.1" customHeight="1" thickBot="1" x14ac:dyDescent="0.25">
      <c r="A863" s="153"/>
      <c r="B863" s="154"/>
      <c r="C863" s="154"/>
      <c r="D863" s="154"/>
      <c r="E863" s="154"/>
      <c r="F863" s="154"/>
      <c r="G863" s="154" t="s">
        <v>969</v>
      </c>
      <c r="H863" s="144">
        <v>7</v>
      </c>
      <c r="I863" s="154" t="s">
        <v>970</v>
      </c>
      <c r="J863" s="145">
        <v>429.73</v>
      </c>
    </row>
    <row r="864" spans="1:10" ht="0.95" customHeight="1" thickTop="1" x14ac:dyDescent="0.2">
      <c r="A864" s="146"/>
      <c r="B864" s="139"/>
      <c r="C864" s="139"/>
      <c r="D864" s="139"/>
      <c r="E864" s="139"/>
      <c r="F864" s="139"/>
      <c r="G864" s="139"/>
      <c r="H864" s="139"/>
      <c r="I864" s="139"/>
      <c r="J864" s="147"/>
    </row>
    <row r="865" spans="1:10" ht="24" customHeight="1" x14ac:dyDescent="0.2">
      <c r="A865" s="134" t="s">
        <v>213</v>
      </c>
      <c r="B865" s="161"/>
      <c r="C865" s="161"/>
      <c r="D865" s="161" t="s">
        <v>44</v>
      </c>
      <c r="E865" s="161"/>
      <c r="F865" s="265"/>
      <c r="G865" s="265"/>
      <c r="H865" s="130"/>
      <c r="I865" s="161"/>
      <c r="J865" s="148">
        <v>1274.43</v>
      </c>
    </row>
    <row r="866" spans="1:10" ht="18" customHeight="1" x14ac:dyDescent="0.2">
      <c r="A866" s="104" t="s">
        <v>212</v>
      </c>
      <c r="B866" s="29" t="s">
        <v>15</v>
      </c>
      <c r="C866" s="156" t="s">
        <v>16</v>
      </c>
      <c r="D866" s="156" t="s">
        <v>17</v>
      </c>
      <c r="E866" s="263" t="s">
        <v>441</v>
      </c>
      <c r="F866" s="263"/>
      <c r="G866" s="30" t="s">
        <v>76</v>
      </c>
      <c r="H866" s="29" t="s">
        <v>77</v>
      </c>
      <c r="I866" s="29" t="s">
        <v>78</v>
      </c>
      <c r="J866" s="105" t="s">
        <v>19</v>
      </c>
    </row>
    <row r="867" spans="1:10" ht="24" customHeight="1" x14ac:dyDescent="0.2">
      <c r="A867" s="135" t="s">
        <v>79</v>
      </c>
      <c r="B867" s="131" t="s">
        <v>211</v>
      </c>
      <c r="C867" s="157" t="s">
        <v>210</v>
      </c>
      <c r="D867" s="157" t="s">
        <v>209</v>
      </c>
      <c r="E867" s="264" t="s">
        <v>592</v>
      </c>
      <c r="F867" s="264"/>
      <c r="G867" s="132" t="s">
        <v>208</v>
      </c>
      <c r="H867" s="138">
        <v>1</v>
      </c>
      <c r="I867" s="133">
        <v>9.81</v>
      </c>
      <c r="J867" s="143">
        <v>9.81</v>
      </c>
    </row>
    <row r="868" spans="1:10" ht="24" customHeight="1" x14ac:dyDescent="0.2">
      <c r="A868" s="106" t="s">
        <v>80</v>
      </c>
      <c r="B868" s="38" t="s">
        <v>517</v>
      </c>
      <c r="C868" s="158" t="s">
        <v>210</v>
      </c>
      <c r="D868" s="158" t="s">
        <v>516</v>
      </c>
      <c r="E868" s="261" t="s">
        <v>511</v>
      </c>
      <c r="F868" s="261"/>
      <c r="G868" s="37" t="s">
        <v>442</v>
      </c>
      <c r="H868" s="36">
        <v>0.2</v>
      </c>
      <c r="I868" s="35">
        <v>3.72</v>
      </c>
      <c r="J868" s="107">
        <v>0.74</v>
      </c>
    </row>
    <row r="869" spans="1:10" ht="24" customHeight="1" x14ac:dyDescent="0.2">
      <c r="A869" s="110" t="s">
        <v>85</v>
      </c>
      <c r="B869" s="34" t="s">
        <v>589</v>
      </c>
      <c r="C869" s="160" t="s">
        <v>210</v>
      </c>
      <c r="D869" s="160" t="s">
        <v>588</v>
      </c>
      <c r="E869" s="262" t="s">
        <v>436</v>
      </c>
      <c r="F869" s="262"/>
      <c r="G869" s="33" t="s">
        <v>208</v>
      </c>
      <c r="H869" s="32">
        <v>1</v>
      </c>
      <c r="I869" s="31">
        <v>4.99</v>
      </c>
      <c r="J869" s="111">
        <v>4.99</v>
      </c>
    </row>
    <row r="870" spans="1:10" ht="24" customHeight="1" x14ac:dyDescent="0.2">
      <c r="A870" s="110" t="s">
        <v>85</v>
      </c>
      <c r="B870" s="34" t="s">
        <v>591</v>
      </c>
      <c r="C870" s="160" t="s">
        <v>210</v>
      </c>
      <c r="D870" s="160" t="s">
        <v>590</v>
      </c>
      <c r="E870" s="262" t="s">
        <v>453</v>
      </c>
      <c r="F870" s="262"/>
      <c r="G870" s="33" t="s">
        <v>442</v>
      </c>
      <c r="H870" s="32">
        <v>0.2</v>
      </c>
      <c r="I870" s="31">
        <v>20.440000000000001</v>
      </c>
      <c r="J870" s="111">
        <v>4.08</v>
      </c>
    </row>
    <row r="871" spans="1:10" x14ac:dyDescent="0.2">
      <c r="A871" s="108"/>
      <c r="B871" s="159"/>
      <c r="C871" s="159"/>
      <c r="D871" s="159"/>
      <c r="E871" s="159" t="s">
        <v>435</v>
      </c>
      <c r="F871" s="44">
        <v>4.08</v>
      </c>
      <c r="G871" s="159" t="s">
        <v>434</v>
      </c>
      <c r="H871" s="44">
        <v>0</v>
      </c>
      <c r="I871" s="159" t="s">
        <v>433</v>
      </c>
      <c r="J871" s="109">
        <v>4.08</v>
      </c>
    </row>
    <row r="872" spans="1:10" x14ac:dyDescent="0.2">
      <c r="A872" s="108"/>
      <c r="B872" s="159"/>
      <c r="C872" s="159"/>
      <c r="D872" s="159"/>
      <c r="E872" s="159" t="s">
        <v>432</v>
      </c>
      <c r="F872" s="44">
        <v>2.4500000000000002</v>
      </c>
      <c r="G872" s="159"/>
      <c r="H872" s="260" t="s">
        <v>431</v>
      </c>
      <c r="I872" s="260"/>
      <c r="J872" s="109">
        <v>12.26</v>
      </c>
    </row>
    <row r="873" spans="1:10" ht="50.1" customHeight="1" thickBot="1" x14ac:dyDescent="0.25">
      <c r="A873" s="153"/>
      <c r="B873" s="154"/>
      <c r="C873" s="154"/>
      <c r="D873" s="154"/>
      <c r="E873" s="154"/>
      <c r="F873" s="154"/>
      <c r="G873" s="154" t="s">
        <v>969</v>
      </c>
      <c r="H873" s="144">
        <v>23</v>
      </c>
      <c r="I873" s="154" t="s">
        <v>970</v>
      </c>
      <c r="J873" s="145">
        <v>281.98</v>
      </c>
    </row>
    <row r="874" spans="1:10" ht="0.95" customHeight="1" thickTop="1" x14ac:dyDescent="0.2">
      <c r="A874" s="146"/>
      <c r="B874" s="139"/>
      <c r="C874" s="139"/>
      <c r="D874" s="139"/>
      <c r="E874" s="139"/>
      <c r="F874" s="139"/>
      <c r="G874" s="139"/>
      <c r="H874" s="139"/>
      <c r="I874" s="139"/>
      <c r="J874" s="147"/>
    </row>
    <row r="875" spans="1:10" ht="18" customHeight="1" x14ac:dyDescent="0.2">
      <c r="A875" s="104" t="s">
        <v>207</v>
      </c>
      <c r="B875" s="29" t="s">
        <v>15</v>
      </c>
      <c r="C875" s="156" t="s">
        <v>16</v>
      </c>
      <c r="D875" s="156" t="s">
        <v>17</v>
      </c>
      <c r="E875" s="263" t="s">
        <v>441</v>
      </c>
      <c r="F875" s="263"/>
      <c r="G875" s="30" t="s">
        <v>76</v>
      </c>
      <c r="H875" s="29" t="s">
        <v>77</v>
      </c>
      <c r="I875" s="29" t="s">
        <v>78</v>
      </c>
      <c r="J875" s="105" t="s">
        <v>19</v>
      </c>
    </row>
    <row r="876" spans="1:10" ht="26.1" customHeight="1" x14ac:dyDescent="0.2">
      <c r="A876" s="135" t="s">
        <v>79</v>
      </c>
      <c r="B876" s="131" t="s">
        <v>206</v>
      </c>
      <c r="C876" s="157" t="s">
        <v>205</v>
      </c>
      <c r="D876" s="157" t="s">
        <v>204</v>
      </c>
      <c r="E876" s="264" t="s">
        <v>587</v>
      </c>
      <c r="F876" s="264"/>
      <c r="G876" s="132" t="s">
        <v>23</v>
      </c>
      <c r="H876" s="138">
        <v>1</v>
      </c>
      <c r="I876" s="133">
        <v>34.53</v>
      </c>
      <c r="J876" s="143">
        <v>34.53</v>
      </c>
    </row>
    <row r="877" spans="1:10" ht="26.1" customHeight="1" x14ac:dyDescent="0.2">
      <c r="A877" s="110" t="s">
        <v>85</v>
      </c>
      <c r="B877" s="34" t="s">
        <v>586</v>
      </c>
      <c r="C877" s="160" t="s">
        <v>205</v>
      </c>
      <c r="D877" s="160" t="s">
        <v>585</v>
      </c>
      <c r="E877" s="262" t="s">
        <v>436</v>
      </c>
      <c r="F877" s="262"/>
      <c r="G877" s="33" t="s">
        <v>23</v>
      </c>
      <c r="H877" s="32">
        <v>1</v>
      </c>
      <c r="I877" s="31">
        <v>31.9</v>
      </c>
      <c r="J877" s="111">
        <v>31.9</v>
      </c>
    </row>
    <row r="878" spans="1:10" ht="24" customHeight="1" x14ac:dyDescent="0.2">
      <c r="A878" s="110" t="s">
        <v>85</v>
      </c>
      <c r="B878" s="34" t="s">
        <v>584</v>
      </c>
      <c r="C878" s="160" t="s">
        <v>205</v>
      </c>
      <c r="D878" s="160" t="s">
        <v>532</v>
      </c>
      <c r="E878" s="262" t="s">
        <v>453</v>
      </c>
      <c r="F878" s="262"/>
      <c r="G878" s="33" t="s">
        <v>81</v>
      </c>
      <c r="H878" s="32">
        <v>0.16400000000000001</v>
      </c>
      <c r="I878" s="31">
        <v>16.059999999999999</v>
      </c>
      <c r="J878" s="111">
        <v>2.63</v>
      </c>
    </row>
    <row r="879" spans="1:10" x14ac:dyDescent="0.2">
      <c r="A879" s="108"/>
      <c r="B879" s="159"/>
      <c r="C879" s="159"/>
      <c r="D879" s="159"/>
      <c r="E879" s="159" t="s">
        <v>435</v>
      </c>
      <c r="F879" s="44">
        <v>2.63</v>
      </c>
      <c r="G879" s="159" t="s">
        <v>434</v>
      </c>
      <c r="H879" s="44">
        <v>0</v>
      </c>
      <c r="I879" s="159" t="s">
        <v>433</v>
      </c>
      <c r="J879" s="109">
        <v>2.63</v>
      </c>
    </row>
    <row r="880" spans="1:10" x14ac:dyDescent="0.2">
      <c r="A880" s="108"/>
      <c r="B880" s="159"/>
      <c r="C880" s="159"/>
      <c r="D880" s="159"/>
      <c r="E880" s="159" t="s">
        <v>432</v>
      </c>
      <c r="F880" s="44">
        <v>8.6199999999999992</v>
      </c>
      <c r="G880" s="159"/>
      <c r="H880" s="260" t="s">
        <v>431</v>
      </c>
      <c r="I880" s="260"/>
      <c r="J880" s="109">
        <v>43.15</v>
      </c>
    </row>
    <row r="881" spans="1:10" ht="50.1" customHeight="1" thickBot="1" x14ac:dyDescent="0.25">
      <c r="A881" s="153"/>
      <c r="B881" s="154"/>
      <c r="C881" s="154"/>
      <c r="D881" s="154"/>
      <c r="E881" s="154"/>
      <c r="F881" s="154"/>
      <c r="G881" s="154" t="s">
        <v>969</v>
      </c>
      <c r="H881" s="144">
        <v>23</v>
      </c>
      <c r="I881" s="154" t="s">
        <v>970</v>
      </c>
      <c r="J881" s="145">
        <v>992.45</v>
      </c>
    </row>
    <row r="882" spans="1:10" ht="0.95" customHeight="1" thickTop="1" x14ac:dyDescent="0.2">
      <c r="A882" s="146"/>
      <c r="B882" s="139"/>
      <c r="C882" s="139"/>
      <c r="D882" s="139"/>
      <c r="E882" s="139"/>
      <c r="F882" s="139"/>
      <c r="G882" s="139"/>
      <c r="H882" s="139"/>
      <c r="I882" s="139"/>
      <c r="J882" s="147"/>
    </row>
    <row r="883" spans="1:10" ht="24" customHeight="1" x14ac:dyDescent="0.2">
      <c r="A883" s="134" t="s">
        <v>203</v>
      </c>
      <c r="B883" s="161"/>
      <c r="C883" s="161"/>
      <c r="D883" s="161" t="s">
        <v>47</v>
      </c>
      <c r="E883" s="161"/>
      <c r="F883" s="265"/>
      <c r="G883" s="265"/>
      <c r="H883" s="130"/>
      <c r="I883" s="161"/>
      <c r="J883" s="148">
        <v>3578.9</v>
      </c>
    </row>
    <row r="884" spans="1:10" ht="18" customHeight="1" x14ac:dyDescent="0.2">
      <c r="A884" s="104" t="s">
        <v>202</v>
      </c>
      <c r="B884" s="29" t="s">
        <v>15</v>
      </c>
      <c r="C884" s="156" t="s">
        <v>16</v>
      </c>
      <c r="D884" s="156" t="s">
        <v>17</v>
      </c>
      <c r="E884" s="263" t="s">
        <v>441</v>
      </c>
      <c r="F884" s="263"/>
      <c r="G884" s="30" t="s">
        <v>76</v>
      </c>
      <c r="H884" s="29" t="s">
        <v>77</v>
      </c>
      <c r="I884" s="29" t="s">
        <v>78</v>
      </c>
      <c r="J884" s="105" t="s">
        <v>19</v>
      </c>
    </row>
    <row r="885" spans="1:10" ht="39" customHeight="1" x14ac:dyDescent="0.2">
      <c r="A885" s="135" t="s">
        <v>79</v>
      </c>
      <c r="B885" s="131" t="s">
        <v>201</v>
      </c>
      <c r="C885" s="157" t="s">
        <v>29</v>
      </c>
      <c r="D885" s="157" t="s">
        <v>48</v>
      </c>
      <c r="E885" s="264" t="s">
        <v>450</v>
      </c>
      <c r="F885" s="264"/>
      <c r="G885" s="132" t="s">
        <v>32</v>
      </c>
      <c r="H885" s="138">
        <v>1</v>
      </c>
      <c r="I885" s="133">
        <v>4.5</v>
      </c>
      <c r="J885" s="143">
        <v>4.5</v>
      </c>
    </row>
    <row r="886" spans="1:10" ht="26.1" customHeight="1" x14ac:dyDescent="0.2">
      <c r="A886" s="106" t="s">
        <v>80</v>
      </c>
      <c r="B886" s="38" t="s">
        <v>91</v>
      </c>
      <c r="C886" s="158" t="s">
        <v>29</v>
      </c>
      <c r="D886" s="158" t="s">
        <v>92</v>
      </c>
      <c r="E886" s="261" t="s">
        <v>437</v>
      </c>
      <c r="F886" s="261"/>
      <c r="G886" s="37" t="s">
        <v>81</v>
      </c>
      <c r="H886" s="36">
        <v>2.3E-2</v>
      </c>
      <c r="I886" s="35">
        <v>27.85</v>
      </c>
      <c r="J886" s="107">
        <v>0.64</v>
      </c>
    </row>
    <row r="887" spans="1:10" ht="24" customHeight="1" x14ac:dyDescent="0.2">
      <c r="A887" s="106" t="s">
        <v>80</v>
      </c>
      <c r="B887" s="38" t="s">
        <v>93</v>
      </c>
      <c r="C887" s="158" t="s">
        <v>29</v>
      </c>
      <c r="D887" s="158" t="s">
        <v>94</v>
      </c>
      <c r="E887" s="261" t="s">
        <v>437</v>
      </c>
      <c r="F887" s="261"/>
      <c r="G887" s="37" t="s">
        <v>81</v>
      </c>
      <c r="H887" s="36">
        <v>2.3E-2</v>
      </c>
      <c r="I887" s="35">
        <v>33.200000000000003</v>
      </c>
      <c r="J887" s="107">
        <v>0.76</v>
      </c>
    </row>
    <row r="888" spans="1:10" ht="51.95" customHeight="1" x14ac:dyDescent="0.2">
      <c r="A888" s="110" t="s">
        <v>85</v>
      </c>
      <c r="B888" s="34" t="s">
        <v>583</v>
      </c>
      <c r="C888" s="160" t="s">
        <v>29</v>
      </c>
      <c r="D888" s="160" t="s">
        <v>582</v>
      </c>
      <c r="E888" s="262" t="s">
        <v>436</v>
      </c>
      <c r="F888" s="262"/>
      <c r="G888" s="33" t="s">
        <v>32</v>
      </c>
      <c r="H888" s="32">
        <v>1.2434000000000001</v>
      </c>
      <c r="I888" s="31">
        <v>2.4500000000000002</v>
      </c>
      <c r="J888" s="111">
        <v>3.04</v>
      </c>
    </row>
    <row r="889" spans="1:10" ht="26.1" customHeight="1" x14ac:dyDescent="0.2">
      <c r="A889" s="110" t="s">
        <v>85</v>
      </c>
      <c r="B889" s="34" t="s">
        <v>577</v>
      </c>
      <c r="C889" s="160" t="s">
        <v>29</v>
      </c>
      <c r="D889" s="160" t="s">
        <v>576</v>
      </c>
      <c r="E889" s="262" t="s">
        <v>436</v>
      </c>
      <c r="F889" s="262"/>
      <c r="G889" s="33" t="s">
        <v>23</v>
      </c>
      <c r="H889" s="32">
        <v>9.4000000000000004E-3</v>
      </c>
      <c r="I889" s="31">
        <v>6.73</v>
      </c>
      <c r="J889" s="111">
        <v>0.06</v>
      </c>
    </row>
    <row r="890" spans="1:10" x14ac:dyDescent="0.2">
      <c r="A890" s="108"/>
      <c r="B890" s="159"/>
      <c r="C890" s="159"/>
      <c r="D890" s="159"/>
      <c r="E890" s="159" t="s">
        <v>435</v>
      </c>
      <c r="F890" s="44">
        <v>0.91</v>
      </c>
      <c r="G890" s="159" t="s">
        <v>434</v>
      </c>
      <c r="H890" s="44">
        <v>0</v>
      </c>
      <c r="I890" s="159" t="s">
        <v>433</v>
      </c>
      <c r="J890" s="109">
        <v>0.91</v>
      </c>
    </row>
    <row r="891" spans="1:10" x14ac:dyDescent="0.2">
      <c r="A891" s="108"/>
      <c r="B891" s="159"/>
      <c r="C891" s="159"/>
      <c r="D891" s="159"/>
      <c r="E891" s="159" t="s">
        <v>432</v>
      </c>
      <c r="F891" s="44">
        <v>1.1200000000000001</v>
      </c>
      <c r="G891" s="159"/>
      <c r="H891" s="260" t="s">
        <v>431</v>
      </c>
      <c r="I891" s="260"/>
      <c r="J891" s="109">
        <v>5.62</v>
      </c>
    </row>
    <row r="892" spans="1:10" ht="50.1" customHeight="1" thickBot="1" x14ac:dyDescent="0.25">
      <c r="A892" s="153"/>
      <c r="B892" s="154"/>
      <c r="C892" s="154"/>
      <c r="D892" s="154"/>
      <c r="E892" s="154"/>
      <c r="F892" s="154"/>
      <c r="G892" s="154" t="s">
        <v>969</v>
      </c>
      <c r="H892" s="144">
        <v>207</v>
      </c>
      <c r="I892" s="154" t="s">
        <v>970</v>
      </c>
      <c r="J892" s="145">
        <v>1163.3399999999999</v>
      </c>
    </row>
    <row r="893" spans="1:10" ht="0.95" customHeight="1" thickTop="1" x14ac:dyDescent="0.2">
      <c r="A893" s="146"/>
      <c r="B893" s="139"/>
      <c r="C893" s="139"/>
      <c r="D893" s="139"/>
      <c r="E893" s="139"/>
      <c r="F893" s="139"/>
      <c r="G893" s="139"/>
      <c r="H893" s="139"/>
      <c r="I893" s="139"/>
      <c r="J893" s="147"/>
    </row>
    <row r="894" spans="1:10" ht="18" customHeight="1" x14ac:dyDescent="0.2">
      <c r="A894" s="104" t="s">
        <v>200</v>
      </c>
      <c r="B894" s="29" t="s">
        <v>15</v>
      </c>
      <c r="C894" s="156" t="s">
        <v>16</v>
      </c>
      <c r="D894" s="156" t="s">
        <v>17</v>
      </c>
      <c r="E894" s="263" t="s">
        <v>441</v>
      </c>
      <c r="F894" s="263"/>
      <c r="G894" s="30" t="s">
        <v>76</v>
      </c>
      <c r="H894" s="29" t="s">
        <v>77</v>
      </c>
      <c r="I894" s="29" t="s">
        <v>78</v>
      </c>
      <c r="J894" s="105" t="s">
        <v>19</v>
      </c>
    </row>
    <row r="895" spans="1:10" ht="39" customHeight="1" x14ac:dyDescent="0.2">
      <c r="A895" s="135" t="s">
        <v>79</v>
      </c>
      <c r="B895" s="131" t="s">
        <v>199</v>
      </c>
      <c r="C895" s="157" t="s">
        <v>29</v>
      </c>
      <c r="D895" s="157" t="s">
        <v>49</v>
      </c>
      <c r="E895" s="264" t="s">
        <v>450</v>
      </c>
      <c r="F895" s="264"/>
      <c r="G895" s="132" t="s">
        <v>32</v>
      </c>
      <c r="H895" s="138">
        <v>1</v>
      </c>
      <c r="I895" s="133">
        <v>6.07</v>
      </c>
      <c r="J895" s="143">
        <v>6.07</v>
      </c>
    </row>
    <row r="896" spans="1:10" ht="26.1" customHeight="1" x14ac:dyDescent="0.2">
      <c r="A896" s="106" t="s">
        <v>80</v>
      </c>
      <c r="B896" s="38" t="s">
        <v>91</v>
      </c>
      <c r="C896" s="158" t="s">
        <v>29</v>
      </c>
      <c r="D896" s="158" t="s">
        <v>92</v>
      </c>
      <c r="E896" s="261" t="s">
        <v>437</v>
      </c>
      <c r="F896" s="261"/>
      <c r="G896" s="37" t="s">
        <v>81</v>
      </c>
      <c r="H896" s="36">
        <v>2.9000000000000001E-2</v>
      </c>
      <c r="I896" s="35">
        <v>27.85</v>
      </c>
      <c r="J896" s="107">
        <v>0.8</v>
      </c>
    </row>
    <row r="897" spans="1:10" ht="24" customHeight="1" x14ac:dyDescent="0.2">
      <c r="A897" s="106" t="s">
        <v>80</v>
      </c>
      <c r="B897" s="38" t="s">
        <v>93</v>
      </c>
      <c r="C897" s="158" t="s">
        <v>29</v>
      </c>
      <c r="D897" s="158" t="s">
        <v>94</v>
      </c>
      <c r="E897" s="261" t="s">
        <v>437</v>
      </c>
      <c r="F897" s="261"/>
      <c r="G897" s="37" t="s">
        <v>81</v>
      </c>
      <c r="H897" s="36">
        <v>2.9000000000000001E-2</v>
      </c>
      <c r="I897" s="35">
        <v>33.200000000000003</v>
      </c>
      <c r="J897" s="107">
        <v>0.96</v>
      </c>
    </row>
    <row r="898" spans="1:10" ht="51.95" customHeight="1" x14ac:dyDescent="0.2">
      <c r="A898" s="110" t="s">
        <v>85</v>
      </c>
      <c r="B898" s="34" t="s">
        <v>581</v>
      </c>
      <c r="C898" s="160" t="s">
        <v>29</v>
      </c>
      <c r="D898" s="160" t="s">
        <v>580</v>
      </c>
      <c r="E898" s="262" t="s">
        <v>436</v>
      </c>
      <c r="F898" s="262"/>
      <c r="G898" s="33" t="s">
        <v>32</v>
      </c>
      <c r="H898" s="32">
        <v>1.2434000000000001</v>
      </c>
      <c r="I898" s="31">
        <v>3.42</v>
      </c>
      <c r="J898" s="111">
        <v>4.25</v>
      </c>
    </row>
    <row r="899" spans="1:10" ht="26.1" customHeight="1" x14ac:dyDescent="0.2">
      <c r="A899" s="110" t="s">
        <v>85</v>
      </c>
      <c r="B899" s="34" t="s">
        <v>577</v>
      </c>
      <c r="C899" s="160" t="s">
        <v>29</v>
      </c>
      <c r="D899" s="160" t="s">
        <v>576</v>
      </c>
      <c r="E899" s="262" t="s">
        <v>436</v>
      </c>
      <c r="F899" s="262"/>
      <c r="G899" s="33" t="s">
        <v>23</v>
      </c>
      <c r="H899" s="32">
        <v>9.4000000000000004E-3</v>
      </c>
      <c r="I899" s="31">
        <v>6.73</v>
      </c>
      <c r="J899" s="111">
        <v>0.06</v>
      </c>
    </row>
    <row r="900" spans="1:10" x14ac:dyDescent="0.2">
      <c r="A900" s="108"/>
      <c r="B900" s="159"/>
      <c r="C900" s="159"/>
      <c r="D900" s="159"/>
      <c r="E900" s="159" t="s">
        <v>435</v>
      </c>
      <c r="F900" s="44">
        <v>1.1499999999999999</v>
      </c>
      <c r="G900" s="159" t="s">
        <v>434</v>
      </c>
      <c r="H900" s="44">
        <v>0</v>
      </c>
      <c r="I900" s="159" t="s">
        <v>433</v>
      </c>
      <c r="J900" s="109">
        <v>1.1499999999999999</v>
      </c>
    </row>
    <row r="901" spans="1:10" x14ac:dyDescent="0.2">
      <c r="A901" s="108"/>
      <c r="B901" s="159"/>
      <c r="C901" s="159"/>
      <c r="D901" s="159"/>
      <c r="E901" s="159" t="s">
        <v>432</v>
      </c>
      <c r="F901" s="44">
        <v>1.51</v>
      </c>
      <c r="G901" s="159"/>
      <c r="H901" s="260" t="s">
        <v>431</v>
      </c>
      <c r="I901" s="260"/>
      <c r="J901" s="109">
        <v>7.58</v>
      </c>
    </row>
    <row r="902" spans="1:10" ht="50.1" customHeight="1" thickBot="1" x14ac:dyDescent="0.25">
      <c r="A902" s="153"/>
      <c r="B902" s="154"/>
      <c r="C902" s="154"/>
      <c r="D902" s="154"/>
      <c r="E902" s="154"/>
      <c r="F902" s="154"/>
      <c r="G902" s="154" t="s">
        <v>969</v>
      </c>
      <c r="H902" s="144">
        <v>252</v>
      </c>
      <c r="I902" s="154" t="s">
        <v>970</v>
      </c>
      <c r="J902" s="145">
        <v>1910.16</v>
      </c>
    </row>
    <row r="903" spans="1:10" ht="0.95" customHeight="1" thickTop="1" x14ac:dyDescent="0.2">
      <c r="A903" s="146"/>
      <c r="B903" s="139"/>
      <c r="C903" s="139"/>
      <c r="D903" s="139"/>
      <c r="E903" s="139"/>
      <c r="F903" s="139"/>
      <c r="G903" s="139"/>
      <c r="H903" s="139"/>
      <c r="I903" s="139"/>
      <c r="J903" s="147"/>
    </row>
    <row r="904" spans="1:10" ht="18" customHeight="1" x14ac:dyDescent="0.2">
      <c r="A904" s="104" t="s">
        <v>198</v>
      </c>
      <c r="B904" s="29" t="s">
        <v>15</v>
      </c>
      <c r="C904" s="156" t="s">
        <v>16</v>
      </c>
      <c r="D904" s="156" t="s">
        <v>17</v>
      </c>
      <c r="E904" s="263" t="s">
        <v>441</v>
      </c>
      <c r="F904" s="263"/>
      <c r="G904" s="30" t="s">
        <v>76</v>
      </c>
      <c r="H904" s="29" t="s">
        <v>77</v>
      </c>
      <c r="I904" s="29" t="s">
        <v>78</v>
      </c>
      <c r="J904" s="105" t="s">
        <v>19</v>
      </c>
    </row>
    <row r="905" spans="1:10" ht="39" customHeight="1" x14ac:dyDescent="0.2">
      <c r="A905" s="135" t="s">
        <v>79</v>
      </c>
      <c r="B905" s="131" t="s">
        <v>197</v>
      </c>
      <c r="C905" s="157" t="s">
        <v>29</v>
      </c>
      <c r="D905" s="157" t="s">
        <v>50</v>
      </c>
      <c r="E905" s="264" t="s">
        <v>450</v>
      </c>
      <c r="F905" s="264"/>
      <c r="G905" s="132" t="s">
        <v>32</v>
      </c>
      <c r="H905" s="138">
        <v>1</v>
      </c>
      <c r="I905" s="133">
        <v>20.22</v>
      </c>
      <c r="J905" s="143">
        <v>20.22</v>
      </c>
    </row>
    <row r="906" spans="1:10" ht="26.1" customHeight="1" x14ac:dyDescent="0.2">
      <c r="A906" s="106" t="s">
        <v>80</v>
      </c>
      <c r="B906" s="38" t="s">
        <v>91</v>
      </c>
      <c r="C906" s="158" t="s">
        <v>29</v>
      </c>
      <c r="D906" s="158" t="s">
        <v>92</v>
      </c>
      <c r="E906" s="261" t="s">
        <v>437</v>
      </c>
      <c r="F906" s="261"/>
      <c r="G906" s="37" t="s">
        <v>81</v>
      </c>
      <c r="H906" s="36">
        <v>7.5999999999999998E-2</v>
      </c>
      <c r="I906" s="35">
        <v>27.85</v>
      </c>
      <c r="J906" s="107">
        <v>2.11</v>
      </c>
    </row>
    <row r="907" spans="1:10" ht="24" customHeight="1" x14ac:dyDescent="0.2">
      <c r="A907" s="106" t="s">
        <v>80</v>
      </c>
      <c r="B907" s="38" t="s">
        <v>93</v>
      </c>
      <c r="C907" s="158" t="s">
        <v>29</v>
      </c>
      <c r="D907" s="158" t="s">
        <v>94</v>
      </c>
      <c r="E907" s="261" t="s">
        <v>437</v>
      </c>
      <c r="F907" s="261"/>
      <c r="G907" s="37" t="s">
        <v>81</v>
      </c>
      <c r="H907" s="36">
        <v>7.5999999999999998E-2</v>
      </c>
      <c r="I907" s="35">
        <v>33.200000000000003</v>
      </c>
      <c r="J907" s="107">
        <v>2.52</v>
      </c>
    </row>
    <row r="908" spans="1:10" ht="51.95" customHeight="1" x14ac:dyDescent="0.2">
      <c r="A908" s="110" t="s">
        <v>85</v>
      </c>
      <c r="B908" s="34" t="s">
        <v>579</v>
      </c>
      <c r="C908" s="160" t="s">
        <v>29</v>
      </c>
      <c r="D908" s="160" t="s">
        <v>578</v>
      </c>
      <c r="E908" s="262" t="s">
        <v>436</v>
      </c>
      <c r="F908" s="262"/>
      <c r="G908" s="33" t="s">
        <v>32</v>
      </c>
      <c r="H908" s="32">
        <v>1.2434000000000001</v>
      </c>
      <c r="I908" s="31">
        <v>12.49</v>
      </c>
      <c r="J908" s="111">
        <v>15.53</v>
      </c>
    </row>
    <row r="909" spans="1:10" ht="26.1" customHeight="1" x14ac:dyDescent="0.2">
      <c r="A909" s="110" t="s">
        <v>85</v>
      </c>
      <c r="B909" s="34" t="s">
        <v>577</v>
      </c>
      <c r="C909" s="160" t="s">
        <v>29</v>
      </c>
      <c r="D909" s="160" t="s">
        <v>576</v>
      </c>
      <c r="E909" s="262" t="s">
        <v>436</v>
      </c>
      <c r="F909" s="262"/>
      <c r="G909" s="33" t="s">
        <v>23</v>
      </c>
      <c r="H909" s="32">
        <v>9.4000000000000004E-3</v>
      </c>
      <c r="I909" s="31">
        <v>6.73</v>
      </c>
      <c r="J909" s="111">
        <v>0.06</v>
      </c>
    </row>
    <row r="910" spans="1:10" x14ac:dyDescent="0.2">
      <c r="A910" s="108"/>
      <c r="B910" s="159"/>
      <c r="C910" s="159"/>
      <c r="D910" s="159"/>
      <c r="E910" s="159" t="s">
        <v>435</v>
      </c>
      <c r="F910" s="44">
        <v>3.04</v>
      </c>
      <c r="G910" s="159" t="s">
        <v>434</v>
      </c>
      <c r="H910" s="44">
        <v>0</v>
      </c>
      <c r="I910" s="159" t="s">
        <v>433</v>
      </c>
      <c r="J910" s="109">
        <v>3.04</v>
      </c>
    </row>
    <row r="911" spans="1:10" x14ac:dyDescent="0.2">
      <c r="A911" s="108"/>
      <c r="B911" s="159"/>
      <c r="C911" s="159"/>
      <c r="D911" s="159"/>
      <c r="E911" s="159" t="s">
        <v>432</v>
      </c>
      <c r="F911" s="44">
        <v>5.05</v>
      </c>
      <c r="G911" s="159"/>
      <c r="H911" s="260" t="s">
        <v>431</v>
      </c>
      <c r="I911" s="260"/>
      <c r="J911" s="109">
        <v>25.27</v>
      </c>
    </row>
    <row r="912" spans="1:10" ht="50.1" customHeight="1" thickBot="1" x14ac:dyDescent="0.25">
      <c r="A912" s="153"/>
      <c r="B912" s="154"/>
      <c r="C912" s="154"/>
      <c r="D912" s="154"/>
      <c r="E912" s="154"/>
      <c r="F912" s="154"/>
      <c r="G912" s="154" t="s">
        <v>969</v>
      </c>
      <c r="H912" s="144">
        <v>20</v>
      </c>
      <c r="I912" s="154" t="s">
        <v>970</v>
      </c>
      <c r="J912" s="145">
        <v>505.4</v>
      </c>
    </row>
    <row r="913" spans="1:10" ht="0.95" customHeight="1" thickTop="1" x14ac:dyDescent="0.2">
      <c r="A913" s="146"/>
      <c r="B913" s="139"/>
      <c r="C913" s="139"/>
      <c r="D913" s="139"/>
      <c r="E913" s="139"/>
      <c r="F913" s="139"/>
      <c r="G913" s="139"/>
      <c r="H913" s="139"/>
      <c r="I913" s="139"/>
      <c r="J913" s="147"/>
    </row>
    <row r="914" spans="1:10" ht="24" customHeight="1" x14ac:dyDescent="0.2">
      <c r="A914" s="134" t="s">
        <v>196</v>
      </c>
      <c r="B914" s="161"/>
      <c r="C914" s="161"/>
      <c r="D914" s="161" t="s">
        <v>45</v>
      </c>
      <c r="E914" s="161"/>
      <c r="F914" s="265"/>
      <c r="G914" s="265"/>
      <c r="H914" s="130"/>
      <c r="I914" s="161"/>
      <c r="J914" s="148">
        <v>2715.13</v>
      </c>
    </row>
    <row r="915" spans="1:10" ht="18" customHeight="1" x14ac:dyDescent="0.2">
      <c r="A915" s="104" t="s">
        <v>195</v>
      </c>
      <c r="B915" s="29" t="s">
        <v>15</v>
      </c>
      <c r="C915" s="156" t="s">
        <v>16</v>
      </c>
      <c r="D915" s="156" t="s">
        <v>17</v>
      </c>
      <c r="E915" s="263" t="s">
        <v>441</v>
      </c>
      <c r="F915" s="263"/>
      <c r="G915" s="30" t="s">
        <v>76</v>
      </c>
      <c r="H915" s="29" t="s">
        <v>77</v>
      </c>
      <c r="I915" s="29" t="s">
        <v>78</v>
      </c>
      <c r="J915" s="105" t="s">
        <v>19</v>
      </c>
    </row>
    <row r="916" spans="1:10" ht="39" customHeight="1" x14ac:dyDescent="0.2">
      <c r="A916" s="135" t="s">
        <v>79</v>
      </c>
      <c r="B916" s="131" t="s">
        <v>194</v>
      </c>
      <c r="C916" s="157" t="s">
        <v>29</v>
      </c>
      <c r="D916" s="157" t="s">
        <v>46</v>
      </c>
      <c r="E916" s="264" t="s">
        <v>450</v>
      </c>
      <c r="F916" s="264"/>
      <c r="G916" s="132" t="s">
        <v>32</v>
      </c>
      <c r="H916" s="138">
        <v>1</v>
      </c>
      <c r="I916" s="133">
        <v>11.5</v>
      </c>
      <c r="J916" s="143">
        <v>11.5</v>
      </c>
    </row>
    <row r="917" spans="1:10" ht="26.1" customHeight="1" x14ac:dyDescent="0.2">
      <c r="A917" s="106" t="s">
        <v>80</v>
      </c>
      <c r="B917" s="38" t="s">
        <v>91</v>
      </c>
      <c r="C917" s="158" t="s">
        <v>29</v>
      </c>
      <c r="D917" s="158" t="s">
        <v>92</v>
      </c>
      <c r="E917" s="261" t="s">
        <v>437</v>
      </c>
      <c r="F917" s="261"/>
      <c r="G917" s="37" t="s">
        <v>81</v>
      </c>
      <c r="H917" s="36">
        <v>0.13400000000000001</v>
      </c>
      <c r="I917" s="35">
        <v>27.85</v>
      </c>
      <c r="J917" s="107">
        <v>3.73</v>
      </c>
    </row>
    <row r="918" spans="1:10" ht="24" customHeight="1" x14ac:dyDescent="0.2">
      <c r="A918" s="106" t="s">
        <v>80</v>
      </c>
      <c r="B918" s="38" t="s">
        <v>93</v>
      </c>
      <c r="C918" s="158" t="s">
        <v>29</v>
      </c>
      <c r="D918" s="158" t="s">
        <v>94</v>
      </c>
      <c r="E918" s="261" t="s">
        <v>437</v>
      </c>
      <c r="F918" s="261"/>
      <c r="G918" s="37" t="s">
        <v>81</v>
      </c>
      <c r="H918" s="36">
        <v>0.13400000000000001</v>
      </c>
      <c r="I918" s="35">
        <v>33.200000000000003</v>
      </c>
      <c r="J918" s="107">
        <v>4.4400000000000004</v>
      </c>
    </row>
    <row r="919" spans="1:10" ht="26.1" customHeight="1" x14ac:dyDescent="0.2">
      <c r="A919" s="110" t="s">
        <v>85</v>
      </c>
      <c r="B919" s="34" t="s">
        <v>575</v>
      </c>
      <c r="C919" s="160" t="s">
        <v>29</v>
      </c>
      <c r="D919" s="160" t="s">
        <v>574</v>
      </c>
      <c r="E919" s="262" t="s">
        <v>436</v>
      </c>
      <c r="F919" s="262"/>
      <c r="G919" s="33" t="s">
        <v>32</v>
      </c>
      <c r="H919" s="32">
        <v>1.0169999999999999</v>
      </c>
      <c r="I919" s="31">
        <v>3.28</v>
      </c>
      <c r="J919" s="111">
        <v>3.33</v>
      </c>
    </row>
    <row r="920" spans="1:10" x14ac:dyDescent="0.2">
      <c r="A920" s="108"/>
      <c r="B920" s="159"/>
      <c r="C920" s="159"/>
      <c r="D920" s="159"/>
      <c r="E920" s="159" t="s">
        <v>435</v>
      </c>
      <c r="F920" s="44">
        <v>5.36</v>
      </c>
      <c r="G920" s="159" t="s">
        <v>434</v>
      </c>
      <c r="H920" s="44">
        <v>0</v>
      </c>
      <c r="I920" s="159" t="s">
        <v>433</v>
      </c>
      <c r="J920" s="109">
        <v>5.36</v>
      </c>
    </row>
    <row r="921" spans="1:10" x14ac:dyDescent="0.2">
      <c r="A921" s="108"/>
      <c r="B921" s="159"/>
      <c r="C921" s="159"/>
      <c r="D921" s="159"/>
      <c r="E921" s="159" t="s">
        <v>432</v>
      </c>
      <c r="F921" s="44">
        <v>2.87</v>
      </c>
      <c r="G921" s="159"/>
      <c r="H921" s="260" t="s">
        <v>431</v>
      </c>
      <c r="I921" s="260"/>
      <c r="J921" s="109">
        <v>14.37</v>
      </c>
    </row>
    <row r="922" spans="1:10" ht="50.1" customHeight="1" thickBot="1" x14ac:dyDescent="0.25">
      <c r="A922" s="153"/>
      <c r="B922" s="154"/>
      <c r="C922" s="154"/>
      <c r="D922" s="154"/>
      <c r="E922" s="154"/>
      <c r="F922" s="154"/>
      <c r="G922" s="154" t="s">
        <v>969</v>
      </c>
      <c r="H922" s="144">
        <v>14.41</v>
      </c>
      <c r="I922" s="154" t="s">
        <v>970</v>
      </c>
      <c r="J922" s="145">
        <v>207.07</v>
      </c>
    </row>
    <row r="923" spans="1:10" ht="0.95" customHeight="1" thickTop="1" x14ac:dyDescent="0.2">
      <c r="A923" s="146"/>
      <c r="B923" s="139"/>
      <c r="C923" s="139"/>
      <c r="D923" s="139"/>
      <c r="E923" s="139"/>
      <c r="F923" s="139"/>
      <c r="G923" s="139"/>
      <c r="H923" s="139"/>
      <c r="I923" s="139"/>
      <c r="J923" s="147"/>
    </row>
    <row r="924" spans="1:10" ht="18" customHeight="1" x14ac:dyDescent="0.2">
      <c r="A924" s="104" t="s">
        <v>193</v>
      </c>
      <c r="B924" s="29" t="s">
        <v>15</v>
      </c>
      <c r="C924" s="156" t="s">
        <v>16</v>
      </c>
      <c r="D924" s="156" t="s">
        <v>17</v>
      </c>
      <c r="E924" s="263" t="s">
        <v>441</v>
      </c>
      <c r="F924" s="263"/>
      <c r="G924" s="30" t="s">
        <v>76</v>
      </c>
      <c r="H924" s="29" t="s">
        <v>77</v>
      </c>
      <c r="I924" s="29" t="s">
        <v>78</v>
      </c>
      <c r="J924" s="105" t="s">
        <v>19</v>
      </c>
    </row>
    <row r="925" spans="1:10" ht="39" customHeight="1" x14ac:dyDescent="0.2">
      <c r="A925" s="135" t="s">
        <v>79</v>
      </c>
      <c r="B925" s="131" t="s">
        <v>192</v>
      </c>
      <c r="C925" s="157" t="s">
        <v>29</v>
      </c>
      <c r="D925" s="157" t="s">
        <v>191</v>
      </c>
      <c r="E925" s="264" t="s">
        <v>450</v>
      </c>
      <c r="F925" s="264"/>
      <c r="G925" s="132" t="s">
        <v>32</v>
      </c>
      <c r="H925" s="138">
        <v>1</v>
      </c>
      <c r="I925" s="133">
        <v>14.78</v>
      </c>
      <c r="J925" s="143">
        <v>14.78</v>
      </c>
    </row>
    <row r="926" spans="1:10" ht="26.1" customHeight="1" x14ac:dyDescent="0.2">
      <c r="A926" s="106" t="s">
        <v>80</v>
      </c>
      <c r="B926" s="38" t="s">
        <v>91</v>
      </c>
      <c r="C926" s="158" t="s">
        <v>29</v>
      </c>
      <c r="D926" s="158" t="s">
        <v>92</v>
      </c>
      <c r="E926" s="261" t="s">
        <v>437</v>
      </c>
      <c r="F926" s="261"/>
      <c r="G926" s="37" t="s">
        <v>81</v>
      </c>
      <c r="H926" s="36">
        <v>0.14899999999999999</v>
      </c>
      <c r="I926" s="35">
        <v>27.85</v>
      </c>
      <c r="J926" s="107">
        <v>4.1399999999999997</v>
      </c>
    </row>
    <row r="927" spans="1:10" ht="24" customHeight="1" x14ac:dyDescent="0.2">
      <c r="A927" s="106" t="s">
        <v>80</v>
      </c>
      <c r="B927" s="38" t="s">
        <v>93</v>
      </c>
      <c r="C927" s="158" t="s">
        <v>29</v>
      </c>
      <c r="D927" s="158" t="s">
        <v>94</v>
      </c>
      <c r="E927" s="261" t="s">
        <v>437</v>
      </c>
      <c r="F927" s="261"/>
      <c r="G927" s="37" t="s">
        <v>81</v>
      </c>
      <c r="H927" s="36">
        <v>0.14899999999999999</v>
      </c>
      <c r="I927" s="35">
        <v>33.200000000000003</v>
      </c>
      <c r="J927" s="107">
        <v>4.9400000000000004</v>
      </c>
    </row>
    <row r="928" spans="1:10" ht="26.1" customHeight="1" x14ac:dyDescent="0.2">
      <c r="A928" s="110" t="s">
        <v>85</v>
      </c>
      <c r="B928" s="34" t="s">
        <v>573</v>
      </c>
      <c r="C928" s="160" t="s">
        <v>29</v>
      </c>
      <c r="D928" s="160" t="s">
        <v>572</v>
      </c>
      <c r="E928" s="262" t="s">
        <v>436</v>
      </c>
      <c r="F928" s="262"/>
      <c r="G928" s="33" t="s">
        <v>32</v>
      </c>
      <c r="H928" s="32">
        <v>1.0169999999999999</v>
      </c>
      <c r="I928" s="31">
        <v>5.61</v>
      </c>
      <c r="J928" s="111">
        <v>5.7</v>
      </c>
    </row>
    <row r="929" spans="1:10" x14ac:dyDescent="0.2">
      <c r="A929" s="108"/>
      <c r="B929" s="159"/>
      <c r="C929" s="159"/>
      <c r="D929" s="159"/>
      <c r="E929" s="159" t="s">
        <v>435</v>
      </c>
      <c r="F929" s="44">
        <v>5.96</v>
      </c>
      <c r="G929" s="159" t="s">
        <v>434</v>
      </c>
      <c r="H929" s="44">
        <v>0</v>
      </c>
      <c r="I929" s="159" t="s">
        <v>433</v>
      </c>
      <c r="J929" s="109">
        <v>5.96</v>
      </c>
    </row>
    <row r="930" spans="1:10" x14ac:dyDescent="0.2">
      <c r="A930" s="108"/>
      <c r="B930" s="159"/>
      <c r="C930" s="159"/>
      <c r="D930" s="159"/>
      <c r="E930" s="159" t="s">
        <v>432</v>
      </c>
      <c r="F930" s="44">
        <v>3.69</v>
      </c>
      <c r="G930" s="159"/>
      <c r="H930" s="260" t="s">
        <v>431</v>
      </c>
      <c r="I930" s="260"/>
      <c r="J930" s="109">
        <v>18.47</v>
      </c>
    </row>
    <row r="931" spans="1:10" ht="50.1" customHeight="1" thickBot="1" x14ac:dyDescent="0.25">
      <c r="A931" s="153"/>
      <c r="B931" s="154"/>
      <c r="C931" s="154"/>
      <c r="D931" s="154"/>
      <c r="E931" s="154"/>
      <c r="F931" s="154"/>
      <c r="G931" s="154" t="s">
        <v>969</v>
      </c>
      <c r="H931" s="144">
        <v>13.52</v>
      </c>
      <c r="I931" s="154" t="s">
        <v>970</v>
      </c>
      <c r="J931" s="145">
        <v>249.71</v>
      </c>
    </row>
    <row r="932" spans="1:10" ht="0.95" customHeight="1" thickTop="1" x14ac:dyDescent="0.2">
      <c r="A932" s="146"/>
      <c r="B932" s="139"/>
      <c r="C932" s="139"/>
      <c r="D932" s="139"/>
      <c r="E932" s="139"/>
      <c r="F932" s="139"/>
      <c r="G932" s="139"/>
      <c r="H932" s="139"/>
      <c r="I932" s="139"/>
      <c r="J932" s="147"/>
    </row>
    <row r="933" spans="1:10" ht="18" customHeight="1" x14ac:dyDescent="0.2">
      <c r="A933" s="104" t="s">
        <v>190</v>
      </c>
      <c r="B933" s="29" t="s">
        <v>15</v>
      </c>
      <c r="C933" s="156" t="s">
        <v>16</v>
      </c>
      <c r="D933" s="156" t="s">
        <v>17</v>
      </c>
      <c r="E933" s="263" t="s">
        <v>441</v>
      </c>
      <c r="F933" s="263"/>
      <c r="G933" s="30" t="s">
        <v>76</v>
      </c>
      <c r="H933" s="29" t="s">
        <v>77</v>
      </c>
      <c r="I933" s="29" t="s">
        <v>78</v>
      </c>
      <c r="J933" s="105" t="s">
        <v>19</v>
      </c>
    </row>
    <row r="934" spans="1:10" ht="39" customHeight="1" x14ac:dyDescent="0.2">
      <c r="A934" s="135" t="s">
        <v>79</v>
      </c>
      <c r="B934" s="131" t="s">
        <v>189</v>
      </c>
      <c r="C934" s="157" t="s">
        <v>29</v>
      </c>
      <c r="D934" s="157" t="s">
        <v>188</v>
      </c>
      <c r="E934" s="264" t="s">
        <v>450</v>
      </c>
      <c r="F934" s="264"/>
      <c r="G934" s="132" t="s">
        <v>32</v>
      </c>
      <c r="H934" s="138">
        <v>1</v>
      </c>
      <c r="I934" s="133">
        <v>18.62</v>
      </c>
      <c r="J934" s="143">
        <v>18.62</v>
      </c>
    </row>
    <row r="935" spans="1:10" ht="26.1" customHeight="1" x14ac:dyDescent="0.2">
      <c r="A935" s="106" t="s">
        <v>80</v>
      </c>
      <c r="B935" s="38" t="s">
        <v>91</v>
      </c>
      <c r="C935" s="158" t="s">
        <v>29</v>
      </c>
      <c r="D935" s="158" t="s">
        <v>92</v>
      </c>
      <c r="E935" s="261" t="s">
        <v>437</v>
      </c>
      <c r="F935" s="261"/>
      <c r="G935" s="37" t="s">
        <v>81</v>
      </c>
      <c r="H935" s="36">
        <v>0.08</v>
      </c>
      <c r="I935" s="35">
        <v>27.85</v>
      </c>
      <c r="J935" s="107">
        <v>2.2200000000000002</v>
      </c>
    </row>
    <row r="936" spans="1:10" ht="24" customHeight="1" x14ac:dyDescent="0.2">
      <c r="A936" s="106" t="s">
        <v>80</v>
      </c>
      <c r="B936" s="38" t="s">
        <v>93</v>
      </c>
      <c r="C936" s="158" t="s">
        <v>29</v>
      </c>
      <c r="D936" s="158" t="s">
        <v>94</v>
      </c>
      <c r="E936" s="261" t="s">
        <v>437</v>
      </c>
      <c r="F936" s="261"/>
      <c r="G936" s="37" t="s">
        <v>81</v>
      </c>
      <c r="H936" s="36">
        <v>0.08</v>
      </c>
      <c r="I936" s="35">
        <v>33.200000000000003</v>
      </c>
      <c r="J936" s="107">
        <v>2.65</v>
      </c>
    </row>
    <row r="937" spans="1:10" ht="65.099999999999994" customHeight="1" x14ac:dyDescent="0.2">
      <c r="A937" s="106" t="s">
        <v>80</v>
      </c>
      <c r="B937" s="38" t="s">
        <v>508</v>
      </c>
      <c r="C937" s="158" t="s">
        <v>29</v>
      </c>
      <c r="D937" s="158" t="s">
        <v>507</v>
      </c>
      <c r="E937" s="261" t="s">
        <v>506</v>
      </c>
      <c r="F937" s="261"/>
      <c r="G937" s="37" t="s">
        <v>32</v>
      </c>
      <c r="H937" s="36">
        <v>1</v>
      </c>
      <c r="I937" s="35">
        <v>10.42</v>
      </c>
      <c r="J937" s="107">
        <v>10.42</v>
      </c>
    </row>
    <row r="938" spans="1:10" ht="26.1" customHeight="1" x14ac:dyDescent="0.2">
      <c r="A938" s="110" t="s">
        <v>85</v>
      </c>
      <c r="B938" s="34" t="s">
        <v>571</v>
      </c>
      <c r="C938" s="160" t="s">
        <v>29</v>
      </c>
      <c r="D938" s="160" t="s">
        <v>570</v>
      </c>
      <c r="E938" s="262" t="s">
        <v>436</v>
      </c>
      <c r="F938" s="262"/>
      <c r="G938" s="33" t="s">
        <v>32</v>
      </c>
      <c r="H938" s="32">
        <v>1.1000000000000001</v>
      </c>
      <c r="I938" s="31">
        <v>3.03</v>
      </c>
      <c r="J938" s="111">
        <v>3.33</v>
      </c>
    </row>
    <row r="939" spans="1:10" x14ac:dyDescent="0.2">
      <c r="A939" s="108"/>
      <c r="B939" s="159"/>
      <c r="C939" s="159"/>
      <c r="D939" s="159"/>
      <c r="E939" s="159" t="s">
        <v>435</v>
      </c>
      <c r="F939" s="44">
        <v>8.7200000000000006</v>
      </c>
      <c r="G939" s="159" t="s">
        <v>434</v>
      </c>
      <c r="H939" s="44">
        <v>0</v>
      </c>
      <c r="I939" s="159" t="s">
        <v>433</v>
      </c>
      <c r="J939" s="109">
        <v>8.7200000000000006</v>
      </c>
    </row>
    <row r="940" spans="1:10" x14ac:dyDescent="0.2">
      <c r="A940" s="108"/>
      <c r="B940" s="159"/>
      <c r="C940" s="159"/>
      <c r="D940" s="159"/>
      <c r="E940" s="159" t="s">
        <v>432</v>
      </c>
      <c r="F940" s="44">
        <v>4.6500000000000004</v>
      </c>
      <c r="G940" s="159"/>
      <c r="H940" s="260" t="s">
        <v>431</v>
      </c>
      <c r="I940" s="260"/>
      <c r="J940" s="109">
        <v>23.27</v>
      </c>
    </row>
    <row r="941" spans="1:10" ht="50.1" customHeight="1" thickBot="1" x14ac:dyDescent="0.25">
      <c r="A941" s="153"/>
      <c r="B941" s="154"/>
      <c r="C941" s="154"/>
      <c r="D941" s="154"/>
      <c r="E941" s="154"/>
      <c r="F941" s="154"/>
      <c r="G941" s="154" t="s">
        <v>969</v>
      </c>
      <c r="H941" s="144">
        <v>97.05</v>
      </c>
      <c r="I941" s="154" t="s">
        <v>970</v>
      </c>
      <c r="J941" s="145">
        <v>2258.35</v>
      </c>
    </row>
    <row r="942" spans="1:10" ht="0.95" customHeight="1" thickTop="1" x14ac:dyDescent="0.2">
      <c r="A942" s="146"/>
      <c r="B942" s="139"/>
      <c r="C942" s="139"/>
      <c r="D942" s="139"/>
      <c r="E942" s="139"/>
      <c r="F942" s="139"/>
      <c r="G942" s="139"/>
      <c r="H942" s="139"/>
      <c r="I942" s="139"/>
      <c r="J942" s="147"/>
    </row>
    <row r="943" spans="1:10" ht="24" customHeight="1" x14ac:dyDescent="0.2">
      <c r="A943" s="134" t="s">
        <v>187</v>
      </c>
      <c r="B943" s="161"/>
      <c r="C943" s="161"/>
      <c r="D943" s="161" t="s">
        <v>51</v>
      </c>
      <c r="E943" s="161"/>
      <c r="F943" s="265"/>
      <c r="G943" s="265"/>
      <c r="H943" s="130"/>
      <c r="I943" s="161"/>
      <c r="J943" s="148">
        <v>714.69</v>
      </c>
    </row>
    <row r="944" spans="1:10" ht="18" customHeight="1" x14ac:dyDescent="0.2">
      <c r="A944" s="104" t="s">
        <v>186</v>
      </c>
      <c r="B944" s="29" t="s">
        <v>15</v>
      </c>
      <c r="C944" s="156" t="s">
        <v>16</v>
      </c>
      <c r="D944" s="156" t="s">
        <v>17</v>
      </c>
      <c r="E944" s="263" t="s">
        <v>441</v>
      </c>
      <c r="F944" s="263"/>
      <c r="G944" s="30" t="s">
        <v>76</v>
      </c>
      <c r="H944" s="29" t="s">
        <v>77</v>
      </c>
      <c r="I944" s="29" t="s">
        <v>78</v>
      </c>
      <c r="J944" s="105" t="s">
        <v>19</v>
      </c>
    </row>
    <row r="945" spans="1:10" ht="39" customHeight="1" x14ac:dyDescent="0.2">
      <c r="A945" s="135" t="s">
        <v>79</v>
      </c>
      <c r="B945" s="131" t="s">
        <v>185</v>
      </c>
      <c r="C945" s="157" t="s">
        <v>29</v>
      </c>
      <c r="D945" s="157" t="s">
        <v>52</v>
      </c>
      <c r="E945" s="264" t="s">
        <v>450</v>
      </c>
      <c r="F945" s="264"/>
      <c r="G945" s="132" t="s">
        <v>23</v>
      </c>
      <c r="H945" s="138">
        <v>1</v>
      </c>
      <c r="I945" s="133">
        <v>21.18</v>
      </c>
      <c r="J945" s="143">
        <v>21.18</v>
      </c>
    </row>
    <row r="946" spans="1:10" ht="26.1" customHeight="1" x14ac:dyDescent="0.2">
      <c r="A946" s="106" t="s">
        <v>80</v>
      </c>
      <c r="B946" s="38" t="s">
        <v>91</v>
      </c>
      <c r="C946" s="158" t="s">
        <v>29</v>
      </c>
      <c r="D946" s="158" t="s">
        <v>92</v>
      </c>
      <c r="E946" s="261" t="s">
        <v>437</v>
      </c>
      <c r="F946" s="261"/>
      <c r="G946" s="37" t="s">
        <v>81</v>
      </c>
      <c r="H946" s="36">
        <v>0.29099999999999998</v>
      </c>
      <c r="I946" s="35">
        <v>27.85</v>
      </c>
      <c r="J946" s="107">
        <v>8.1</v>
      </c>
    </row>
    <row r="947" spans="1:10" ht="24" customHeight="1" x14ac:dyDescent="0.2">
      <c r="A947" s="106" t="s">
        <v>80</v>
      </c>
      <c r="B947" s="38" t="s">
        <v>93</v>
      </c>
      <c r="C947" s="158" t="s">
        <v>29</v>
      </c>
      <c r="D947" s="158" t="s">
        <v>94</v>
      </c>
      <c r="E947" s="261" t="s">
        <v>437</v>
      </c>
      <c r="F947" s="261"/>
      <c r="G947" s="37" t="s">
        <v>81</v>
      </c>
      <c r="H947" s="36">
        <v>0.29099999999999998</v>
      </c>
      <c r="I947" s="35">
        <v>33.200000000000003</v>
      </c>
      <c r="J947" s="107">
        <v>9.66</v>
      </c>
    </row>
    <row r="948" spans="1:10" ht="26.1" customHeight="1" x14ac:dyDescent="0.2">
      <c r="A948" s="106" t="s">
        <v>80</v>
      </c>
      <c r="B948" s="38" t="s">
        <v>555</v>
      </c>
      <c r="C948" s="158" t="s">
        <v>29</v>
      </c>
      <c r="D948" s="158" t="s">
        <v>554</v>
      </c>
      <c r="E948" s="261" t="s">
        <v>553</v>
      </c>
      <c r="F948" s="261"/>
      <c r="G948" s="37" t="s">
        <v>30</v>
      </c>
      <c r="H948" s="36">
        <v>8.9999999999999998E-4</v>
      </c>
      <c r="I948" s="35">
        <v>890.01</v>
      </c>
      <c r="J948" s="107">
        <v>0.8</v>
      </c>
    </row>
    <row r="949" spans="1:10" ht="26.1" customHeight="1" x14ac:dyDescent="0.2">
      <c r="A949" s="110" t="s">
        <v>85</v>
      </c>
      <c r="B949" s="34" t="s">
        <v>569</v>
      </c>
      <c r="C949" s="160" t="s">
        <v>29</v>
      </c>
      <c r="D949" s="160" t="s">
        <v>568</v>
      </c>
      <c r="E949" s="262" t="s">
        <v>436</v>
      </c>
      <c r="F949" s="262"/>
      <c r="G949" s="33" t="s">
        <v>23</v>
      </c>
      <c r="H949" s="32">
        <v>1</v>
      </c>
      <c r="I949" s="31">
        <v>2.62</v>
      </c>
      <c r="J949" s="111">
        <v>2.62</v>
      </c>
    </row>
    <row r="950" spans="1:10" x14ac:dyDescent="0.2">
      <c r="A950" s="108"/>
      <c r="B950" s="159"/>
      <c r="C950" s="159"/>
      <c r="D950" s="159"/>
      <c r="E950" s="159" t="s">
        <v>435</v>
      </c>
      <c r="F950" s="44">
        <v>11.78</v>
      </c>
      <c r="G950" s="159" t="s">
        <v>434</v>
      </c>
      <c r="H950" s="44">
        <v>0</v>
      </c>
      <c r="I950" s="159" t="s">
        <v>433</v>
      </c>
      <c r="J950" s="109">
        <v>11.78</v>
      </c>
    </row>
    <row r="951" spans="1:10" x14ac:dyDescent="0.2">
      <c r="A951" s="108"/>
      <c r="B951" s="159"/>
      <c r="C951" s="159"/>
      <c r="D951" s="159"/>
      <c r="E951" s="159" t="s">
        <v>432</v>
      </c>
      <c r="F951" s="44">
        <v>5.29</v>
      </c>
      <c r="G951" s="159"/>
      <c r="H951" s="260" t="s">
        <v>431</v>
      </c>
      <c r="I951" s="260"/>
      <c r="J951" s="109">
        <v>26.47</v>
      </c>
    </row>
    <row r="952" spans="1:10" ht="50.1" customHeight="1" thickBot="1" x14ac:dyDescent="0.25">
      <c r="A952" s="153"/>
      <c r="B952" s="154"/>
      <c r="C952" s="154"/>
      <c r="D952" s="154"/>
      <c r="E952" s="154"/>
      <c r="F952" s="154"/>
      <c r="G952" s="154" t="s">
        <v>969</v>
      </c>
      <c r="H952" s="144">
        <v>27</v>
      </c>
      <c r="I952" s="154" t="s">
        <v>970</v>
      </c>
      <c r="J952" s="145">
        <v>714.69</v>
      </c>
    </row>
    <row r="953" spans="1:10" ht="0.95" customHeight="1" thickTop="1" x14ac:dyDescent="0.2">
      <c r="A953" s="146"/>
      <c r="B953" s="139"/>
      <c r="C953" s="139"/>
      <c r="D953" s="139"/>
      <c r="E953" s="139"/>
      <c r="F953" s="139"/>
      <c r="G953" s="139"/>
      <c r="H953" s="139"/>
      <c r="I953" s="139"/>
      <c r="J953" s="147"/>
    </row>
    <row r="954" spans="1:10" ht="24" customHeight="1" x14ac:dyDescent="0.2">
      <c r="A954" s="134" t="s">
        <v>184</v>
      </c>
      <c r="B954" s="161"/>
      <c r="C954" s="161"/>
      <c r="D954" s="161" t="s">
        <v>183</v>
      </c>
      <c r="E954" s="161"/>
      <c r="F954" s="265"/>
      <c r="G954" s="265"/>
      <c r="H954" s="130"/>
      <c r="I954" s="161"/>
      <c r="J954" s="148">
        <v>22546.35</v>
      </c>
    </row>
    <row r="955" spans="1:10" ht="18" customHeight="1" x14ac:dyDescent="0.2">
      <c r="A955" s="104" t="s">
        <v>182</v>
      </c>
      <c r="B955" s="29" t="s">
        <v>15</v>
      </c>
      <c r="C955" s="156" t="s">
        <v>16</v>
      </c>
      <c r="D955" s="156" t="s">
        <v>17</v>
      </c>
      <c r="E955" s="263" t="s">
        <v>441</v>
      </c>
      <c r="F955" s="263"/>
      <c r="G955" s="30" t="s">
        <v>76</v>
      </c>
      <c r="H955" s="29" t="s">
        <v>77</v>
      </c>
      <c r="I955" s="29" t="s">
        <v>78</v>
      </c>
      <c r="J955" s="105" t="s">
        <v>19</v>
      </c>
    </row>
    <row r="956" spans="1:10" ht="24" customHeight="1" x14ac:dyDescent="0.2">
      <c r="A956" s="135" t="s">
        <v>79</v>
      </c>
      <c r="B956" s="131" t="s">
        <v>181</v>
      </c>
      <c r="C956" s="157" t="s">
        <v>25</v>
      </c>
      <c r="D956" s="157" t="s">
        <v>180</v>
      </c>
      <c r="E956" s="264">
        <v>0</v>
      </c>
      <c r="F956" s="264"/>
      <c r="G956" s="132" t="s">
        <v>27</v>
      </c>
      <c r="H956" s="138">
        <v>1</v>
      </c>
      <c r="I956" s="133">
        <v>239.1</v>
      </c>
      <c r="J956" s="143">
        <v>239.1</v>
      </c>
    </row>
    <row r="957" spans="1:10" ht="24" customHeight="1" x14ac:dyDescent="0.2">
      <c r="A957" s="106" t="s">
        <v>80</v>
      </c>
      <c r="B957" s="38" t="s">
        <v>445</v>
      </c>
      <c r="C957" s="158" t="s">
        <v>25</v>
      </c>
      <c r="D957" s="158" t="s">
        <v>444</v>
      </c>
      <c r="E957" s="261">
        <v>0</v>
      </c>
      <c r="F957" s="261"/>
      <c r="G957" s="37" t="s">
        <v>27</v>
      </c>
      <c r="H957" s="36">
        <v>1.26</v>
      </c>
      <c r="I957" s="35">
        <v>52.58</v>
      </c>
      <c r="J957" s="107">
        <v>66.25</v>
      </c>
    </row>
    <row r="958" spans="1:10" ht="24" customHeight="1" x14ac:dyDescent="0.2">
      <c r="A958" s="106" t="s">
        <v>80</v>
      </c>
      <c r="B958" s="38" t="s">
        <v>542</v>
      </c>
      <c r="C958" s="158" t="s">
        <v>25</v>
      </c>
      <c r="D958" s="158" t="s">
        <v>541</v>
      </c>
      <c r="E958" s="261">
        <v>0</v>
      </c>
      <c r="F958" s="261"/>
      <c r="G958" s="37" t="s">
        <v>442</v>
      </c>
      <c r="H958" s="36">
        <v>1.5</v>
      </c>
      <c r="I958" s="35">
        <v>32.21</v>
      </c>
      <c r="J958" s="107">
        <v>48.31</v>
      </c>
    </row>
    <row r="959" spans="1:10" ht="26.1" customHeight="1" x14ac:dyDescent="0.2">
      <c r="A959" s="106" t="s">
        <v>80</v>
      </c>
      <c r="B959" s="38" t="s">
        <v>561</v>
      </c>
      <c r="C959" s="158" t="s">
        <v>25</v>
      </c>
      <c r="D959" s="158" t="s">
        <v>560</v>
      </c>
      <c r="E959" s="261">
        <v>0</v>
      </c>
      <c r="F959" s="261"/>
      <c r="G959" s="37" t="s">
        <v>442</v>
      </c>
      <c r="H959" s="36">
        <v>1.1000000000000001</v>
      </c>
      <c r="I959" s="35">
        <v>26.37</v>
      </c>
      <c r="J959" s="107">
        <v>29</v>
      </c>
    </row>
    <row r="960" spans="1:10" ht="24" customHeight="1" x14ac:dyDescent="0.2">
      <c r="A960" s="110" t="s">
        <v>85</v>
      </c>
      <c r="B960" s="34" t="s">
        <v>565</v>
      </c>
      <c r="C960" s="160" t="s">
        <v>25</v>
      </c>
      <c r="D960" s="160" t="s">
        <v>564</v>
      </c>
      <c r="E960" s="262" t="s">
        <v>436</v>
      </c>
      <c r="F960" s="262"/>
      <c r="G960" s="33" t="s">
        <v>563</v>
      </c>
      <c r="H960" s="32">
        <v>0.11</v>
      </c>
      <c r="I960" s="31">
        <v>21.7774</v>
      </c>
      <c r="J960" s="111">
        <v>2.39</v>
      </c>
    </row>
    <row r="961" spans="1:10" ht="24" customHeight="1" x14ac:dyDescent="0.2">
      <c r="A961" s="110" t="s">
        <v>85</v>
      </c>
      <c r="B961" s="34" t="s">
        <v>567</v>
      </c>
      <c r="C961" s="160" t="s">
        <v>25</v>
      </c>
      <c r="D961" s="160" t="s">
        <v>566</v>
      </c>
      <c r="E961" s="262" t="s">
        <v>436</v>
      </c>
      <c r="F961" s="262"/>
      <c r="G961" s="33" t="s">
        <v>208</v>
      </c>
      <c r="H961" s="32">
        <v>0.81</v>
      </c>
      <c r="I961" s="31">
        <v>115</v>
      </c>
      <c r="J961" s="111">
        <v>93.15</v>
      </c>
    </row>
    <row r="962" spans="1:10" x14ac:dyDescent="0.2">
      <c r="A962" s="108"/>
      <c r="B962" s="159"/>
      <c r="C962" s="159"/>
      <c r="D962" s="159"/>
      <c r="E962" s="159" t="s">
        <v>435</v>
      </c>
      <c r="F962" s="44">
        <v>79.319999999999993</v>
      </c>
      <c r="G962" s="159" t="s">
        <v>434</v>
      </c>
      <c r="H962" s="44">
        <v>0</v>
      </c>
      <c r="I962" s="159" t="s">
        <v>433</v>
      </c>
      <c r="J962" s="109">
        <v>79.319999999999993</v>
      </c>
    </row>
    <row r="963" spans="1:10" x14ac:dyDescent="0.2">
      <c r="A963" s="108"/>
      <c r="B963" s="159"/>
      <c r="C963" s="159"/>
      <c r="D963" s="159"/>
      <c r="E963" s="159" t="s">
        <v>432</v>
      </c>
      <c r="F963" s="44">
        <v>59.72</v>
      </c>
      <c r="G963" s="159"/>
      <c r="H963" s="260" t="s">
        <v>431</v>
      </c>
      <c r="I963" s="260"/>
      <c r="J963" s="109">
        <v>298.82</v>
      </c>
    </row>
    <row r="964" spans="1:10" ht="50.1" customHeight="1" thickBot="1" x14ac:dyDescent="0.25">
      <c r="A964" s="153"/>
      <c r="B964" s="154"/>
      <c r="C964" s="154"/>
      <c r="D964" s="154"/>
      <c r="E964" s="154"/>
      <c r="F964" s="154"/>
      <c r="G964" s="154" t="s">
        <v>969</v>
      </c>
      <c r="H964" s="144">
        <v>71.650000000000006</v>
      </c>
      <c r="I964" s="154" t="s">
        <v>970</v>
      </c>
      <c r="J964" s="145">
        <v>21410.45</v>
      </c>
    </row>
    <row r="965" spans="1:10" ht="0.95" customHeight="1" thickTop="1" x14ac:dyDescent="0.2">
      <c r="A965" s="146"/>
      <c r="B965" s="139"/>
      <c r="C965" s="139"/>
      <c r="D965" s="139"/>
      <c r="E965" s="139"/>
      <c r="F965" s="139"/>
      <c r="G965" s="139"/>
      <c r="H965" s="139"/>
      <c r="I965" s="139"/>
      <c r="J965" s="147"/>
    </row>
    <row r="966" spans="1:10" ht="18" customHeight="1" x14ac:dyDescent="0.2">
      <c r="A966" s="104" t="s">
        <v>179</v>
      </c>
      <c r="B966" s="29" t="s">
        <v>15</v>
      </c>
      <c r="C966" s="156" t="s">
        <v>16</v>
      </c>
      <c r="D966" s="156" t="s">
        <v>17</v>
      </c>
      <c r="E966" s="263" t="s">
        <v>441</v>
      </c>
      <c r="F966" s="263"/>
      <c r="G966" s="30" t="s">
        <v>76</v>
      </c>
      <c r="H966" s="29" t="s">
        <v>77</v>
      </c>
      <c r="I966" s="29" t="s">
        <v>78</v>
      </c>
      <c r="J966" s="105" t="s">
        <v>19</v>
      </c>
    </row>
    <row r="967" spans="1:10" ht="24" customHeight="1" x14ac:dyDescent="0.2">
      <c r="A967" s="135" t="s">
        <v>79</v>
      </c>
      <c r="B967" s="131" t="s">
        <v>178</v>
      </c>
      <c r="C967" s="157" t="s">
        <v>25</v>
      </c>
      <c r="D967" s="157" t="s">
        <v>74</v>
      </c>
      <c r="E967" s="264">
        <v>0</v>
      </c>
      <c r="F967" s="264"/>
      <c r="G967" s="132" t="s">
        <v>27</v>
      </c>
      <c r="H967" s="138">
        <v>1</v>
      </c>
      <c r="I967" s="133">
        <v>10.75</v>
      </c>
      <c r="J967" s="143">
        <v>10.75</v>
      </c>
    </row>
    <row r="968" spans="1:10" ht="24" customHeight="1" x14ac:dyDescent="0.2">
      <c r="A968" s="106" t="s">
        <v>80</v>
      </c>
      <c r="B968" s="38" t="s">
        <v>443</v>
      </c>
      <c r="C968" s="158" t="s">
        <v>25</v>
      </c>
      <c r="D968" s="158" t="s">
        <v>89</v>
      </c>
      <c r="E968" s="261">
        <v>0</v>
      </c>
      <c r="F968" s="261"/>
      <c r="G968" s="37" t="s">
        <v>442</v>
      </c>
      <c r="H968" s="36">
        <v>0.4</v>
      </c>
      <c r="I968" s="35">
        <v>26.88</v>
      </c>
      <c r="J968" s="107">
        <v>10.75</v>
      </c>
    </row>
    <row r="969" spans="1:10" x14ac:dyDescent="0.2">
      <c r="A969" s="108"/>
      <c r="B969" s="159"/>
      <c r="C969" s="159"/>
      <c r="D969" s="159"/>
      <c r="E969" s="159" t="s">
        <v>435</v>
      </c>
      <c r="F969" s="44">
        <v>6.6</v>
      </c>
      <c r="G969" s="159" t="s">
        <v>434</v>
      </c>
      <c r="H969" s="44">
        <v>0</v>
      </c>
      <c r="I969" s="159" t="s">
        <v>433</v>
      </c>
      <c r="J969" s="109">
        <v>6.6</v>
      </c>
    </row>
    <row r="970" spans="1:10" x14ac:dyDescent="0.2">
      <c r="A970" s="108"/>
      <c r="B970" s="159"/>
      <c r="C970" s="159"/>
      <c r="D970" s="159"/>
      <c r="E970" s="159" t="s">
        <v>432</v>
      </c>
      <c r="F970" s="44">
        <v>2.68</v>
      </c>
      <c r="G970" s="159"/>
      <c r="H970" s="260" t="s">
        <v>431</v>
      </c>
      <c r="I970" s="260"/>
      <c r="J970" s="109">
        <v>13.43</v>
      </c>
    </row>
    <row r="971" spans="1:10" ht="50.1" customHeight="1" thickBot="1" x14ac:dyDescent="0.25">
      <c r="A971" s="153"/>
      <c r="B971" s="154"/>
      <c r="C971" s="154"/>
      <c r="D971" s="154"/>
      <c r="E971" s="154"/>
      <c r="F971" s="154"/>
      <c r="G971" s="154" t="s">
        <v>969</v>
      </c>
      <c r="H971" s="144">
        <v>84.58</v>
      </c>
      <c r="I971" s="154" t="s">
        <v>970</v>
      </c>
      <c r="J971" s="145">
        <v>1135.9000000000001</v>
      </c>
    </row>
    <row r="972" spans="1:10" ht="0.95" customHeight="1" thickTop="1" x14ac:dyDescent="0.2">
      <c r="A972" s="146"/>
      <c r="B972" s="139"/>
      <c r="C972" s="139"/>
      <c r="D972" s="139"/>
      <c r="E972" s="139"/>
      <c r="F972" s="139"/>
      <c r="G972" s="139"/>
      <c r="H972" s="139"/>
      <c r="I972" s="139"/>
      <c r="J972" s="147"/>
    </row>
    <row r="973" spans="1:10" x14ac:dyDescent="0.2">
      <c r="A973" s="162"/>
      <c r="B973" s="163"/>
      <c r="C973" s="163"/>
      <c r="D973" s="163"/>
      <c r="E973" s="163"/>
      <c r="F973" s="163"/>
      <c r="G973" s="163"/>
      <c r="H973" s="163"/>
      <c r="I973" s="163"/>
      <c r="J973" s="164"/>
    </row>
    <row r="974" spans="1:10" x14ac:dyDescent="0.2">
      <c r="A974" s="236"/>
      <c r="B974" s="237"/>
      <c r="C974" s="237"/>
      <c r="D974" s="40"/>
      <c r="E974" s="154"/>
      <c r="F974" s="238" t="s">
        <v>177</v>
      </c>
      <c r="G974" s="237"/>
      <c r="H974" s="239">
        <v>297072.75</v>
      </c>
      <c r="I974" s="239"/>
      <c r="J974" s="240"/>
    </row>
    <row r="975" spans="1:10" x14ac:dyDescent="0.2">
      <c r="A975" s="236"/>
      <c r="B975" s="237"/>
      <c r="C975" s="237"/>
      <c r="D975" s="40"/>
      <c r="E975" s="154"/>
      <c r="F975" s="238" t="s">
        <v>176</v>
      </c>
      <c r="G975" s="237"/>
      <c r="H975" s="239">
        <v>74188.08</v>
      </c>
      <c r="I975" s="239"/>
      <c r="J975" s="240"/>
    </row>
    <row r="976" spans="1:10" x14ac:dyDescent="0.2">
      <c r="A976" s="236"/>
      <c r="B976" s="237"/>
      <c r="C976" s="237"/>
      <c r="D976" s="40"/>
      <c r="E976" s="154"/>
      <c r="F976" s="238" t="s">
        <v>175</v>
      </c>
      <c r="G976" s="237"/>
      <c r="H976" s="239">
        <v>371260.83</v>
      </c>
      <c r="I976" s="239"/>
      <c r="J976" s="240"/>
    </row>
    <row r="977" spans="1:10" ht="60" customHeight="1" x14ac:dyDescent="0.2">
      <c r="A977" s="136"/>
      <c r="B977" s="42"/>
      <c r="C977" s="42"/>
      <c r="D977" s="42"/>
      <c r="E977" s="42"/>
      <c r="F977" s="42"/>
      <c r="G977" s="42"/>
      <c r="H977" s="42"/>
      <c r="I977" s="42"/>
      <c r="J977" s="137"/>
    </row>
    <row r="978" spans="1:10" ht="30" customHeight="1" x14ac:dyDescent="0.25">
      <c r="A978" s="241" t="s">
        <v>889</v>
      </c>
      <c r="B978" s="242"/>
      <c r="C978" s="242"/>
      <c r="D978" s="242"/>
      <c r="E978" s="242"/>
      <c r="F978" s="242"/>
      <c r="G978" s="242"/>
      <c r="H978" s="242"/>
      <c r="I978" s="242"/>
      <c r="J978" s="243"/>
    </row>
    <row r="979" spans="1:10" ht="15" customHeight="1" x14ac:dyDescent="0.2">
      <c r="A979" s="244" t="s">
        <v>890</v>
      </c>
      <c r="B979" s="245"/>
      <c r="C979" s="245"/>
      <c r="D979" s="245"/>
      <c r="E979" s="245"/>
      <c r="F979" s="245"/>
      <c r="G979" s="245"/>
      <c r="H979" s="245"/>
      <c r="I979" s="245"/>
      <c r="J979" s="246"/>
    </row>
    <row r="980" spans="1:10" ht="15" customHeight="1" x14ac:dyDescent="0.2">
      <c r="A980" s="231" t="s">
        <v>1006</v>
      </c>
      <c r="B980" s="232"/>
      <c r="C980" s="232"/>
      <c r="D980" s="232"/>
      <c r="E980" s="232"/>
      <c r="F980" s="232"/>
      <c r="G980" s="232"/>
      <c r="H980" s="232"/>
      <c r="I980" s="232"/>
      <c r="J980" s="233"/>
    </row>
  </sheetData>
  <mergeCells count="728">
    <mergeCell ref="I5:J6"/>
    <mergeCell ref="B5:F6"/>
    <mergeCell ref="A1:A6"/>
    <mergeCell ref="A978:J978"/>
    <mergeCell ref="A979:J979"/>
    <mergeCell ref="A7:J7"/>
    <mergeCell ref="B1:F1"/>
    <mergeCell ref="B2:F2"/>
    <mergeCell ref="B3:F3"/>
    <mergeCell ref="B4:F4"/>
    <mergeCell ref="G2:H6"/>
    <mergeCell ref="I2:J3"/>
    <mergeCell ref="I4:J4"/>
    <mergeCell ref="E19:F19"/>
    <mergeCell ref="E20:F20"/>
    <mergeCell ref="G1:H1"/>
    <mergeCell ref="I1:J1"/>
    <mergeCell ref="E30:F30"/>
    <mergeCell ref="E31:F31"/>
    <mergeCell ref="H33:I33"/>
    <mergeCell ref="F9:G9"/>
    <mergeCell ref="E10:F10"/>
    <mergeCell ref="E11:F11"/>
    <mergeCell ref="E12:F12"/>
    <mergeCell ref="H14:I14"/>
    <mergeCell ref="F17:G17"/>
    <mergeCell ref="E18:F18"/>
    <mergeCell ref="E21:F21"/>
    <mergeCell ref="E22:F22"/>
    <mergeCell ref="E23:F23"/>
    <mergeCell ref="E24:F24"/>
    <mergeCell ref="H26:I26"/>
    <mergeCell ref="E29:F29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72:F72"/>
    <mergeCell ref="H74:I74"/>
    <mergeCell ref="E77:F77"/>
    <mergeCell ref="E54:F54"/>
    <mergeCell ref="E55:F55"/>
    <mergeCell ref="E56:F56"/>
    <mergeCell ref="E57:F57"/>
    <mergeCell ref="E58:F58"/>
    <mergeCell ref="E59:F59"/>
    <mergeCell ref="H61:I61"/>
    <mergeCell ref="E66:F66"/>
    <mergeCell ref="E67:F67"/>
    <mergeCell ref="E68:F68"/>
    <mergeCell ref="E69:F69"/>
    <mergeCell ref="E70:F70"/>
    <mergeCell ref="E71:F71"/>
    <mergeCell ref="E64:F64"/>
    <mergeCell ref="E65:F65"/>
    <mergeCell ref="E78:F78"/>
    <mergeCell ref="E79:F79"/>
    <mergeCell ref="H81:I81"/>
    <mergeCell ref="F84:G84"/>
    <mergeCell ref="E85:F85"/>
    <mergeCell ref="E86:F86"/>
    <mergeCell ref="E87:F87"/>
    <mergeCell ref="E88:F88"/>
    <mergeCell ref="E89:F89"/>
    <mergeCell ref="H91:I91"/>
    <mergeCell ref="E94:F94"/>
    <mergeCell ref="E95:F95"/>
    <mergeCell ref="E96:F96"/>
    <mergeCell ref="E97:F97"/>
    <mergeCell ref="E98:F98"/>
    <mergeCell ref="E99:F99"/>
    <mergeCell ref="E100:F100"/>
    <mergeCell ref="E101:F101"/>
    <mergeCell ref="E126:F126"/>
    <mergeCell ref="E127:F127"/>
    <mergeCell ref="E128:F128"/>
    <mergeCell ref="H103:I103"/>
    <mergeCell ref="E106:F106"/>
    <mergeCell ref="E107:F107"/>
    <mergeCell ref="E108:F108"/>
    <mergeCell ref="E109:F109"/>
    <mergeCell ref="E110:F110"/>
    <mergeCell ref="E111:F111"/>
    <mergeCell ref="E117:F117"/>
    <mergeCell ref="E118:F118"/>
    <mergeCell ref="E119:F119"/>
    <mergeCell ref="E120:F120"/>
    <mergeCell ref="H122:I122"/>
    <mergeCell ref="F125:G125"/>
    <mergeCell ref="E112:F112"/>
    <mergeCell ref="H114:I114"/>
    <mergeCell ref="E129:F129"/>
    <mergeCell ref="E130:F130"/>
    <mergeCell ref="E131:F131"/>
    <mergeCell ref="E132:F132"/>
    <mergeCell ref="H134:I134"/>
    <mergeCell ref="F137:G137"/>
    <mergeCell ref="E138:F138"/>
    <mergeCell ref="E139:F139"/>
    <mergeCell ref="E140:F140"/>
    <mergeCell ref="E141:F141"/>
    <mergeCell ref="E142:F142"/>
    <mergeCell ref="E143:F143"/>
    <mergeCell ref="E144:F144"/>
    <mergeCell ref="E145:F145"/>
    <mergeCell ref="H147:I147"/>
    <mergeCell ref="E150:F150"/>
    <mergeCell ref="E151:F151"/>
    <mergeCell ref="E152:F152"/>
    <mergeCell ref="E153:F153"/>
    <mergeCell ref="E154:F154"/>
    <mergeCell ref="H156:I156"/>
    <mergeCell ref="E159:F159"/>
    <mergeCell ref="E160:F160"/>
    <mergeCell ref="E161:F161"/>
    <mergeCell ref="E162:F162"/>
    <mergeCell ref="H164:I164"/>
    <mergeCell ref="E167:F167"/>
    <mergeCell ref="E168:F168"/>
    <mergeCell ref="E169:F169"/>
    <mergeCell ref="E170:F170"/>
    <mergeCell ref="E171:F171"/>
    <mergeCell ref="H173:I173"/>
    <mergeCell ref="F176:G176"/>
    <mergeCell ref="E177:F177"/>
    <mergeCell ref="E178:F178"/>
    <mergeCell ref="E179:F179"/>
    <mergeCell ref="H197:I197"/>
    <mergeCell ref="E200:F200"/>
    <mergeCell ref="E201:F201"/>
    <mergeCell ref="E202:F202"/>
    <mergeCell ref="E203:F203"/>
    <mergeCell ref="E180:F180"/>
    <mergeCell ref="E181:F181"/>
    <mergeCell ref="E182:F182"/>
    <mergeCell ref="E183:F183"/>
    <mergeCell ref="E184:F184"/>
    <mergeCell ref="H186:I186"/>
    <mergeCell ref="E189:F189"/>
    <mergeCell ref="E190:F190"/>
    <mergeCell ref="E191:F191"/>
    <mergeCell ref="E192:F192"/>
    <mergeCell ref="E193:F193"/>
    <mergeCell ref="E194:F194"/>
    <mergeCell ref="E195:F195"/>
    <mergeCell ref="E225:F225"/>
    <mergeCell ref="E226:F226"/>
    <mergeCell ref="E227:F227"/>
    <mergeCell ref="E204:F204"/>
    <mergeCell ref="E205:F205"/>
    <mergeCell ref="H207:I207"/>
    <mergeCell ref="F210:G210"/>
    <mergeCell ref="E211:F211"/>
    <mergeCell ref="E212:F212"/>
    <mergeCell ref="E213:F213"/>
    <mergeCell ref="E216:F216"/>
    <mergeCell ref="E217:F217"/>
    <mergeCell ref="E218:F218"/>
    <mergeCell ref="E219:F219"/>
    <mergeCell ref="E214:F214"/>
    <mergeCell ref="E215:F215"/>
    <mergeCell ref="H221:I221"/>
    <mergeCell ref="E224:F224"/>
    <mergeCell ref="E251:F251"/>
    <mergeCell ref="E228:F228"/>
    <mergeCell ref="E229:F229"/>
    <mergeCell ref="H231:I231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H243:I243"/>
    <mergeCell ref="E246:F246"/>
    <mergeCell ref="E247:F247"/>
    <mergeCell ref="E248:F248"/>
    <mergeCell ref="E249:F249"/>
    <mergeCell ref="E250:F250"/>
    <mergeCell ref="E273:F273"/>
    <mergeCell ref="E274:F274"/>
    <mergeCell ref="E275:F275"/>
    <mergeCell ref="E252:F252"/>
    <mergeCell ref="E253:F253"/>
    <mergeCell ref="H255:I255"/>
    <mergeCell ref="F258:G258"/>
    <mergeCell ref="F259:G259"/>
    <mergeCell ref="E260:F260"/>
    <mergeCell ref="E261:F261"/>
    <mergeCell ref="E264:F264"/>
    <mergeCell ref="E265:F265"/>
    <mergeCell ref="E266:F266"/>
    <mergeCell ref="E267:F267"/>
    <mergeCell ref="E268:F268"/>
    <mergeCell ref="H270:I270"/>
    <mergeCell ref="E262:F262"/>
    <mergeCell ref="E263:F263"/>
    <mergeCell ref="E276:F276"/>
    <mergeCell ref="E277:F277"/>
    <mergeCell ref="H279:I279"/>
    <mergeCell ref="E282:F282"/>
    <mergeCell ref="E283:F283"/>
    <mergeCell ref="E284:F284"/>
    <mergeCell ref="E285:F285"/>
    <mergeCell ref="E286:F286"/>
    <mergeCell ref="E287:F287"/>
    <mergeCell ref="E288:F288"/>
    <mergeCell ref="H290:I290"/>
    <mergeCell ref="E293:F293"/>
    <mergeCell ref="E294:F294"/>
    <mergeCell ref="E295:F295"/>
    <mergeCell ref="E296:F296"/>
    <mergeCell ref="E297:F297"/>
    <mergeCell ref="E298:F298"/>
    <mergeCell ref="H300:I300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H313:I313"/>
    <mergeCell ref="E316:F316"/>
    <mergeCell ref="E317:F317"/>
    <mergeCell ref="E318:F318"/>
    <mergeCell ref="E319:F319"/>
    <mergeCell ref="E320:F320"/>
    <mergeCell ref="H322:I322"/>
    <mergeCell ref="E325:F325"/>
    <mergeCell ref="E326:F326"/>
    <mergeCell ref="E327:F327"/>
    <mergeCell ref="E328:F328"/>
    <mergeCell ref="E329:F329"/>
    <mergeCell ref="E330:F330"/>
    <mergeCell ref="E331:F331"/>
    <mergeCell ref="E339:F339"/>
    <mergeCell ref="E340:F340"/>
    <mergeCell ref="H333:I333"/>
    <mergeCell ref="E336:F336"/>
    <mergeCell ref="E337:F337"/>
    <mergeCell ref="E338:F338"/>
    <mergeCell ref="E351:F351"/>
    <mergeCell ref="E352:F352"/>
    <mergeCell ref="E353:F353"/>
    <mergeCell ref="E363:F363"/>
    <mergeCell ref="E364:F364"/>
    <mergeCell ref="H342:I342"/>
    <mergeCell ref="F345:G345"/>
    <mergeCell ref="E346:F346"/>
    <mergeCell ref="E347:F347"/>
    <mergeCell ref="H355:I355"/>
    <mergeCell ref="E358:F358"/>
    <mergeCell ref="E359:F359"/>
    <mergeCell ref="E360:F360"/>
    <mergeCell ref="E361:F361"/>
    <mergeCell ref="E348:F348"/>
    <mergeCell ref="E349:F349"/>
    <mergeCell ref="E350:F350"/>
    <mergeCell ref="H389:I389"/>
    <mergeCell ref="E392:F392"/>
    <mergeCell ref="E393:F393"/>
    <mergeCell ref="E394:F394"/>
    <mergeCell ref="E395:F395"/>
    <mergeCell ref="E396:F396"/>
    <mergeCell ref="E397:F397"/>
    <mergeCell ref="E362:F362"/>
    <mergeCell ref="E372:F372"/>
    <mergeCell ref="E373:F373"/>
    <mergeCell ref="E374:F374"/>
    <mergeCell ref="E376:F376"/>
    <mergeCell ref="H378:I378"/>
    <mergeCell ref="E381:F381"/>
    <mergeCell ref="E382:F382"/>
    <mergeCell ref="E383:F383"/>
    <mergeCell ref="E384:F384"/>
    <mergeCell ref="E385:F385"/>
    <mergeCell ref="E386:F386"/>
    <mergeCell ref="E387:F387"/>
    <mergeCell ref="H366:I366"/>
    <mergeCell ref="E369:F369"/>
    <mergeCell ref="E370:F370"/>
    <mergeCell ref="E371:F371"/>
    <mergeCell ref="E420:F420"/>
    <mergeCell ref="E421:F421"/>
    <mergeCell ref="E422:F422"/>
    <mergeCell ref="E399:F399"/>
    <mergeCell ref="H401:I401"/>
    <mergeCell ref="E404:F404"/>
    <mergeCell ref="E405:F405"/>
    <mergeCell ref="E406:F406"/>
    <mergeCell ref="E407:F407"/>
    <mergeCell ref="E408:F408"/>
    <mergeCell ref="E411:F411"/>
    <mergeCell ref="H413:I413"/>
    <mergeCell ref="E416:F416"/>
    <mergeCell ref="E417:F417"/>
    <mergeCell ref="E418:F418"/>
    <mergeCell ref="E419:F419"/>
    <mergeCell ref="E409:F409"/>
    <mergeCell ref="E410:F410"/>
    <mergeCell ref="E398:F398"/>
    <mergeCell ref="E375:F375"/>
    <mergeCell ref="E423:F423"/>
    <mergeCell ref="H425:I425"/>
    <mergeCell ref="E428:F428"/>
    <mergeCell ref="E429:F429"/>
    <mergeCell ref="E430:F430"/>
    <mergeCell ref="E431:F431"/>
    <mergeCell ref="E432:F432"/>
    <mergeCell ref="E433:F433"/>
    <mergeCell ref="E434:F434"/>
    <mergeCell ref="E435:F435"/>
    <mergeCell ref="H437:I437"/>
    <mergeCell ref="E440:F440"/>
    <mergeCell ref="E441:F441"/>
    <mergeCell ref="E442:F442"/>
    <mergeCell ref="E443:F443"/>
    <mergeCell ref="E444:F444"/>
    <mergeCell ref="E445:F445"/>
    <mergeCell ref="E446:F446"/>
    <mergeCell ref="E468:F468"/>
    <mergeCell ref="E469:F469"/>
    <mergeCell ref="E470:F470"/>
    <mergeCell ref="E447:F447"/>
    <mergeCell ref="H449:I449"/>
    <mergeCell ref="E452:F452"/>
    <mergeCell ref="E453:F453"/>
    <mergeCell ref="E454:F454"/>
    <mergeCell ref="E455:F455"/>
    <mergeCell ref="E456:F456"/>
    <mergeCell ref="E459:F459"/>
    <mergeCell ref="H461:I461"/>
    <mergeCell ref="E464:F464"/>
    <mergeCell ref="E465:F465"/>
    <mergeCell ref="E466:F466"/>
    <mergeCell ref="E467:F467"/>
    <mergeCell ref="E457:F457"/>
    <mergeCell ref="E458:F458"/>
    <mergeCell ref="E471:F471"/>
    <mergeCell ref="H473:I473"/>
    <mergeCell ref="E476:F476"/>
    <mergeCell ref="E477:F477"/>
    <mergeCell ref="E478:F478"/>
    <mergeCell ref="E479:F479"/>
    <mergeCell ref="E480:F480"/>
    <mergeCell ref="E481:F481"/>
    <mergeCell ref="E482:F482"/>
    <mergeCell ref="E483:F483"/>
    <mergeCell ref="H485:I485"/>
    <mergeCell ref="F488:G488"/>
    <mergeCell ref="E489:F489"/>
    <mergeCell ref="E490:F490"/>
    <mergeCell ref="E491:F491"/>
    <mergeCell ref="E492:F492"/>
    <mergeCell ref="E493:F493"/>
    <mergeCell ref="H495:I495"/>
    <mergeCell ref="E498:F498"/>
    <mergeCell ref="E499:F499"/>
    <mergeCell ref="E500:F500"/>
    <mergeCell ref="E501:F501"/>
    <mergeCell ref="E502:F502"/>
    <mergeCell ref="E503:F503"/>
    <mergeCell ref="E504:F504"/>
    <mergeCell ref="H506:I506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54:F554"/>
    <mergeCell ref="H532:I532"/>
    <mergeCell ref="E535:F535"/>
    <mergeCell ref="E536:F536"/>
    <mergeCell ref="E537:F537"/>
    <mergeCell ref="E538:F538"/>
    <mergeCell ref="E539:F539"/>
    <mergeCell ref="E540:F540"/>
    <mergeCell ref="E541:F541"/>
    <mergeCell ref="E542:F542"/>
    <mergeCell ref="H544:I544"/>
    <mergeCell ref="E547:F547"/>
    <mergeCell ref="E548:F548"/>
    <mergeCell ref="E549:F549"/>
    <mergeCell ref="E550:F550"/>
    <mergeCell ref="E551:F551"/>
    <mergeCell ref="E552:F552"/>
    <mergeCell ref="E553:F553"/>
    <mergeCell ref="H520:I520"/>
    <mergeCell ref="E523:F523"/>
    <mergeCell ref="E524:F524"/>
    <mergeCell ref="E525:F525"/>
    <mergeCell ref="E526:F526"/>
    <mergeCell ref="E527:F527"/>
    <mergeCell ref="E528:F528"/>
    <mergeCell ref="E529:F529"/>
    <mergeCell ref="E530:F530"/>
    <mergeCell ref="E576:F576"/>
    <mergeCell ref="E577:F577"/>
    <mergeCell ref="H579:I579"/>
    <mergeCell ref="H556:I556"/>
    <mergeCell ref="E559:F559"/>
    <mergeCell ref="E560:F560"/>
    <mergeCell ref="E561:F561"/>
    <mergeCell ref="E562:F562"/>
    <mergeCell ref="E563:F563"/>
    <mergeCell ref="E564:F564"/>
    <mergeCell ref="H568:I568"/>
    <mergeCell ref="E571:F571"/>
    <mergeCell ref="E572:F572"/>
    <mergeCell ref="E573:F573"/>
    <mergeCell ref="E574:F574"/>
    <mergeCell ref="E575:F575"/>
    <mergeCell ref="E565:F565"/>
    <mergeCell ref="E566:F566"/>
    <mergeCell ref="E582:F582"/>
    <mergeCell ref="E583:F583"/>
    <mergeCell ref="E584:F584"/>
    <mergeCell ref="E585:F585"/>
    <mergeCell ref="E586:F586"/>
    <mergeCell ref="E587:F587"/>
    <mergeCell ref="E588:F588"/>
    <mergeCell ref="E589:F589"/>
    <mergeCell ref="E590:F590"/>
    <mergeCell ref="E591:F591"/>
    <mergeCell ref="H593:I593"/>
    <mergeCell ref="E596:F596"/>
    <mergeCell ref="E597:F597"/>
    <mergeCell ref="E598:F598"/>
    <mergeCell ref="E599:F599"/>
    <mergeCell ref="E600:F600"/>
    <mergeCell ref="E601:F601"/>
    <mergeCell ref="E602:F602"/>
    <mergeCell ref="E624:F624"/>
    <mergeCell ref="E625:F625"/>
    <mergeCell ref="H627:I627"/>
    <mergeCell ref="H604:I604"/>
    <mergeCell ref="E607:F607"/>
    <mergeCell ref="E608:F608"/>
    <mergeCell ref="E609:F609"/>
    <mergeCell ref="E610:F610"/>
    <mergeCell ref="E611:F611"/>
    <mergeCell ref="E612:F612"/>
    <mergeCell ref="H616:I616"/>
    <mergeCell ref="E619:F619"/>
    <mergeCell ref="E620:F620"/>
    <mergeCell ref="E621:F621"/>
    <mergeCell ref="E622:F622"/>
    <mergeCell ref="E623:F623"/>
    <mergeCell ref="E613:F613"/>
    <mergeCell ref="E614:F614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H639:I639"/>
    <mergeCell ref="E642:F642"/>
    <mergeCell ref="E643:F643"/>
    <mergeCell ref="E644:F644"/>
    <mergeCell ref="E645:F645"/>
    <mergeCell ref="E646:F646"/>
    <mergeCell ref="E647:F647"/>
    <mergeCell ref="E648:F648"/>
    <mergeCell ref="E649:F649"/>
    <mergeCell ref="H651:I651"/>
    <mergeCell ref="E654:F654"/>
    <mergeCell ref="E655:F655"/>
    <mergeCell ref="E656:F656"/>
    <mergeCell ref="E657:F657"/>
    <mergeCell ref="E658:F658"/>
    <mergeCell ref="E659:F659"/>
    <mergeCell ref="E660:F660"/>
    <mergeCell ref="H662:I662"/>
    <mergeCell ref="F665:G665"/>
    <mergeCell ref="E666:F666"/>
    <mergeCell ref="E667:F667"/>
    <mergeCell ref="E668:F668"/>
    <mergeCell ref="E669:F669"/>
    <mergeCell ref="E670:F670"/>
    <mergeCell ref="E671:F671"/>
    <mergeCell ref="E672:F672"/>
    <mergeCell ref="E673:F673"/>
    <mergeCell ref="H675:I675"/>
    <mergeCell ref="E678:F678"/>
    <mergeCell ref="E679:F679"/>
    <mergeCell ref="E680:F680"/>
    <mergeCell ref="E681:F681"/>
    <mergeCell ref="E682:F682"/>
    <mergeCell ref="H684:I684"/>
    <mergeCell ref="F687:G687"/>
    <mergeCell ref="E688:F688"/>
    <mergeCell ref="E689:F689"/>
    <mergeCell ref="E723:F723"/>
    <mergeCell ref="H725:I725"/>
    <mergeCell ref="E728:F728"/>
    <mergeCell ref="E702:F702"/>
    <mergeCell ref="E703:F703"/>
    <mergeCell ref="H705:I705"/>
    <mergeCell ref="E708:F708"/>
    <mergeCell ref="E709:F709"/>
    <mergeCell ref="E710:F710"/>
    <mergeCell ref="E711:F711"/>
    <mergeCell ref="H715:I715"/>
    <mergeCell ref="E718:F718"/>
    <mergeCell ref="E719:F719"/>
    <mergeCell ref="E720:F720"/>
    <mergeCell ref="E721:F721"/>
    <mergeCell ref="E722:F722"/>
    <mergeCell ref="E712:F712"/>
    <mergeCell ref="E713:F713"/>
    <mergeCell ref="E690:F690"/>
    <mergeCell ref="E691:F691"/>
    <mergeCell ref="E692:F692"/>
    <mergeCell ref="E693:F693"/>
    <mergeCell ref="H695:I695"/>
    <mergeCell ref="E698:F698"/>
    <mergeCell ref="E699:F699"/>
    <mergeCell ref="E700:F700"/>
    <mergeCell ref="E701:F701"/>
    <mergeCell ref="E729:F729"/>
    <mergeCell ref="E730:F730"/>
    <mergeCell ref="E731:F731"/>
    <mergeCell ref="E732:F732"/>
    <mergeCell ref="E733:F733"/>
    <mergeCell ref="H761:I761"/>
    <mergeCell ref="F764:G764"/>
    <mergeCell ref="E741:F741"/>
    <mergeCell ref="E742:F742"/>
    <mergeCell ref="E743:F743"/>
    <mergeCell ref="E744:F744"/>
    <mergeCell ref="E745:F745"/>
    <mergeCell ref="E746:F746"/>
    <mergeCell ref="H748:I748"/>
    <mergeCell ref="E751:F751"/>
    <mergeCell ref="H735:I735"/>
    <mergeCell ref="F738:G738"/>
    <mergeCell ref="E739:F739"/>
    <mergeCell ref="E740:F740"/>
    <mergeCell ref="E753:F753"/>
    <mergeCell ref="E754:F754"/>
    <mergeCell ref="E755:F755"/>
    <mergeCell ref="E756:F756"/>
    <mergeCell ref="E757:F757"/>
    <mergeCell ref="E758:F758"/>
    <mergeCell ref="E759:F759"/>
    <mergeCell ref="E784:F784"/>
    <mergeCell ref="E752:F752"/>
    <mergeCell ref="E774:F774"/>
    <mergeCell ref="E775:F775"/>
    <mergeCell ref="E776:F776"/>
    <mergeCell ref="H778:I778"/>
    <mergeCell ref="E781:F781"/>
    <mergeCell ref="E782:F782"/>
    <mergeCell ref="E783:F783"/>
    <mergeCell ref="E785:F785"/>
    <mergeCell ref="F765:G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H787:I787"/>
    <mergeCell ref="E790:F790"/>
    <mergeCell ref="E791:F791"/>
    <mergeCell ref="E792:F792"/>
    <mergeCell ref="E793:F793"/>
    <mergeCell ref="E794:F794"/>
    <mergeCell ref="E795:F795"/>
    <mergeCell ref="H797:I797"/>
    <mergeCell ref="E800:F800"/>
    <mergeCell ref="E824:F824"/>
    <mergeCell ref="E801:F801"/>
    <mergeCell ref="E802:F802"/>
    <mergeCell ref="E803:F803"/>
    <mergeCell ref="E804:F804"/>
    <mergeCell ref="E805:F805"/>
    <mergeCell ref="E835:F835"/>
    <mergeCell ref="H837:I837"/>
    <mergeCell ref="E813:F813"/>
    <mergeCell ref="E814:F814"/>
    <mergeCell ref="E815:F815"/>
    <mergeCell ref="H817:I817"/>
    <mergeCell ref="E820:F820"/>
    <mergeCell ref="E821:F821"/>
    <mergeCell ref="E822:F822"/>
    <mergeCell ref="E823:F823"/>
    <mergeCell ref="H807:I807"/>
    <mergeCell ref="E810:F810"/>
    <mergeCell ref="E811:F811"/>
    <mergeCell ref="E812:F812"/>
    <mergeCell ref="E849:F849"/>
    <mergeCell ref="E850:F850"/>
    <mergeCell ref="E851:F851"/>
    <mergeCell ref="E825:F825"/>
    <mergeCell ref="H827:I827"/>
    <mergeCell ref="E830:F830"/>
    <mergeCell ref="E831:F831"/>
    <mergeCell ref="E832:F832"/>
    <mergeCell ref="E833:F833"/>
    <mergeCell ref="E834:F834"/>
    <mergeCell ref="F840:G840"/>
    <mergeCell ref="E841:F841"/>
    <mergeCell ref="E842:F842"/>
    <mergeCell ref="E843:F843"/>
    <mergeCell ref="E844:F844"/>
    <mergeCell ref="H846:I846"/>
    <mergeCell ref="E852:F852"/>
    <mergeCell ref="H854:I854"/>
    <mergeCell ref="E857:F857"/>
    <mergeCell ref="E858:F858"/>
    <mergeCell ref="E859:F859"/>
    <mergeCell ref="E860:F860"/>
    <mergeCell ref="H862:I862"/>
    <mergeCell ref="F865:G865"/>
    <mergeCell ref="E866:F866"/>
    <mergeCell ref="E867:F867"/>
    <mergeCell ref="E868:F868"/>
    <mergeCell ref="E869:F869"/>
    <mergeCell ref="E870:F870"/>
    <mergeCell ref="H872:I872"/>
    <mergeCell ref="E875:F875"/>
    <mergeCell ref="E876:F876"/>
    <mergeCell ref="E877:F877"/>
    <mergeCell ref="E878:F878"/>
    <mergeCell ref="H880:I880"/>
    <mergeCell ref="F883:G883"/>
    <mergeCell ref="E884:F884"/>
    <mergeCell ref="E885:F885"/>
    <mergeCell ref="E886:F886"/>
    <mergeCell ref="E887:F887"/>
    <mergeCell ref="E888:F888"/>
    <mergeCell ref="E889:F889"/>
    <mergeCell ref="H891:I891"/>
    <mergeCell ref="E917:F917"/>
    <mergeCell ref="E894:F894"/>
    <mergeCell ref="E895:F895"/>
    <mergeCell ref="E896:F896"/>
    <mergeCell ref="E897:F897"/>
    <mergeCell ref="E898:F898"/>
    <mergeCell ref="E899:F899"/>
    <mergeCell ref="E928:F928"/>
    <mergeCell ref="H930:I930"/>
    <mergeCell ref="E906:F906"/>
    <mergeCell ref="E907:F907"/>
    <mergeCell ref="E908:F908"/>
    <mergeCell ref="E909:F909"/>
    <mergeCell ref="H911:I911"/>
    <mergeCell ref="F914:G914"/>
    <mergeCell ref="E915:F915"/>
    <mergeCell ref="E916:F916"/>
    <mergeCell ref="H901:I901"/>
    <mergeCell ref="E904:F904"/>
    <mergeCell ref="E905:F905"/>
    <mergeCell ref="E948:F948"/>
    <mergeCell ref="E949:F949"/>
    <mergeCell ref="H940:I940"/>
    <mergeCell ref="F943:G943"/>
    <mergeCell ref="E944:F944"/>
    <mergeCell ref="E918:F918"/>
    <mergeCell ref="E919:F919"/>
    <mergeCell ref="H921:I921"/>
    <mergeCell ref="E924:F924"/>
    <mergeCell ref="E925:F925"/>
    <mergeCell ref="E926:F926"/>
    <mergeCell ref="E927:F927"/>
    <mergeCell ref="E933:F933"/>
    <mergeCell ref="E934:F934"/>
    <mergeCell ref="E935:F935"/>
    <mergeCell ref="E936:F936"/>
    <mergeCell ref="E937:F937"/>
    <mergeCell ref="E938:F938"/>
    <mergeCell ref="E945:F945"/>
    <mergeCell ref="E946:F946"/>
    <mergeCell ref="E947:F947"/>
    <mergeCell ref="H951:I951"/>
    <mergeCell ref="H976:J976"/>
    <mergeCell ref="E957:F957"/>
    <mergeCell ref="E958:F958"/>
    <mergeCell ref="E959:F959"/>
    <mergeCell ref="E960:F960"/>
    <mergeCell ref="E961:F961"/>
    <mergeCell ref="H963:I963"/>
    <mergeCell ref="E966:F966"/>
    <mergeCell ref="E967:F967"/>
    <mergeCell ref="E968:F968"/>
    <mergeCell ref="F954:G954"/>
    <mergeCell ref="E955:F955"/>
    <mergeCell ref="E956:F956"/>
    <mergeCell ref="A980:J980"/>
    <mergeCell ref="H970:I970"/>
    <mergeCell ref="A974:C974"/>
    <mergeCell ref="F974:G974"/>
    <mergeCell ref="H974:J974"/>
    <mergeCell ref="A975:C975"/>
    <mergeCell ref="F975:G975"/>
    <mergeCell ref="H975:J975"/>
    <mergeCell ref="A976:C976"/>
    <mergeCell ref="F976:G976"/>
  </mergeCells>
  <pageMargins left="0.31496062992125984" right="0.31496062992125984" top="0.39370078740157483" bottom="0.39370078740157483" header="0.51181102362204722" footer="0.51181102362204722"/>
  <pageSetup paperSize="9" scale="48" fitToHeight="0" orientation="portrait" r:id="rId1"/>
  <headerFooter>
    <oddHeader xml:space="preserve">&amp;L </oddHeader>
    <oddFooter xml:space="preserve">&amp;L 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7A76D-806B-4B4D-AB20-A07DA245CFF1}">
  <sheetPr>
    <tabColor rgb="FF92D050"/>
    <pageSetUpPr fitToPage="1"/>
  </sheetPr>
  <dimension ref="A1:J60"/>
  <sheetViews>
    <sheetView view="pageBreakPreview" topLeftCell="A40" zoomScaleNormal="100" zoomScaleSheetLayoutView="100" workbookViewId="0">
      <selection activeCell="L43" sqref="L43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30"/>
      <c r="C1" s="230"/>
      <c r="D1" s="230"/>
      <c r="E1" s="230"/>
      <c r="F1" s="230"/>
      <c r="G1" s="230"/>
      <c r="H1" s="230"/>
      <c r="I1" s="2"/>
      <c r="J1" s="3"/>
    </row>
    <row r="2" spans="1:10" x14ac:dyDescent="0.25">
      <c r="A2" s="5"/>
      <c r="B2" s="216"/>
      <c r="C2" s="216"/>
      <c r="D2" s="216"/>
      <c r="E2" s="216"/>
      <c r="F2" s="216"/>
      <c r="G2" s="216"/>
      <c r="H2" s="216"/>
      <c r="I2" s="6"/>
      <c r="J2" s="7"/>
    </row>
    <row r="3" spans="1:10" x14ac:dyDescent="0.25">
      <c r="A3" s="5"/>
      <c r="B3" s="216"/>
      <c r="C3" s="216"/>
      <c r="D3" s="216"/>
      <c r="E3" s="216"/>
      <c r="F3" s="216"/>
      <c r="G3" s="216"/>
      <c r="H3" s="216"/>
      <c r="I3" s="6"/>
      <c r="J3" s="7"/>
    </row>
    <row r="4" spans="1:10" x14ac:dyDescent="0.25">
      <c r="A4" s="5"/>
      <c r="B4" s="216"/>
      <c r="C4" s="216"/>
      <c r="D4" s="216"/>
      <c r="E4" s="216"/>
      <c r="F4" s="216"/>
      <c r="G4" s="216"/>
      <c r="H4" s="216"/>
      <c r="I4" s="6"/>
      <c r="J4" s="7"/>
    </row>
    <row r="5" spans="1:10" x14ac:dyDescent="0.25">
      <c r="A5" s="5"/>
      <c r="B5" s="216"/>
      <c r="C5" s="216"/>
      <c r="D5" s="216"/>
      <c r="E5" s="216"/>
      <c r="F5" s="216"/>
      <c r="G5" s="216"/>
      <c r="H5" s="216"/>
      <c r="I5" s="6"/>
      <c r="J5" s="7"/>
    </row>
    <row r="6" spans="1:10" x14ac:dyDescent="0.25">
      <c r="A6" s="5"/>
      <c r="B6" s="216"/>
      <c r="C6" s="216"/>
      <c r="D6" s="216"/>
      <c r="E6" s="216"/>
      <c r="F6" s="216"/>
      <c r="G6" s="216"/>
      <c r="H6" s="216"/>
      <c r="I6" s="6"/>
      <c r="J6" s="7"/>
    </row>
    <row r="7" spans="1:10" x14ac:dyDescent="0.25">
      <c r="A7" s="5"/>
      <c r="B7" s="216"/>
      <c r="C7" s="216"/>
      <c r="D7" s="216"/>
      <c r="E7" s="216"/>
      <c r="F7" s="216"/>
      <c r="G7" s="216"/>
      <c r="H7" s="216"/>
      <c r="I7" s="6"/>
      <c r="J7" s="7"/>
    </row>
    <row r="8" spans="1:10" x14ac:dyDescent="0.25">
      <c r="A8" s="5"/>
      <c r="B8" s="216"/>
      <c r="C8" s="216"/>
      <c r="D8" s="216"/>
      <c r="E8" s="216"/>
      <c r="F8" s="216"/>
      <c r="G8" s="216"/>
      <c r="H8" s="216"/>
      <c r="I8" s="6"/>
      <c r="J8" s="7"/>
    </row>
    <row r="9" spans="1:10" x14ac:dyDescent="0.25">
      <c r="A9" s="5"/>
      <c r="B9" s="216"/>
      <c r="C9" s="216"/>
      <c r="D9" s="216"/>
      <c r="E9" s="216"/>
      <c r="F9" s="216"/>
      <c r="G9" s="216"/>
      <c r="H9" s="216"/>
      <c r="I9" s="216"/>
      <c r="J9" s="7"/>
    </row>
    <row r="10" spans="1:10" x14ac:dyDescent="0.25">
      <c r="A10" s="5"/>
      <c r="B10" s="216"/>
      <c r="C10" s="216"/>
      <c r="D10" s="216"/>
      <c r="E10" s="216"/>
      <c r="F10" s="216"/>
      <c r="G10" s="216"/>
      <c r="H10" s="216"/>
      <c r="I10" s="21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9" t="str">
        <f>CAPA!B26</f>
        <v>OBJETO: CONSTRUÇÃO DE UBS NA COMUNIDADE DE SÃO RAIMUNDO DO ITUQUÍ, NO MUNICÍPIO DE SANTARÉM</v>
      </c>
      <c r="C18" s="219"/>
      <c r="D18" s="219"/>
      <c r="E18" s="219"/>
      <c r="F18" s="219"/>
      <c r="G18" s="219"/>
      <c r="H18" s="219"/>
      <c r="I18" s="219"/>
      <c r="J18" s="7"/>
    </row>
    <row r="19" spans="1:10" x14ac:dyDescent="0.25">
      <c r="A19" s="5"/>
      <c r="B19" s="219"/>
      <c r="C19" s="219"/>
      <c r="D19" s="219"/>
      <c r="E19" s="219"/>
      <c r="F19" s="219"/>
      <c r="G19" s="219"/>
      <c r="H19" s="219"/>
      <c r="I19" s="219"/>
      <c r="J19" s="7"/>
    </row>
    <row r="20" spans="1:10" x14ac:dyDescent="0.25">
      <c r="A20" s="5"/>
      <c r="B20" s="219"/>
      <c r="C20" s="219"/>
      <c r="D20" s="219"/>
      <c r="E20" s="219"/>
      <c r="F20" s="219"/>
      <c r="G20" s="219"/>
      <c r="H20" s="219"/>
      <c r="I20" s="219"/>
      <c r="J20" s="7"/>
    </row>
    <row r="21" spans="1:10" x14ac:dyDescent="0.25">
      <c r="A21" s="5"/>
      <c r="B21" s="219"/>
      <c r="C21" s="219"/>
      <c r="D21" s="219"/>
      <c r="E21" s="219"/>
      <c r="F21" s="219"/>
      <c r="G21" s="219"/>
      <c r="H21" s="219"/>
      <c r="I21" s="219"/>
      <c r="J21" s="7"/>
    </row>
    <row r="22" spans="1:10" x14ac:dyDescent="0.25">
      <c r="A22" s="5"/>
      <c r="B22" s="219"/>
      <c r="C22" s="219"/>
      <c r="D22" s="219"/>
      <c r="E22" s="219"/>
      <c r="F22" s="219"/>
      <c r="G22" s="219"/>
      <c r="H22" s="219"/>
      <c r="I22" s="219"/>
      <c r="J22" s="7"/>
    </row>
    <row r="23" spans="1:10" x14ac:dyDescent="0.25">
      <c r="A23" s="5"/>
      <c r="B23" s="219"/>
      <c r="C23" s="219"/>
      <c r="D23" s="219"/>
      <c r="E23" s="219"/>
      <c r="F23" s="219"/>
      <c r="G23" s="219"/>
      <c r="H23" s="219"/>
      <c r="I23" s="219"/>
      <c r="J23" s="7"/>
    </row>
    <row r="24" spans="1:10" x14ac:dyDescent="0.25">
      <c r="A24" s="5"/>
      <c r="B24" s="219"/>
      <c r="C24" s="219"/>
      <c r="D24" s="219"/>
      <c r="E24" s="219"/>
      <c r="F24" s="219"/>
      <c r="G24" s="219"/>
      <c r="H24" s="219"/>
      <c r="I24" s="219"/>
      <c r="J24" s="7"/>
    </row>
    <row r="25" spans="1:10" x14ac:dyDescent="0.25">
      <c r="A25" s="5"/>
      <c r="B25" s="219"/>
      <c r="C25" s="219"/>
      <c r="D25" s="219"/>
      <c r="E25" s="219"/>
      <c r="F25" s="219"/>
      <c r="G25" s="219"/>
      <c r="H25" s="219"/>
      <c r="I25" s="219"/>
      <c r="J25" s="7"/>
    </row>
    <row r="26" spans="1:10" ht="12.75" customHeight="1" x14ac:dyDescent="0.25">
      <c r="A26" s="5"/>
      <c r="B26" s="219"/>
      <c r="C26" s="219"/>
      <c r="D26" s="219"/>
      <c r="E26" s="219"/>
      <c r="F26" s="219"/>
      <c r="G26" s="219"/>
      <c r="H26" s="219"/>
      <c r="I26" s="219"/>
      <c r="J26" s="7"/>
    </row>
    <row r="27" spans="1:10" ht="12.75" customHeight="1" x14ac:dyDescent="0.25">
      <c r="A27" s="5"/>
      <c r="B27" s="216"/>
      <c r="C27" s="216"/>
      <c r="D27" s="216"/>
      <c r="E27" s="216"/>
      <c r="F27" s="216"/>
      <c r="G27" s="216"/>
      <c r="H27" s="216"/>
      <c r="I27" s="216"/>
      <c r="J27" s="7"/>
    </row>
    <row r="28" spans="1:10" ht="12.75" customHeight="1" x14ac:dyDescent="0.25">
      <c r="A28" s="5"/>
      <c r="B28" s="216"/>
      <c r="C28" s="216"/>
      <c r="D28" s="216"/>
      <c r="E28" s="216"/>
      <c r="F28" s="216"/>
      <c r="G28" s="216"/>
      <c r="H28" s="216"/>
      <c r="I28" s="216"/>
      <c r="J28" s="7"/>
    </row>
    <row r="29" spans="1:10" ht="12.75" customHeight="1" x14ac:dyDescent="0.25">
      <c r="A29" s="5"/>
      <c r="B29" s="216"/>
      <c r="C29" s="216"/>
      <c r="D29" s="216"/>
      <c r="E29" s="216"/>
      <c r="F29" s="216"/>
      <c r="G29" s="216"/>
      <c r="H29" s="216"/>
      <c r="I29" s="216"/>
      <c r="J29" s="7"/>
    </row>
    <row r="30" spans="1:10" ht="12.75" customHeight="1" x14ac:dyDescent="0.25">
      <c r="A30" s="5"/>
      <c r="B30" s="216"/>
      <c r="C30" s="216"/>
      <c r="D30" s="216"/>
      <c r="E30" s="216"/>
      <c r="F30" s="216"/>
      <c r="G30" s="216"/>
      <c r="H30" s="216"/>
      <c r="I30" s="216"/>
      <c r="J30" s="7"/>
    </row>
    <row r="31" spans="1:10" ht="12.75" customHeight="1" x14ac:dyDescent="0.25">
      <c r="A31" s="5"/>
      <c r="B31" s="216"/>
      <c r="C31" s="216"/>
      <c r="D31" s="216"/>
      <c r="E31" s="216"/>
      <c r="F31" s="216"/>
      <c r="G31" s="216"/>
      <c r="H31" s="216"/>
      <c r="I31" s="216"/>
      <c r="J31" s="7"/>
    </row>
    <row r="32" spans="1:10" ht="12.75" customHeight="1" x14ac:dyDescent="0.25">
      <c r="A32" s="5"/>
      <c r="B32" s="216"/>
      <c r="C32" s="216"/>
      <c r="D32" s="216"/>
      <c r="E32" s="216"/>
      <c r="F32" s="216"/>
      <c r="G32" s="216"/>
      <c r="H32" s="216"/>
      <c r="I32" s="216"/>
      <c r="J32" s="7"/>
    </row>
    <row r="33" spans="1:10" ht="12.75" customHeight="1" x14ac:dyDescent="0.25">
      <c r="A33" s="5"/>
      <c r="B33" s="216"/>
      <c r="C33" s="216"/>
      <c r="D33" s="216"/>
      <c r="E33" s="216"/>
      <c r="F33" s="216"/>
      <c r="G33" s="216"/>
      <c r="H33" s="216"/>
      <c r="I33" s="216"/>
      <c r="J33" s="7"/>
    </row>
    <row r="34" spans="1:10" ht="12.75" customHeight="1" x14ac:dyDescent="0.25">
      <c r="A34" s="5"/>
      <c r="B34" s="216"/>
      <c r="C34" s="216"/>
      <c r="D34" s="216"/>
      <c r="E34" s="216"/>
      <c r="F34" s="216"/>
      <c r="G34" s="216"/>
      <c r="H34" s="216"/>
      <c r="I34" s="216"/>
      <c r="J34" s="7"/>
    </row>
    <row r="35" spans="1:10" x14ac:dyDescent="0.25">
      <c r="A35" s="5"/>
      <c r="B35" s="216"/>
      <c r="C35" s="216"/>
      <c r="D35" s="216"/>
      <c r="E35" s="216"/>
      <c r="F35" s="216"/>
      <c r="G35" s="216"/>
      <c r="H35" s="216"/>
      <c r="I35" s="216"/>
      <c r="J35" s="7"/>
    </row>
    <row r="36" spans="1:10" x14ac:dyDescent="0.25">
      <c r="A36" s="5"/>
      <c r="B36" s="216"/>
      <c r="C36" s="216"/>
      <c r="D36" s="216"/>
      <c r="E36" s="216"/>
      <c r="F36" s="216"/>
      <c r="G36" s="216"/>
      <c r="H36" s="216"/>
      <c r="I36" s="216"/>
      <c r="J36" s="7"/>
    </row>
    <row r="37" spans="1:10" x14ac:dyDescent="0.25">
      <c r="A37" s="5"/>
      <c r="B37" s="229" t="s">
        <v>4</v>
      </c>
      <c r="C37" s="229"/>
      <c r="D37" s="229"/>
      <c r="E37" s="229"/>
      <c r="F37" s="229"/>
      <c r="G37" s="229"/>
      <c r="H37" s="229"/>
      <c r="I37" s="229"/>
      <c r="J37" s="7"/>
    </row>
    <row r="38" spans="1:10" x14ac:dyDescent="0.25">
      <c r="A38" s="5"/>
      <c r="B38" s="229"/>
      <c r="C38" s="229"/>
      <c r="D38" s="229"/>
      <c r="E38" s="229"/>
      <c r="F38" s="229"/>
      <c r="G38" s="229"/>
      <c r="H38" s="229"/>
      <c r="I38" s="229"/>
      <c r="J38" s="7"/>
    </row>
    <row r="39" spans="1:10" x14ac:dyDescent="0.25">
      <c r="A39" s="5"/>
      <c r="B39" s="216"/>
      <c r="C39" s="216"/>
      <c r="D39" s="216"/>
      <c r="E39" s="216"/>
      <c r="F39" s="216"/>
      <c r="G39" s="216"/>
      <c r="H39" s="216"/>
      <c r="I39" s="216"/>
      <c r="J39" s="7"/>
    </row>
    <row r="40" spans="1:10" x14ac:dyDescent="0.25">
      <c r="A40" s="5"/>
      <c r="B40" s="216"/>
      <c r="C40" s="216"/>
      <c r="D40" s="216"/>
      <c r="E40" s="216"/>
      <c r="F40" s="216"/>
      <c r="G40" s="216"/>
      <c r="H40" s="216"/>
      <c r="I40" s="216"/>
      <c r="J40" s="7"/>
    </row>
    <row r="41" spans="1:10" x14ac:dyDescent="0.25">
      <c r="A41" s="5"/>
      <c r="B41" s="216"/>
      <c r="C41" s="216"/>
      <c r="D41" s="216"/>
      <c r="E41" s="216"/>
      <c r="F41" s="216"/>
      <c r="G41" s="216"/>
      <c r="H41" s="216"/>
      <c r="I41" s="216"/>
      <c r="J41" s="7"/>
    </row>
    <row r="42" spans="1:10" x14ac:dyDescent="0.25">
      <c r="A42" s="5"/>
      <c r="B42" s="216"/>
      <c r="C42" s="216"/>
      <c r="D42" s="216"/>
      <c r="E42" s="216"/>
      <c r="F42" s="216"/>
      <c r="G42" s="216"/>
      <c r="H42" s="216"/>
      <c r="I42" s="216"/>
      <c r="J42" s="7"/>
    </row>
    <row r="43" spans="1:10" x14ac:dyDescent="0.25">
      <c r="A43" s="5"/>
      <c r="B43" s="216"/>
      <c r="C43" s="216"/>
      <c r="D43" s="216"/>
      <c r="E43" s="216"/>
      <c r="F43" s="216"/>
      <c r="G43" s="216"/>
      <c r="H43" s="216"/>
      <c r="I43" s="216"/>
      <c r="J43" s="7"/>
    </row>
    <row r="44" spans="1:10" x14ac:dyDescent="0.25">
      <c r="A44" s="5"/>
      <c r="B44" s="216"/>
      <c r="C44" s="216"/>
      <c r="D44" s="216"/>
      <c r="E44" s="216"/>
      <c r="F44" s="216"/>
      <c r="G44" s="216"/>
      <c r="H44" s="216"/>
      <c r="I44" s="216"/>
      <c r="J44" s="7"/>
    </row>
    <row r="45" spans="1:10" x14ac:dyDescent="0.25">
      <c r="A45" s="5"/>
      <c r="B45" s="216"/>
      <c r="C45" s="216"/>
      <c r="D45" s="216"/>
      <c r="E45" s="216"/>
      <c r="F45" s="216"/>
      <c r="G45" s="216"/>
      <c r="H45" s="216"/>
      <c r="I45" s="216"/>
      <c r="J45" s="7"/>
    </row>
    <row r="46" spans="1:10" x14ac:dyDescent="0.25">
      <c r="A46" s="5"/>
      <c r="B46" s="216"/>
      <c r="C46" s="216"/>
      <c r="D46" s="216"/>
      <c r="E46" s="216"/>
      <c r="F46" s="216"/>
      <c r="G46" s="216"/>
      <c r="H46" s="216"/>
      <c r="I46" s="216"/>
      <c r="J46" s="7"/>
    </row>
    <row r="47" spans="1:10" x14ac:dyDescent="0.25">
      <c r="A47" s="5"/>
      <c r="B47" s="216"/>
      <c r="C47" s="216"/>
      <c r="D47" s="216"/>
      <c r="E47" s="216"/>
      <c r="F47" s="216"/>
      <c r="G47" s="216"/>
      <c r="H47" s="216"/>
      <c r="I47" s="216"/>
      <c r="J47" s="7"/>
    </row>
    <row r="48" spans="1:10" x14ac:dyDescent="0.25">
      <c r="A48" s="5"/>
      <c r="B48" s="216"/>
      <c r="C48" s="216"/>
      <c r="D48" s="216"/>
      <c r="E48" s="216"/>
      <c r="F48" s="216"/>
      <c r="G48" s="216"/>
      <c r="H48" s="216"/>
      <c r="I48" s="216"/>
      <c r="J48" s="7"/>
    </row>
    <row r="49" spans="1:10" x14ac:dyDescent="0.25">
      <c r="A49" s="5"/>
      <c r="B49" s="216"/>
      <c r="C49" s="216"/>
      <c r="D49" s="216"/>
      <c r="E49" s="216"/>
      <c r="F49" s="216"/>
      <c r="G49" s="216"/>
      <c r="H49" s="216"/>
      <c r="I49" s="216"/>
      <c r="J49" s="7"/>
    </row>
    <row r="50" spans="1:10" x14ac:dyDescent="0.25">
      <c r="A50" s="5"/>
      <c r="B50" s="216"/>
      <c r="C50" s="216"/>
      <c r="D50" s="216"/>
      <c r="E50" s="216"/>
      <c r="F50" s="216"/>
      <c r="G50" s="216"/>
      <c r="H50" s="216"/>
      <c r="I50" s="216"/>
      <c r="J50" s="7"/>
    </row>
    <row r="51" spans="1:10" x14ac:dyDescent="0.25">
      <c r="A51" s="5"/>
      <c r="B51" s="216"/>
      <c r="C51" s="216"/>
      <c r="D51" s="216"/>
      <c r="E51" s="216"/>
      <c r="F51" s="216"/>
      <c r="G51" s="216"/>
      <c r="H51" s="216"/>
      <c r="I51" s="216"/>
      <c r="J51" s="7"/>
    </row>
    <row r="52" spans="1:10" x14ac:dyDescent="0.25">
      <c r="A52" s="5"/>
      <c r="B52" s="216"/>
      <c r="C52" s="216"/>
      <c r="D52" s="216"/>
      <c r="E52" s="216"/>
      <c r="F52" s="216"/>
      <c r="G52" s="216"/>
      <c r="H52" s="216"/>
      <c r="I52" s="216"/>
      <c r="J52" s="7"/>
    </row>
    <row r="53" spans="1:10" x14ac:dyDescent="0.25">
      <c r="A53" s="5"/>
      <c r="B53" s="216"/>
      <c r="C53" s="216"/>
      <c r="D53" s="216"/>
      <c r="E53" s="216"/>
      <c r="F53" s="216"/>
      <c r="G53" s="216"/>
      <c r="H53" s="216"/>
      <c r="I53" s="216"/>
      <c r="J53" s="7"/>
    </row>
    <row r="54" spans="1:10" x14ac:dyDescent="0.25">
      <c r="A54" s="5"/>
      <c r="B54" s="216"/>
      <c r="C54" s="216"/>
      <c r="D54" s="216"/>
      <c r="E54" s="216"/>
      <c r="F54" s="216"/>
      <c r="G54" s="216"/>
      <c r="H54" s="216"/>
      <c r="I54" s="216"/>
      <c r="J54" s="7"/>
    </row>
    <row r="55" spans="1:10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x14ac:dyDescent="0.25">
      <c r="A58" s="5"/>
      <c r="B58" s="218" t="str">
        <f>CAPA!B58</f>
        <v>JULHO/2026</v>
      </c>
      <c r="C58" s="221"/>
      <c r="D58" s="221"/>
      <c r="E58" s="221"/>
      <c r="F58" s="221"/>
      <c r="G58" s="221"/>
      <c r="H58" s="221"/>
      <c r="I58" s="221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51">
    <mergeCell ref="B12:I12"/>
    <mergeCell ref="B1:H1"/>
    <mergeCell ref="B2:H2"/>
    <mergeCell ref="B3:H3"/>
    <mergeCell ref="B4:H4"/>
    <mergeCell ref="B5:H5"/>
    <mergeCell ref="B6:H6"/>
    <mergeCell ref="B7:H7"/>
    <mergeCell ref="B8:H8"/>
    <mergeCell ref="B9:I9"/>
    <mergeCell ref="B10:I10"/>
    <mergeCell ref="B11:I11"/>
    <mergeCell ref="B32:I32"/>
    <mergeCell ref="B13:I13"/>
    <mergeCell ref="B14:I14"/>
    <mergeCell ref="B15:I15"/>
    <mergeCell ref="B16:I16"/>
    <mergeCell ref="B17:I17"/>
    <mergeCell ref="B18:I26"/>
    <mergeCell ref="B27:I27"/>
    <mergeCell ref="B28:I28"/>
    <mergeCell ref="B29:I29"/>
    <mergeCell ref="B30:I30"/>
    <mergeCell ref="B31:I31"/>
    <mergeCell ref="B45:I45"/>
    <mergeCell ref="B33:I33"/>
    <mergeCell ref="B34:I34"/>
    <mergeCell ref="B35:I35"/>
    <mergeCell ref="B36:I36"/>
    <mergeCell ref="B37:I38"/>
    <mergeCell ref="B39:I39"/>
    <mergeCell ref="B40:I40"/>
    <mergeCell ref="B41:I41"/>
    <mergeCell ref="B42:I42"/>
    <mergeCell ref="B43:I43"/>
    <mergeCell ref="B44:I44"/>
    <mergeCell ref="B53:I53"/>
    <mergeCell ref="B46:I46"/>
    <mergeCell ref="B47:I47"/>
    <mergeCell ref="B48:I48"/>
    <mergeCell ref="B49:I49"/>
    <mergeCell ref="B50:I50"/>
    <mergeCell ref="B51:I51"/>
    <mergeCell ref="B52:I52"/>
    <mergeCell ref="B60:I60"/>
    <mergeCell ref="B54:I54"/>
    <mergeCell ref="B55:I55"/>
    <mergeCell ref="B56:I56"/>
    <mergeCell ref="B57:I57"/>
    <mergeCell ref="B58:I58"/>
    <mergeCell ref="B59:I59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D5EAE-3EC7-4C78-B336-D65D994B2A0A}">
  <sheetPr>
    <tabColor rgb="FF92D050"/>
    <pageSetUpPr fitToPage="1"/>
  </sheetPr>
  <dimension ref="A1:J199"/>
  <sheetViews>
    <sheetView showGridLines="0" view="pageBreakPreview" topLeftCell="A190" zoomScale="85" zoomScaleNormal="85" zoomScaleSheetLayoutView="85" zoomScalePageLayoutView="70" workbookViewId="0">
      <selection activeCell="H5" sqref="H5:J5"/>
    </sheetView>
  </sheetViews>
  <sheetFormatPr defaultRowHeight="14.25" x14ac:dyDescent="0.2"/>
  <cols>
    <col min="1" max="1" width="16.7109375" style="12" customWidth="1"/>
    <col min="2" max="2" width="68.5703125" style="12" bestFit="1" customWidth="1"/>
    <col min="3" max="3" width="9.28515625" style="12" customWidth="1"/>
    <col min="4" max="4" width="15.42578125" style="12" customWidth="1"/>
    <col min="5" max="5" width="15.5703125" style="12" customWidth="1"/>
    <col min="6" max="6" width="13.7109375" style="12" customWidth="1"/>
    <col min="7" max="9" width="9.140625" style="12"/>
    <col min="10" max="10" width="11.85546875" style="12" customWidth="1"/>
    <col min="11" max="16384" width="9.140625" style="12"/>
  </cols>
  <sheetData>
    <row r="1" spans="1:10" ht="15" customHeight="1" x14ac:dyDescent="0.2">
      <c r="A1" s="255"/>
      <c r="B1" s="290" t="s">
        <v>903</v>
      </c>
      <c r="C1" s="290"/>
      <c r="D1" s="290"/>
      <c r="E1" s="290"/>
      <c r="F1" s="292" t="s">
        <v>9</v>
      </c>
      <c r="G1" s="292"/>
      <c r="H1" s="276" t="s">
        <v>10</v>
      </c>
      <c r="I1" s="276"/>
      <c r="J1" s="276"/>
    </row>
    <row r="2" spans="1:10" ht="15" customHeight="1" x14ac:dyDescent="0.2">
      <c r="A2" s="255"/>
      <c r="B2" s="290"/>
      <c r="C2" s="290"/>
      <c r="D2" s="290"/>
      <c r="E2" s="290"/>
      <c r="F2" s="284" t="s">
        <v>967</v>
      </c>
      <c r="G2" s="285"/>
      <c r="H2" s="277">
        <v>0.24979999999999999</v>
      </c>
      <c r="I2" s="277"/>
      <c r="J2" s="277"/>
    </row>
    <row r="3" spans="1:10" s="54" customFormat="1" ht="15" customHeight="1" x14ac:dyDescent="0.2">
      <c r="A3" s="255"/>
      <c r="B3" s="290"/>
      <c r="C3" s="290"/>
      <c r="D3" s="290"/>
      <c r="E3" s="290"/>
      <c r="F3" s="286"/>
      <c r="G3" s="287"/>
      <c r="H3" s="277"/>
      <c r="I3" s="277"/>
      <c r="J3" s="277"/>
    </row>
    <row r="4" spans="1:10" s="54" customFormat="1" ht="15" customHeight="1" x14ac:dyDescent="0.2">
      <c r="A4" s="255"/>
      <c r="B4" s="291" t="str">
        <f>CAPA!$B$26</f>
        <v>OBJETO: CONSTRUÇÃO DE UBS NA COMUNIDADE DE SÃO RAIMUNDO DO ITUQUÍ, NO MUNICÍPIO DE SANTARÉM</v>
      </c>
      <c r="C4" s="291"/>
      <c r="D4" s="291"/>
      <c r="E4" s="291"/>
      <c r="F4" s="286"/>
      <c r="G4" s="287"/>
      <c r="H4" s="278" t="s">
        <v>13</v>
      </c>
      <c r="I4" s="279"/>
      <c r="J4" s="280"/>
    </row>
    <row r="5" spans="1:10" s="54" customFormat="1" ht="15" customHeight="1" x14ac:dyDescent="0.2">
      <c r="A5" s="255"/>
      <c r="B5" s="291"/>
      <c r="C5" s="291"/>
      <c r="D5" s="291"/>
      <c r="E5" s="291"/>
      <c r="F5" s="288"/>
      <c r="G5" s="289"/>
      <c r="H5" s="281" t="s">
        <v>1005</v>
      </c>
      <c r="I5" s="282"/>
      <c r="J5" s="283"/>
    </row>
    <row r="6" spans="1:10" ht="15" customHeight="1" x14ac:dyDescent="0.25">
      <c r="A6" s="267" t="s">
        <v>879</v>
      </c>
      <c r="B6" s="267"/>
      <c r="C6" s="267"/>
      <c r="D6" s="267"/>
      <c r="E6" s="267"/>
      <c r="F6" s="267"/>
      <c r="G6" s="267"/>
      <c r="H6" s="267"/>
      <c r="I6" s="267"/>
      <c r="J6" s="267"/>
    </row>
    <row r="7" spans="1:10" ht="30" customHeight="1" x14ac:dyDescent="0.2">
      <c r="A7" s="67" t="s">
        <v>14</v>
      </c>
      <c r="B7" s="271" t="s">
        <v>17</v>
      </c>
      <c r="C7" s="271"/>
      <c r="D7" s="271"/>
      <c r="E7" s="271"/>
      <c r="F7" s="271"/>
      <c r="G7" s="271"/>
      <c r="H7" s="271"/>
      <c r="I7" s="271"/>
      <c r="J7" s="271"/>
    </row>
    <row r="8" spans="1:10" ht="24" customHeight="1" x14ac:dyDescent="0.2">
      <c r="A8" s="45" t="s">
        <v>429</v>
      </c>
      <c r="B8" s="270" t="s">
        <v>21</v>
      </c>
      <c r="C8" s="270"/>
      <c r="D8" s="270"/>
      <c r="E8" s="270"/>
      <c r="F8" s="270"/>
      <c r="G8" s="270"/>
      <c r="H8" s="270"/>
      <c r="I8" s="270"/>
      <c r="J8" s="270"/>
    </row>
    <row r="9" spans="1:10" s="28" customFormat="1" ht="24" customHeight="1" x14ac:dyDescent="0.2">
      <c r="A9" s="70"/>
      <c r="B9" s="70" t="s">
        <v>121</v>
      </c>
      <c r="C9" s="70" t="s">
        <v>18</v>
      </c>
      <c r="D9" s="70" t="s">
        <v>126</v>
      </c>
      <c r="E9" s="70"/>
      <c r="F9" s="70"/>
      <c r="G9" s="70"/>
      <c r="H9" s="70"/>
      <c r="I9" s="70"/>
      <c r="J9" s="70" t="s">
        <v>894</v>
      </c>
    </row>
    <row r="10" spans="1:10" ht="24" customHeight="1" x14ac:dyDescent="0.2">
      <c r="A10" s="71" t="s">
        <v>75</v>
      </c>
      <c r="B10" s="71" t="s">
        <v>427</v>
      </c>
      <c r="C10" s="72" t="s">
        <v>126</v>
      </c>
      <c r="D10" s="73" t="s">
        <v>861</v>
      </c>
      <c r="E10" s="74"/>
      <c r="F10" s="74"/>
      <c r="G10" s="74"/>
      <c r="H10" s="74"/>
      <c r="I10" s="74"/>
      <c r="J10" s="74"/>
    </row>
    <row r="11" spans="1:10" ht="24" customHeight="1" x14ac:dyDescent="0.2">
      <c r="A11" s="45" t="s">
        <v>426</v>
      </c>
      <c r="B11" s="270" t="s">
        <v>24</v>
      </c>
      <c r="C11" s="270"/>
      <c r="D11" s="270"/>
      <c r="E11" s="270"/>
      <c r="F11" s="270"/>
      <c r="G11" s="270"/>
      <c r="H11" s="270"/>
      <c r="I11" s="270"/>
      <c r="J11" s="270"/>
    </row>
    <row r="12" spans="1:10" s="28" customFormat="1" ht="24" customHeight="1" x14ac:dyDescent="0.2">
      <c r="A12" s="70"/>
      <c r="B12" s="70" t="s">
        <v>121</v>
      </c>
      <c r="C12" s="70" t="s">
        <v>18</v>
      </c>
      <c r="D12" s="70" t="s">
        <v>893</v>
      </c>
      <c r="E12" s="70" t="s">
        <v>123</v>
      </c>
      <c r="F12" s="70" t="s">
        <v>122</v>
      </c>
      <c r="G12" s="70" t="s">
        <v>77</v>
      </c>
      <c r="H12" s="70" t="s">
        <v>124</v>
      </c>
      <c r="I12" s="70"/>
      <c r="J12" s="70" t="s">
        <v>894</v>
      </c>
    </row>
    <row r="13" spans="1:10" ht="24" customHeight="1" x14ac:dyDescent="0.2">
      <c r="A13" s="71" t="s">
        <v>425</v>
      </c>
      <c r="B13" s="71" t="s">
        <v>26</v>
      </c>
      <c r="C13" s="72" t="s">
        <v>27</v>
      </c>
      <c r="D13" s="94">
        <v>3</v>
      </c>
      <c r="E13" s="94"/>
      <c r="F13" s="94">
        <v>1.5</v>
      </c>
      <c r="G13" s="94" t="s">
        <v>892</v>
      </c>
      <c r="H13" s="94">
        <f>D13*F13</f>
        <v>4.5</v>
      </c>
      <c r="I13" s="94"/>
      <c r="J13" s="94">
        <f>H13</f>
        <v>4.5</v>
      </c>
    </row>
    <row r="14" spans="1:10" ht="26.1" customHeight="1" x14ac:dyDescent="0.2">
      <c r="A14" s="71" t="s">
        <v>423</v>
      </c>
      <c r="B14" s="71" t="s">
        <v>421</v>
      </c>
      <c r="C14" s="72" t="s">
        <v>27</v>
      </c>
      <c r="D14" s="94"/>
      <c r="E14" s="94"/>
      <c r="F14" s="94"/>
      <c r="G14" s="94"/>
      <c r="H14" s="94">
        <v>84.58</v>
      </c>
      <c r="I14" s="94"/>
      <c r="J14" s="94" t="s">
        <v>849</v>
      </c>
    </row>
    <row r="15" spans="1:10" ht="51.95" customHeight="1" x14ac:dyDescent="0.2">
      <c r="A15" s="71" t="s">
        <v>420</v>
      </c>
      <c r="B15" s="71" t="s">
        <v>418</v>
      </c>
      <c r="C15" s="72" t="s">
        <v>23</v>
      </c>
      <c r="D15" s="94"/>
      <c r="E15" s="94"/>
      <c r="F15" s="94"/>
      <c r="G15" s="94">
        <v>1</v>
      </c>
      <c r="H15" s="94"/>
      <c r="I15" s="94"/>
      <c r="J15" s="94">
        <v>1</v>
      </c>
    </row>
    <row r="16" spans="1:10" ht="24" customHeight="1" x14ac:dyDescent="0.2">
      <c r="A16" s="71" t="s">
        <v>417</v>
      </c>
      <c r="B16" s="71" t="s">
        <v>28</v>
      </c>
      <c r="C16" s="72" t="s">
        <v>27</v>
      </c>
      <c r="D16" s="94"/>
      <c r="E16" s="94"/>
      <c r="F16" s="94"/>
      <c r="G16" s="94"/>
      <c r="H16" s="94">
        <v>84.58</v>
      </c>
      <c r="I16" s="94"/>
      <c r="J16" s="94">
        <v>84.58</v>
      </c>
    </row>
    <row r="17" spans="1:10" ht="24" customHeight="1" x14ac:dyDescent="0.2">
      <c r="A17" s="71" t="s">
        <v>415</v>
      </c>
      <c r="B17" s="71" t="s">
        <v>413</v>
      </c>
      <c r="C17" s="72" t="s">
        <v>23</v>
      </c>
      <c r="D17" s="94"/>
      <c r="E17" s="94"/>
      <c r="F17" s="94"/>
      <c r="G17" s="94">
        <v>1</v>
      </c>
      <c r="H17" s="94"/>
      <c r="I17" s="94"/>
      <c r="J17" s="94">
        <v>1</v>
      </c>
    </row>
    <row r="18" spans="1:10" s="28" customFormat="1" ht="24" customHeight="1" x14ac:dyDescent="0.2">
      <c r="A18" s="45" t="s">
        <v>412</v>
      </c>
      <c r="B18" s="270" t="s">
        <v>411</v>
      </c>
      <c r="C18" s="270"/>
      <c r="D18" s="270"/>
      <c r="E18" s="270"/>
      <c r="F18" s="270"/>
      <c r="G18" s="270"/>
      <c r="H18" s="270"/>
      <c r="I18" s="270"/>
      <c r="J18" s="270"/>
    </row>
    <row r="19" spans="1:10" s="28" customFormat="1" ht="24" customHeight="1" x14ac:dyDescent="0.2">
      <c r="A19" s="70"/>
      <c r="B19" s="70" t="s">
        <v>121</v>
      </c>
      <c r="C19" s="70" t="s">
        <v>18</v>
      </c>
      <c r="D19" s="70" t="s">
        <v>893</v>
      </c>
      <c r="E19" s="70" t="s">
        <v>123</v>
      </c>
      <c r="F19" s="70" t="s">
        <v>122</v>
      </c>
      <c r="G19" s="70" t="s">
        <v>77</v>
      </c>
      <c r="H19" s="70" t="s">
        <v>124</v>
      </c>
      <c r="I19" s="70"/>
      <c r="J19" s="70" t="s">
        <v>894</v>
      </c>
    </row>
    <row r="20" spans="1:10" ht="24" customHeight="1" x14ac:dyDescent="0.2">
      <c r="A20" s="71" t="s">
        <v>410</v>
      </c>
      <c r="B20" s="71" t="s">
        <v>408</v>
      </c>
      <c r="C20" s="72" t="s">
        <v>32</v>
      </c>
      <c r="D20" s="272"/>
      <c r="E20" s="272"/>
      <c r="F20" s="272"/>
      <c r="G20" s="272"/>
      <c r="H20" s="272"/>
      <c r="I20" s="272"/>
      <c r="J20" s="74">
        <v>337.65</v>
      </c>
    </row>
    <row r="21" spans="1:10" s="28" customFormat="1" ht="30" customHeight="1" x14ac:dyDescent="0.2">
      <c r="A21" s="75"/>
      <c r="B21" s="113" t="s">
        <v>920</v>
      </c>
      <c r="C21" s="77" t="s">
        <v>32</v>
      </c>
      <c r="D21" s="78">
        <v>6.61</v>
      </c>
      <c r="E21" s="77"/>
      <c r="F21" s="79"/>
      <c r="G21" s="79">
        <v>28</v>
      </c>
      <c r="H21" s="77"/>
      <c r="I21" s="77"/>
      <c r="J21" s="77">
        <f>G21*D21</f>
        <v>185.08</v>
      </c>
    </row>
    <row r="22" spans="1:10" s="116" customFormat="1" ht="36.75" customHeight="1" x14ac:dyDescent="0.25">
      <c r="A22" s="113"/>
      <c r="B22" s="113" t="s">
        <v>921</v>
      </c>
      <c r="C22" s="113" t="s">
        <v>32</v>
      </c>
      <c r="D22" s="114">
        <v>2.8</v>
      </c>
      <c r="E22" s="113"/>
      <c r="F22" s="115"/>
      <c r="G22" s="115">
        <v>35</v>
      </c>
      <c r="H22" s="113"/>
      <c r="I22" s="113"/>
      <c r="J22" s="113">
        <f>G22*D22</f>
        <v>98</v>
      </c>
    </row>
    <row r="23" spans="1:10" s="28" customFormat="1" ht="24" customHeight="1" x14ac:dyDescent="0.2">
      <c r="A23" s="75"/>
      <c r="B23" s="113" t="s">
        <v>922</v>
      </c>
      <c r="C23" s="77" t="s">
        <v>32</v>
      </c>
      <c r="D23" s="78">
        <v>2.1</v>
      </c>
      <c r="E23" s="77"/>
      <c r="F23" s="79"/>
      <c r="G23" s="79">
        <v>4</v>
      </c>
      <c r="H23" s="77"/>
      <c r="I23" s="77"/>
      <c r="J23" s="77">
        <f>G23*D23</f>
        <v>8.4</v>
      </c>
    </row>
    <row r="24" spans="1:10" s="28" customFormat="1" ht="24" customHeight="1" x14ac:dyDescent="0.2">
      <c r="A24" s="75"/>
      <c r="B24" s="113" t="s">
        <v>895</v>
      </c>
      <c r="C24" s="77" t="s">
        <v>32</v>
      </c>
      <c r="D24" s="78">
        <v>2.11</v>
      </c>
      <c r="E24" s="77"/>
      <c r="F24" s="79"/>
      <c r="G24" s="79">
        <v>1</v>
      </c>
      <c r="H24" s="77"/>
      <c r="I24" s="77"/>
      <c r="J24" s="78">
        <f t="shared" ref="J24:J29" si="0">D24</f>
        <v>2.11</v>
      </c>
    </row>
    <row r="25" spans="1:10" s="28" customFormat="1" ht="24" customHeight="1" x14ac:dyDescent="0.2">
      <c r="A25" s="75"/>
      <c r="B25" s="113" t="s">
        <v>923</v>
      </c>
      <c r="C25" s="77" t="s">
        <v>32</v>
      </c>
      <c r="D25" s="78">
        <v>2.2200000000000002</v>
      </c>
      <c r="E25" s="77"/>
      <c r="F25" s="79"/>
      <c r="G25" s="79">
        <v>1</v>
      </c>
      <c r="H25" s="77"/>
      <c r="I25" s="77"/>
      <c r="J25" s="78">
        <f t="shared" si="0"/>
        <v>2.2200000000000002</v>
      </c>
    </row>
    <row r="26" spans="1:10" s="28" customFormat="1" ht="24" customHeight="1" x14ac:dyDescent="0.2">
      <c r="A26" s="75"/>
      <c r="B26" s="113" t="s">
        <v>924</v>
      </c>
      <c r="C26" s="77" t="s">
        <v>32</v>
      </c>
      <c r="D26" s="78">
        <v>2.3199999999999998</v>
      </c>
      <c r="E26" s="77"/>
      <c r="F26" s="79"/>
      <c r="G26" s="79">
        <v>1</v>
      </c>
      <c r="H26" s="77"/>
      <c r="I26" s="77"/>
      <c r="J26" s="78">
        <f t="shared" si="0"/>
        <v>2.3199999999999998</v>
      </c>
    </row>
    <row r="27" spans="1:10" s="28" customFormat="1" ht="24" customHeight="1" x14ac:dyDescent="0.2">
      <c r="A27" s="75"/>
      <c r="B27" s="113" t="s">
        <v>925</v>
      </c>
      <c r="C27" s="77" t="s">
        <v>32</v>
      </c>
      <c r="D27" s="78">
        <v>2.4300000000000002</v>
      </c>
      <c r="E27" s="77"/>
      <c r="F27" s="79"/>
      <c r="G27" s="79">
        <v>1</v>
      </c>
      <c r="H27" s="77"/>
      <c r="I27" s="77"/>
      <c r="J27" s="78">
        <f t="shared" si="0"/>
        <v>2.4300000000000002</v>
      </c>
    </row>
    <row r="28" spans="1:10" s="28" customFormat="1" ht="24" customHeight="1" x14ac:dyDescent="0.2">
      <c r="A28" s="75"/>
      <c r="B28" s="113" t="s">
        <v>926</v>
      </c>
      <c r="C28" s="77" t="s">
        <v>32</v>
      </c>
      <c r="D28" s="78">
        <v>2.5299999999999998</v>
      </c>
      <c r="E28" s="77"/>
      <c r="F28" s="79"/>
      <c r="G28" s="79">
        <v>1</v>
      </c>
      <c r="H28" s="77"/>
      <c r="I28" s="77"/>
      <c r="J28" s="78">
        <f t="shared" si="0"/>
        <v>2.5299999999999998</v>
      </c>
    </row>
    <row r="29" spans="1:10" s="28" customFormat="1" ht="24" customHeight="1" x14ac:dyDescent="0.2">
      <c r="A29" s="75"/>
      <c r="B29" s="113" t="s">
        <v>927</v>
      </c>
      <c r="C29" s="77" t="s">
        <v>32</v>
      </c>
      <c r="D29" s="78">
        <v>2.66</v>
      </c>
      <c r="E29" s="77"/>
      <c r="F29" s="79"/>
      <c r="G29" s="79">
        <v>1</v>
      </c>
      <c r="H29" s="77"/>
      <c r="I29" s="77"/>
      <c r="J29" s="78">
        <f t="shared" si="0"/>
        <v>2.66</v>
      </c>
    </row>
    <row r="30" spans="1:10" s="28" customFormat="1" ht="24" customHeight="1" x14ac:dyDescent="0.2">
      <c r="A30" s="75"/>
      <c r="B30" s="113" t="s">
        <v>928</v>
      </c>
      <c r="C30" s="77" t="s">
        <v>32</v>
      </c>
      <c r="D30" s="78">
        <v>1.95</v>
      </c>
      <c r="E30" s="77"/>
      <c r="F30" s="79"/>
      <c r="G30" s="79">
        <v>2</v>
      </c>
      <c r="H30" s="77"/>
      <c r="I30" s="77"/>
      <c r="J30" s="79">
        <f>G30*D30</f>
        <v>3.9</v>
      </c>
    </row>
    <row r="31" spans="1:10" ht="26.1" customHeight="1" x14ac:dyDescent="0.2">
      <c r="A31" s="75"/>
      <c r="B31" s="113" t="s">
        <v>929</v>
      </c>
      <c r="C31" s="77" t="s">
        <v>32</v>
      </c>
      <c r="D31" s="78">
        <v>1.8</v>
      </c>
      <c r="E31" s="77"/>
      <c r="F31" s="79"/>
      <c r="G31" s="79">
        <v>2</v>
      </c>
      <c r="H31" s="77"/>
      <c r="I31" s="77"/>
      <c r="J31" s="79">
        <f t="shared" ref="J31:J41" si="1">G31*D31</f>
        <v>3.6</v>
      </c>
    </row>
    <row r="32" spans="1:10" s="28" customFormat="1" ht="26.1" customHeight="1" x14ac:dyDescent="0.2">
      <c r="A32" s="75"/>
      <c r="B32" s="113" t="s">
        <v>930</v>
      </c>
      <c r="C32" s="77" t="s">
        <v>32</v>
      </c>
      <c r="D32" s="78">
        <v>1.72</v>
      </c>
      <c r="E32" s="77"/>
      <c r="F32" s="79"/>
      <c r="G32" s="79">
        <v>2</v>
      </c>
      <c r="H32" s="77"/>
      <c r="I32" s="77"/>
      <c r="J32" s="79">
        <f t="shared" si="1"/>
        <v>3.44</v>
      </c>
    </row>
    <row r="33" spans="1:10" s="28" customFormat="1" ht="26.1" customHeight="1" x14ac:dyDescent="0.2">
      <c r="A33" s="75"/>
      <c r="B33" s="113" t="s">
        <v>931</v>
      </c>
      <c r="C33" s="77" t="s">
        <v>32</v>
      </c>
      <c r="D33" s="78">
        <v>1.6</v>
      </c>
      <c r="E33" s="77"/>
      <c r="F33" s="79"/>
      <c r="G33" s="79">
        <v>2</v>
      </c>
      <c r="H33" s="77"/>
      <c r="I33" s="77"/>
      <c r="J33" s="79">
        <f t="shared" si="1"/>
        <v>3.2</v>
      </c>
    </row>
    <row r="34" spans="1:10" s="28" customFormat="1" ht="26.1" customHeight="1" x14ac:dyDescent="0.2">
      <c r="A34" s="75"/>
      <c r="B34" s="113" t="s">
        <v>932</v>
      </c>
      <c r="C34" s="77" t="s">
        <v>32</v>
      </c>
      <c r="D34" s="78">
        <v>1.48</v>
      </c>
      <c r="E34" s="77"/>
      <c r="F34" s="79"/>
      <c r="G34" s="79">
        <v>2</v>
      </c>
      <c r="H34" s="77"/>
      <c r="I34" s="77"/>
      <c r="J34" s="79">
        <f t="shared" si="1"/>
        <v>2.96</v>
      </c>
    </row>
    <row r="35" spans="1:10" s="28" customFormat="1" ht="26.1" customHeight="1" x14ac:dyDescent="0.2">
      <c r="A35" s="75"/>
      <c r="B35" s="113" t="s">
        <v>933</v>
      </c>
      <c r="C35" s="77" t="s">
        <v>32</v>
      </c>
      <c r="D35" s="78">
        <v>1.37</v>
      </c>
      <c r="E35" s="77"/>
      <c r="F35" s="79"/>
      <c r="G35" s="79">
        <v>2</v>
      </c>
      <c r="H35" s="77"/>
      <c r="I35" s="77"/>
      <c r="J35" s="79">
        <f t="shared" si="1"/>
        <v>2.74</v>
      </c>
    </row>
    <row r="36" spans="1:10" s="28" customFormat="1" ht="26.1" customHeight="1" x14ac:dyDescent="0.2">
      <c r="A36" s="75"/>
      <c r="B36" s="113" t="s">
        <v>934</v>
      </c>
      <c r="C36" s="77" t="s">
        <v>32</v>
      </c>
      <c r="D36" s="78">
        <v>1.25</v>
      </c>
      <c r="E36" s="77"/>
      <c r="F36" s="79"/>
      <c r="G36" s="79">
        <v>2</v>
      </c>
      <c r="H36" s="77"/>
      <c r="I36" s="77"/>
      <c r="J36" s="79">
        <f t="shared" si="1"/>
        <v>2.5</v>
      </c>
    </row>
    <row r="37" spans="1:10" s="28" customFormat="1" ht="26.1" customHeight="1" x14ac:dyDescent="0.2">
      <c r="A37" s="75"/>
      <c r="B37" s="113" t="s">
        <v>935</v>
      </c>
      <c r="C37" s="77" t="s">
        <v>32</v>
      </c>
      <c r="D37" s="78">
        <v>1.1499999999999999</v>
      </c>
      <c r="E37" s="77"/>
      <c r="F37" s="79"/>
      <c r="G37" s="79">
        <v>2</v>
      </c>
      <c r="H37" s="77"/>
      <c r="I37" s="77"/>
      <c r="J37" s="79">
        <f t="shared" si="1"/>
        <v>2.2999999999999998</v>
      </c>
    </row>
    <row r="38" spans="1:10" s="28" customFormat="1" ht="26.1" customHeight="1" x14ac:dyDescent="0.2">
      <c r="A38" s="75"/>
      <c r="B38" s="113" t="s">
        <v>936</v>
      </c>
      <c r="C38" s="77" t="s">
        <v>32</v>
      </c>
      <c r="D38" s="78">
        <v>1.05</v>
      </c>
      <c r="E38" s="77"/>
      <c r="F38" s="79"/>
      <c r="G38" s="79">
        <v>2</v>
      </c>
      <c r="H38" s="77"/>
      <c r="I38" s="77"/>
      <c r="J38" s="79">
        <f t="shared" si="1"/>
        <v>2.1</v>
      </c>
    </row>
    <row r="39" spans="1:10" s="28" customFormat="1" ht="26.1" customHeight="1" x14ac:dyDescent="0.2">
      <c r="A39" s="75"/>
      <c r="B39" s="113" t="s">
        <v>937</v>
      </c>
      <c r="C39" s="77" t="s">
        <v>32</v>
      </c>
      <c r="D39" s="78">
        <v>0.96</v>
      </c>
      <c r="E39" s="77"/>
      <c r="F39" s="79"/>
      <c r="G39" s="79">
        <v>2</v>
      </c>
      <c r="H39" s="77"/>
      <c r="I39" s="77"/>
      <c r="J39" s="79">
        <f t="shared" si="1"/>
        <v>1.92</v>
      </c>
    </row>
    <row r="40" spans="1:10" s="28" customFormat="1" ht="26.1" customHeight="1" x14ac:dyDescent="0.2">
      <c r="A40" s="75"/>
      <c r="B40" s="113" t="s">
        <v>938</v>
      </c>
      <c r="C40" s="77" t="s">
        <v>32</v>
      </c>
      <c r="D40" s="78">
        <v>0.86</v>
      </c>
      <c r="E40" s="77"/>
      <c r="F40" s="79"/>
      <c r="G40" s="79">
        <v>2</v>
      </c>
      <c r="H40" s="77"/>
      <c r="I40" s="77"/>
      <c r="J40" s="79">
        <f t="shared" si="1"/>
        <v>1.72</v>
      </c>
    </row>
    <row r="41" spans="1:10" s="28" customFormat="1" ht="26.1" customHeight="1" x14ac:dyDescent="0.2">
      <c r="A41" s="75"/>
      <c r="B41" s="113" t="s">
        <v>939</v>
      </c>
      <c r="C41" s="77" t="s">
        <v>32</v>
      </c>
      <c r="D41" s="78">
        <v>0.8</v>
      </c>
      <c r="E41" s="77"/>
      <c r="F41" s="79"/>
      <c r="G41" s="79">
        <v>2</v>
      </c>
      <c r="H41" s="77"/>
      <c r="I41" s="77"/>
      <c r="J41" s="79">
        <f t="shared" si="1"/>
        <v>1.6</v>
      </c>
    </row>
    <row r="42" spans="1:10" s="28" customFormat="1" ht="26.1" customHeight="1" x14ac:dyDescent="0.2">
      <c r="A42" s="75"/>
      <c r="B42" s="80" t="s">
        <v>896</v>
      </c>
      <c r="C42" s="77"/>
      <c r="D42" s="77">
        <f>SUM(J21:J41)</f>
        <v>337.73000000000013</v>
      </c>
      <c r="E42" s="77"/>
      <c r="F42" s="77"/>
      <c r="G42" s="77"/>
      <c r="H42" s="77"/>
      <c r="I42" s="77"/>
      <c r="J42" s="76"/>
    </row>
    <row r="43" spans="1:10" ht="24" customHeight="1" x14ac:dyDescent="0.2">
      <c r="A43" s="70"/>
      <c r="B43" s="70" t="s">
        <v>121</v>
      </c>
      <c r="C43" s="70" t="s">
        <v>18</v>
      </c>
      <c r="D43" s="70" t="s">
        <v>893</v>
      </c>
      <c r="E43" s="70" t="s">
        <v>893</v>
      </c>
      <c r="F43" s="70" t="s">
        <v>122</v>
      </c>
      <c r="G43" s="70" t="s">
        <v>77</v>
      </c>
      <c r="H43" s="70" t="s">
        <v>124</v>
      </c>
      <c r="I43" s="70"/>
      <c r="J43" s="70" t="s">
        <v>894</v>
      </c>
    </row>
    <row r="44" spans="1:10" s="28" customFormat="1" ht="24" customHeight="1" x14ac:dyDescent="0.2">
      <c r="A44" s="71" t="s">
        <v>407</v>
      </c>
      <c r="B44" s="71" t="s">
        <v>406</v>
      </c>
      <c r="C44" s="72" t="s">
        <v>32</v>
      </c>
      <c r="D44" s="71"/>
      <c r="E44" s="71"/>
      <c r="F44" s="71"/>
      <c r="G44" s="71"/>
      <c r="H44" s="71"/>
      <c r="I44" s="71"/>
      <c r="J44" s="74" t="s">
        <v>878</v>
      </c>
    </row>
    <row r="45" spans="1:10" s="28" customFormat="1" ht="24" customHeight="1" x14ac:dyDescent="0.2">
      <c r="A45" s="71"/>
      <c r="B45" s="71"/>
      <c r="C45" s="72"/>
      <c r="D45" s="71" t="s">
        <v>900</v>
      </c>
      <c r="E45" s="71" t="s">
        <v>901</v>
      </c>
      <c r="F45" s="71"/>
      <c r="G45" s="71"/>
      <c r="H45" s="71"/>
      <c r="I45" s="71"/>
      <c r="J45" s="74"/>
    </row>
    <row r="46" spans="1:10" s="28" customFormat="1" ht="24" customHeight="1" x14ac:dyDescent="0.2">
      <c r="A46" s="70"/>
      <c r="B46" s="113" t="s">
        <v>940</v>
      </c>
      <c r="C46" s="70"/>
      <c r="D46" s="78"/>
      <c r="E46" s="78"/>
      <c r="F46" s="78"/>
      <c r="G46" s="78"/>
      <c r="H46" s="78"/>
      <c r="I46" s="70"/>
      <c r="J46" s="70"/>
    </row>
    <row r="47" spans="1:10" s="28" customFormat="1" ht="24" customHeight="1" x14ac:dyDescent="0.2">
      <c r="A47" s="70"/>
      <c r="B47" s="113" t="s">
        <v>941</v>
      </c>
      <c r="C47" s="70"/>
      <c r="D47" s="78">
        <v>11.43</v>
      </c>
      <c r="E47" s="78"/>
      <c r="F47" s="78"/>
      <c r="G47" s="78">
        <v>6</v>
      </c>
      <c r="H47" s="78"/>
      <c r="I47" s="70"/>
      <c r="J47" s="70">
        <f>G47*D47</f>
        <v>68.58</v>
      </c>
    </row>
    <row r="48" spans="1:10" s="28" customFormat="1" ht="24" customHeight="1" x14ac:dyDescent="0.2">
      <c r="A48" s="70"/>
      <c r="B48" s="113" t="s">
        <v>942</v>
      </c>
      <c r="C48" s="70"/>
      <c r="D48" s="78">
        <v>1.5</v>
      </c>
      <c r="E48" s="78"/>
      <c r="F48" s="78"/>
      <c r="G48" s="78">
        <v>2</v>
      </c>
      <c r="H48" s="78"/>
      <c r="I48" s="70"/>
      <c r="J48" s="70">
        <f>D48*G48</f>
        <v>3</v>
      </c>
    </row>
    <row r="49" spans="1:10" s="28" customFormat="1" ht="24" customHeight="1" x14ac:dyDescent="0.2">
      <c r="A49" s="70"/>
      <c r="B49" s="113" t="s">
        <v>943</v>
      </c>
      <c r="C49" s="70"/>
      <c r="D49" s="78">
        <v>2.4</v>
      </c>
      <c r="E49" s="78"/>
      <c r="F49" s="78"/>
      <c r="G49" s="78">
        <v>2</v>
      </c>
      <c r="H49" s="78"/>
      <c r="I49" s="70"/>
      <c r="J49" s="70">
        <f>D49*G49</f>
        <v>4.8</v>
      </c>
    </row>
    <row r="50" spans="1:10" s="28" customFormat="1" ht="33" customHeight="1" x14ac:dyDescent="0.2">
      <c r="A50" s="70"/>
      <c r="B50" s="113" t="s">
        <v>944</v>
      </c>
      <c r="C50" s="70"/>
      <c r="D50" s="78">
        <v>1.2</v>
      </c>
      <c r="E50" s="78"/>
      <c r="F50" s="78"/>
      <c r="G50" s="78">
        <v>19</v>
      </c>
      <c r="H50" s="78"/>
      <c r="I50" s="70"/>
      <c r="J50" s="70">
        <f>D50*G50</f>
        <v>22.8</v>
      </c>
    </row>
    <row r="51" spans="1:10" s="28" customFormat="1" ht="24" customHeight="1" x14ac:dyDescent="0.2">
      <c r="A51" s="70"/>
      <c r="B51" s="113" t="s">
        <v>945</v>
      </c>
      <c r="C51" s="70"/>
      <c r="D51" s="78">
        <v>7.4</v>
      </c>
      <c r="E51" s="78"/>
      <c r="F51" s="78"/>
      <c r="G51" s="78">
        <v>1</v>
      </c>
      <c r="H51" s="78"/>
      <c r="I51" s="70"/>
      <c r="J51" s="117">
        <f>D51</f>
        <v>7.4</v>
      </c>
    </row>
    <row r="52" spans="1:10" s="28" customFormat="1" ht="24" customHeight="1" x14ac:dyDescent="0.2">
      <c r="A52" s="70"/>
      <c r="B52" s="113" t="s">
        <v>946</v>
      </c>
      <c r="C52" s="118"/>
      <c r="D52" s="78"/>
      <c r="E52" s="78"/>
      <c r="F52" s="78"/>
      <c r="G52" s="78"/>
      <c r="H52" s="78"/>
      <c r="I52" s="118"/>
      <c r="J52" s="118"/>
    </row>
    <row r="53" spans="1:10" s="28" customFormat="1" ht="24" customHeight="1" x14ac:dyDescent="0.2">
      <c r="A53" s="70"/>
      <c r="B53" s="113" t="s">
        <v>947</v>
      </c>
      <c r="C53" s="118"/>
      <c r="D53" s="78">
        <v>7.4</v>
      </c>
      <c r="E53" s="78"/>
      <c r="F53" s="78"/>
      <c r="G53" s="78">
        <v>5</v>
      </c>
      <c r="H53" s="78"/>
      <c r="I53" s="118"/>
      <c r="J53" s="118">
        <f>D53*G53</f>
        <v>37</v>
      </c>
    </row>
    <row r="54" spans="1:10" s="28" customFormat="1" ht="24" customHeight="1" x14ac:dyDescent="0.2">
      <c r="A54" s="70"/>
      <c r="B54" s="113" t="s">
        <v>948</v>
      </c>
      <c r="C54" s="118"/>
      <c r="D54" s="78">
        <v>2.94</v>
      </c>
      <c r="E54" s="78"/>
      <c r="F54" s="78"/>
      <c r="G54" s="78">
        <v>2</v>
      </c>
      <c r="H54" s="78"/>
      <c r="I54" s="118"/>
      <c r="J54" s="118">
        <f>D54*G54</f>
        <v>5.88</v>
      </c>
    </row>
    <row r="55" spans="1:10" s="28" customFormat="1" ht="24" customHeight="1" x14ac:dyDescent="0.2">
      <c r="A55" s="70"/>
      <c r="B55" s="113" t="s">
        <v>897</v>
      </c>
      <c r="C55" s="118"/>
      <c r="D55" s="78">
        <v>1.36</v>
      </c>
      <c r="E55" s="78"/>
      <c r="F55" s="78"/>
      <c r="G55" s="78">
        <v>1</v>
      </c>
      <c r="H55" s="78"/>
      <c r="I55" s="118"/>
      <c r="J55" s="119">
        <f>D55</f>
        <v>1.36</v>
      </c>
    </row>
    <row r="56" spans="1:10" s="28" customFormat="1" ht="24" customHeight="1" x14ac:dyDescent="0.2">
      <c r="A56" s="70"/>
      <c r="B56" s="113" t="s">
        <v>949</v>
      </c>
      <c r="C56" s="118"/>
      <c r="D56" s="78">
        <v>11.43</v>
      </c>
      <c r="E56" s="78"/>
      <c r="F56" s="78"/>
      <c r="G56" s="78">
        <v>2</v>
      </c>
      <c r="H56" s="78"/>
      <c r="I56" s="118"/>
      <c r="J56" s="118">
        <f>D56*G56</f>
        <v>22.86</v>
      </c>
    </row>
    <row r="57" spans="1:10" s="28" customFormat="1" ht="24" customHeight="1" x14ac:dyDescent="0.2">
      <c r="A57" s="70"/>
      <c r="B57" s="113" t="s">
        <v>950</v>
      </c>
      <c r="C57" s="118"/>
      <c r="D57" s="78">
        <v>7.18</v>
      </c>
      <c r="E57" s="78"/>
      <c r="F57" s="78"/>
      <c r="G57" s="78">
        <v>2</v>
      </c>
      <c r="H57" s="78"/>
      <c r="I57" s="118"/>
      <c r="J57" s="118">
        <f>D57*G57</f>
        <v>14.36</v>
      </c>
    </row>
    <row r="58" spans="1:10" s="28" customFormat="1" ht="24" customHeight="1" x14ac:dyDescent="0.2">
      <c r="A58" s="70"/>
      <c r="B58" s="113" t="s">
        <v>898</v>
      </c>
      <c r="C58" s="118"/>
      <c r="D58" s="78">
        <v>3.1</v>
      </c>
      <c r="E58" s="78"/>
      <c r="F58" s="78"/>
      <c r="G58" s="78">
        <v>1</v>
      </c>
      <c r="H58" s="78"/>
      <c r="I58" s="118"/>
      <c r="J58" s="118">
        <f>D58*G58</f>
        <v>3.1</v>
      </c>
    </row>
    <row r="59" spans="1:10" s="28" customFormat="1" ht="24" customHeight="1" x14ac:dyDescent="0.2">
      <c r="A59" s="70"/>
      <c r="B59" s="113" t="s">
        <v>899</v>
      </c>
      <c r="C59" s="118"/>
      <c r="D59" s="78">
        <v>1.46</v>
      </c>
      <c r="E59" s="78"/>
      <c r="F59" s="78"/>
      <c r="G59" s="78">
        <v>1</v>
      </c>
      <c r="H59" s="78"/>
      <c r="I59" s="118"/>
      <c r="J59" s="119">
        <f>D59</f>
        <v>1.46</v>
      </c>
    </row>
    <row r="60" spans="1:10" s="54" customFormat="1" ht="24" customHeight="1" x14ac:dyDescent="0.2">
      <c r="A60" s="70"/>
      <c r="B60" s="113" t="s">
        <v>951</v>
      </c>
      <c r="C60" s="118"/>
      <c r="D60" s="78">
        <v>2.44</v>
      </c>
      <c r="E60" s="78"/>
      <c r="F60" s="78"/>
      <c r="G60" s="78">
        <v>1</v>
      </c>
      <c r="H60" s="78"/>
      <c r="I60" s="118"/>
      <c r="J60" s="119">
        <f>D60</f>
        <v>2.44</v>
      </c>
    </row>
    <row r="61" spans="1:10" s="28" customFormat="1" ht="24" customHeight="1" x14ac:dyDescent="0.2">
      <c r="A61" s="70"/>
      <c r="B61" s="80" t="s">
        <v>896</v>
      </c>
      <c r="C61" s="70"/>
      <c r="D61" s="70">
        <f>SUM(J47:J51,J53:J60)</f>
        <v>195.04000000000002</v>
      </c>
      <c r="E61" s="70"/>
      <c r="F61" s="70"/>
      <c r="G61" s="70"/>
      <c r="H61" s="70"/>
      <c r="I61" s="70"/>
      <c r="J61" s="70"/>
    </row>
    <row r="62" spans="1:10" s="28" customFormat="1" ht="24" customHeight="1" x14ac:dyDescent="0.2">
      <c r="A62" s="70"/>
      <c r="B62" s="70" t="s">
        <v>121</v>
      </c>
      <c r="C62" s="70" t="s">
        <v>18</v>
      </c>
      <c r="D62" s="70" t="s">
        <v>893</v>
      </c>
      <c r="E62" s="70" t="s">
        <v>123</v>
      </c>
      <c r="F62" s="70" t="s">
        <v>122</v>
      </c>
      <c r="G62" s="70" t="s">
        <v>77</v>
      </c>
      <c r="H62" s="70" t="s">
        <v>124</v>
      </c>
      <c r="I62" s="70"/>
      <c r="J62" s="70" t="s">
        <v>894</v>
      </c>
    </row>
    <row r="63" spans="1:10" ht="24" customHeight="1" x14ac:dyDescent="0.2">
      <c r="A63" s="71" t="s">
        <v>84</v>
      </c>
      <c r="B63" s="71" t="s">
        <v>404</v>
      </c>
      <c r="C63" s="72" t="s">
        <v>32</v>
      </c>
      <c r="D63" s="71"/>
      <c r="E63" s="71"/>
      <c r="F63" s="71"/>
      <c r="G63" s="71"/>
      <c r="H63" s="71"/>
      <c r="I63" s="71"/>
      <c r="J63" s="95" t="s">
        <v>862</v>
      </c>
    </row>
    <row r="64" spans="1:10" s="28" customFormat="1" ht="24" customHeight="1" x14ac:dyDescent="0.2">
      <c r="A64" s="70"/>
      <c r="B64" s="70"/>
      <c r="C64" s="70" t="s">
        <v>611</v>
      </c>
      <c r="D64" s="78">
        <v>3</v>
      </c>
      <c r="E64" s="78">
        <v>1.5</v>
      </c>
      <c r="F64" s="78"/>
      <c r="G64" s="78">
        <v>1</v>
      </c>
      <c r="H64" s="78">
        <f>E64*D64</f>
        <v>4.5</v>
      </c>
      <c r="I64" s="78"/>
      <c r="J64" s="78">
        <f>H64</f>
        <v>4.5</v>
      </c>
    </row>
    <row r="65" spans="1:10" s="28" customFormat="1" ht="24" customHeight="1" x14ac:dyDescent="0.2">
      <c r="A65" s="70"/>
      <c r="B65" s="70" t="s">
        <v>121</v>
      </c>
      <c r="C65" s="70" t="s">
        <v>18</v>
      </c>
      <c r="D65" s="70" t="s">
        <v>893</v>
      </c>
      <c r="E65" s="70" t="s">
        <v>123</v>
      </c>
      <c r="F65" s="70" t="s">
        <v>122</v>
      </c>
      <c r="G65" s="70" t="s">
        <v>77</v>
      </c>
      <c r="H65" s="70" t="s">
        <v>124</v>
      </c>
      <c r="I65" s="70"/>
      <c r="J65" s="70" t="s">
        <v>894</v>
      </c>
    </row>
    <row r="66" spans="1:10" s="28" customFormat="1" ht="24" customHeight="1" x14ac:dyDescent="0.2">
      <c r="A66" s="71" t="s">
        <v>403</v>
      </c>
      <c r="B66" s="71" t="s">
        <v>401</v>
      </c>
      <c r="C66" s="72" t="s">
        <v>27</v>
      </c>
      <c r="D66" s="71"/>
      <c r="E66" s="71"/>
      <c r="F66" s="71"/>
      <c r="G66" s="71"/>
      <c r="H66" s="71"/>
      <c r="I66" s="71"/>
      <c r="J66" s="95">
        <v>220.9</v>
      </c>
    </row>
    <row r="67" spans="1:10" s="28" customFormat="1" ht="24" customHeight="1" x14ac:dyDescent="0.2">
      <c r="A67" s="70"/>
      <c r="B67" s="76" t="s">
        <v>902</v>
      </c>
      <c r="C67" s="70"/>
      <c r="D67" s="70"/>
      <c r="E67" s="70"/>
      <c r="F67" s="70"/>
      <c r="G67" s="70"/>
      <c r="H67" s="78">
        <v>220.9</v>
      </c>
      <c r="I67" s="70"/>
      <c r="J67" s="70"/>
    </row>
    <row r="68" spans="1:10" s="28" customFormat="1" ht="24" customHeight="1" x14ac:dyDescent="0.2">
      <c r="A68" s="45" t="s">
        <v>400</v>
      </c>
      <c r="B68" s="270" t="s">
        <v>399</v>
      </c>
      <c r="C68" s="270"/>
      <c r="D68" s="270"/>
      <c r="E68" s="270"/>
      <c r="F68" s="270"/>
      <c r="G68" s="270"/>
      <c r="H68" s="270"/>
      <c r="I68" s="270"/>
      <c r="J68" s="270"/>
    </row>
    <row r="69" spans="1:10" s="28" customFormat="1" ht="24" customHeight="1" x14ac:dyDescent="0.2">
      <c r="A69" s="70"/>
      <c r="B69" s="70" t="s">
        <v>121</v>
      </c>
      <c r="C69" s="70" t="s">
        <v>18</v>
      </c>
      <c r="D69" s="70" t="s">
        <v>893</v>
      </c>
      <c r="E69" s="70" t="s">
        <v>123</v>
      </c>
      <c r="F69" s="70" t="s">
        <v>122</v>
      </c>
      <c r="G69" s="70" t="s">
        <v>77</v>
      </c>
      <c r="H69" s="70" t="s">
        <v>124</v>
      </c>
      <c r="I69" s="70"/>
      <c r="J69" s="70" t="s">
        <v>894</v>
      </c>
    </row>
    <row r="70" spans="1:10" ht="24" customHeight="1" x14ac:dyDescent="0.2">
      <c r="A70" s="71" t="s">
        <v>398</v>
      </c>
      <c r="B70" s="71" t="s">
        <v>396</v>
      </c>
      <c r="C70" s="72" t="s">
        <v>27</v>
      </c>
      <c r="D70" s="95"/>
      <c r="E70" s="95"/>
      <c r="F70" s="95"/>
      <c r="G70" s="95"/>
      <c r="H70" s="95"/>
      <c r="I70" s="95"/>
      <c r="J70" s="95">
        <f>SUM(H71:H76)</f>
        <v>120.56399999999999</v>
      </c>
    </row>
    <row r="71" spans="1:10" s="54" customFormat="1" ht="24" customHeight="1" x14ac:dyDescent="0.2">
      <c r="A71" s="70"/>
      <c r="B71" s="120" t="s">
        <v>952</v>
      </c>
      <c r="C71" s="70"/>
      <c r="D71" s="70">
        <v>11.43</v>
      </c>
      <c r="E71" s="70">
        <v>7.4</v>
      </c>
      <c r="F71" s="70"/>
      <c r="G71" s="70"/>
      <c r="H71" s="70">
        <f t="shared" ref="H71:H76" si="2">D71*E71</f>
        <v>84.582000000000008</v>
      </c>
      <c r="I71" s="70"/>
      <c r="J71" s="70"/>
    </row>
    <row r="72" spans="1:10" s="54" customFormat="1" ht="24" customHeight="1" x14ac:dyDescent="0.2">
      <c r="A72" s="70"/>
      <c r="B72" s="120" t="s">
        <v>952</v>
      </c>
      <c r="C72" s="70"/>
      <c r="D72" s="70">
        <v>1.18</v>
      </c>
      <c r="E72" s="70">
        <v>1.2</v>
      </c>
      <c r="F72" s="70"/>
      <c r="G72" s="70"/>
      <c r="H72" s="70">
        <f t="shared" si="2"/>
        <v>1.4159999999999999</v>
      </c>
      <c r="I72" s="70"/>
      <c r="J72" s="70"/>
    </row>
    <row r="73" spans="1:10" s="54" customFormat="1" ht="24" customHeight="1" x14ac:dyDescent="0.2">
      <c r="A73" s="70"/>
      <c r="B73" s="120" t="s">
        <v>953</v>
      </c>
      <c r="C73" s="70"/>
      <c r="D73" s="70">
        <v>1.5</v>
      </c>
      <c r="E73" s="70">
        <v>1.5</v>
      </c>
      <c r="F73" s="70"/>
      <c r="G73" s="70"/>
      <c r="H73" s="70">
        <f t="shared" si="2"/>
        <v>2.25</v>
      </c>
      <c r="I73" s="70"/>
      <c r="J73" s="70"/>
    </row>
    <row r="74" spans="1:10" s="54" customFormat="1" ht="24" customHeight="1" x14ac:dyDescent="0.2">
      <c r="A74" s="70"/>
      <c r="B74" s="120" t="s">
        <v>954</v>
      </c>
      <c r="C74" s="70"/>
      <c r="D74" s="70">
        <v>9.0299999999999994</v>
      </c>
      <c r="E74" s="70">
        <v>1.2</v>
      </c>
      <c r="F74" s="70"/>
      <c r="G74" s="70"/>
      <c r="H74" s="70">
        <f t="shared" si="2"/>
        <v>10.835999999999999</v>
      </c>
      <c r="I74" s="70"/>
      <c r="J74" s="70"/>
    </row>
    <row r="75" spans="1:10" s="54" customFormat="1" ht="24" customHeight="1" x14ac:dyDescent="0.2">
      <c r="A75" s="70"/>
      <c r="B75" s="120" t="s">
        <v>955</v>
      </c>
      <c r="C75" s="70"/>
      <c r="D75" s="70">
        <v>15.5</v>
      </c>
      <c r="E75" s="70">
        <v>1.2</v>
      </c>
      <c r="F75" s="70"/>
      <c r="G75" s="70"/>
      <c r="H75" s="70">
        <f t="shared" si="2"/>
        <v>18.599999999999998</v>
      </c>
      <c r="I75" s="70"/>
      <c r="J75" s="70"/>
    </row>
    <row r="76" spans="1:10" s="54" customFormat="1" ht="24" customHeight="1" x14ac:dyDescent="0.2">
      <c r="A76" s="70"/>
      <c r="B76" s="120" t="s">
        <v>956</v>
      </c>
      <c r="C76" s="70"/>
      <c r="D76" s="70">
        <v>2.4</v>
      </c>
      <c r="E76" s="70">
        <v>1.2</v>
      </c>
      <c r="F76" s="70"/>
      <c r="G76" s="70"/>
      <c r="H76" s="70">
        <f t="shared" si="2"/>
        <v>2.88</v>
      </c>
      <c r="I76" s="70"/>
      <c r="J76" s="70"/>
    </row>
    <row r="77" spans="1:10" ht="24" customHeight="1" x14ac:dyDescent="0.2">
      <c r="A77" s="45" t="s">
        <v>395</v>
      </c>
      <c r="B77" s="45" t="s">
        <v>33</v>
      </c>
      <c r="C77" s="81"/>
      <c r="D77" s="82"/>
      <c r="E77" s="45"/>
      <c r="F77" s="45"/>
      <c r="G77" s="45"/>
      <c r="H77" s="45"/>
      <c r="I77" s="45"/>
      <c r="J77" s="45"/>
    </row>
    <row r="78" spans="1:10" s="28" customFormat="1" ht="24" customHeight="1" x14ac:dyDescent="0.2">
      <c r="A78" s="70"/>
      <c r="B78" s="70" t="s">
        <v>121</v>
      </c>
      <c r="C78" s="70" t="s">
        <v>18</v>
      </c>
      <c r="D78" s="70" t="s">
        <v>893</v>
      </c>
      <c r="E78" s="70" t="s">
        <v>123</v>
      </c>
      <c r="F78" s="70" t="s">
        <v>122</v>
      </c>
      <c r="G78" s="70" t="s">
        <v>77</v>
      </c>
      <c r="H78" s="70" t="s">
        <v>124</v>
      </c>
      <c r="I78" s="70"/>
      <c r="J78" s="70" t="s">
        <v>894</v>
      </c>
    </row>
    <row r="79" spans="1:10" ht="24" customHeight="1" x14ac:dyDescent="0.2">
      <c r="A79" s="71" t="s">
        <v>394</v>
      </c>
      <c r="B79" s="71" t="s">
        <v>392</v>
      </c>
      <c r="C79" s="72" t="s">
        <v>27</v>
      </c>
      <c r="D79" s="95"/>
      <c r="E79" s="95"/>
      <c r="F79" s="95"/>
      <c r="G79" s="95">
        <v>219.59</v>
      </c>
      <c r="H79" s="95"/>
      <c r="I79" s="95"/>
      <c r="J79" s="95">
        <f>G79</f>
        <v>219.59</v>
      </c>
    </row>
    <row r="80" spans="1:10" s="166" customFormat="1" ht="24" customHeight="1" x14ac:dyDescent="0.2">
      <c r="A80" s="71" t="s">
        <v>983</v>
      </c>
      <c r="B80" s="71" t="s">
        <v>976</v>
      </c>
      <c r="C80" s="165" t="s">
        <v>27</v>
      </c>
      <c r="D80" s="95"/>
      <c r="E80" s="95"/>
      <c r="F80" s="95"/>
      <c r="G80" s="95">
        <v>400.78</v>
      </c>
      <c r="H80" s="95"/>
      <c r="I80" s="95"/>
      <c r="J80" s="95">
        <v>400.78</v>
      </c>
    </row>
    <row r="81" spans="1:10" s="166" customFormat="1" ht="24" customHeight="1" x14ac:dyDescent="0.2">
      <c r="A81" s="71" t="s">
        <v>984</v>
      </c>
      <c r="B81" s="71" t="s">
        <v>973</v>
      </c>
      <c r="C81" s="165" t="s">
        <v>27</v>
      </c>
      <c r="D81" s="95"/>
      <c r="E81" s="95"/>
      <c r="F81" s="95"/>
      <c r="G81" s="95">
        <v>400.78</v>
      </c>
      <c r="H81" s="95"/>
      <c r="I81" s="95"/>
      <c r="J81" s="95">
        <v>400.78</v>
      </c>
    </row>
    <row r="82" spans="1:10" ht="39" customHeight="1" x14ac:dyDescent="0.2">
      <c r="A82" s="71" t="s">
        <v>985</v>
      </c>
      <c r="B82" s="71" t="s">
        <v>389</v>
      </c>
      <c r="C82" s="72" t="s">
        <v>27</v>
      </c>
      <c r="D82" s="95"/>
      <c r="E82" s="95"/>
      <c r="F82" s="95"/>
      <c r="G82" s="95" t="s">
        <v>877</v>
      </c>
      <c r="H82" s="95"/>
      <c r="I82" s="95"/>
      <c r="J82" s="95" t="str">
        <f>G82</f>
        <v>400,78</v>
      </c>
    </row>
    <row r="83" spans="1:10" ht="24" customHeight="1" x14ac:dyDescent="0.2">
      <c r="A83" s="45" t="s">
        <v>388</v>
      </c>
      <c r="B83" s="45" t="s">
        <v>36</v>
      </c>
      <c r="C83" s="81"/>
      <c r="D83" s="82"/>
      <c r="E83" s="45"/>
      <c r="F83" s="45"/>
      <c r="G83" s="45"/>
      <c r="H83" s="45"/>
      <c r="I83" s="45"/>
      <c r="J83" s="45"/>
    </row>
    <row r="84" spans="1:10" s="54" customFormat="1" ht="24" customHeight="1" x14ac:dyDescent="0.2">
      <c r="A84" s="70"/>
      <c r="B84" s="70" t="s">
        <v>121</v>
      </c>
      <c r="C84" s="70" t="s">
        <v>18</v>
      </c>
      <c r="D84" s="70" t="s">
        <v>893</v>
      </c>
      <c r="E84" s="70" t="s">
        <v>123</v>
      </c>
      <c r="F84" s="70" t="s">
        <v>122</v>
      </c>
      <c r="G84" s="70" t="s">
        <v>77</v>
      </c>
      <c r="H84" s="70" t="s">
        <v>124</v>
      </c>
      <c r="I84" s="70"/>
      <c r="J84" s="70" t="s">
        <v>894</v>
      </c>
    </row>
    <row r="85" spans="1:10" ht="24" customHeight="1" x14ac:dyDescent="0.2">
      <c r="A85" s="71" t="s">
        <v>387</v>
      </c>
      <c r="B85" s="71" t="s">
        <v>385</v>
      </c>
      <c r="C85" s="72" t="s">
        <v>27</v>
      </c>
      <c r="D85" s="74"/>
      <c r="E85" s="71"/>
      <c r="F85" s="71"/>
      <c r="G85" s="71"/>
      <c r="H85" s="71"/>
      <c r="I85" s="71"/>
      <c r="J85" s="95">
        <f>SUM(J86:J89)</f>
        <v>19.793400000000002</v>
      </c>
    </row>
    <row r="86" spans="1:10" s="54" customFormat="1" ht="24" customHeight="1" x14ac:dyDescent="0.2">
      <c r="A86" s="47"/>
      <c r="B86" s="83" t="s">
        <v>904</v>
      </c>
      <c r="C86" s="47"/>
      <c r="D86" s="47">
        <v>2.1</v>
      </c>
      <c r="E86" s="47"/>
      <c r="F86" s="47">
        <v>0.6</v>
      </c>
      <c r="G86" s="47">
        <v>1</v>
      </c>
      <c r="H86" s="47">
        <f>D86*F86</f>
        <v>1.26</v>
      </c>
      <c r="I86" s="47"/>
      <c r="J86" s="47">
        <f>H86</f>
        <v>1.26</v>
      </c>
    </row>
    <row r="87" spans="1:10" s="54" customFormat="1" ht="24" customHeight="1" x14ac:dyDescent="0.2">
      <c r="A87" s="47"/>
      <c r="B87" s="83" t="s">
        <v>905</v>
      </c>
      <c r="C87" s="47"/>
      <c r="D87" s="47">
        <v>2.1</v>
      </c>
      <c r="E87" s="47"/>
      <c r="F87" s="47">
        <v>0.7</v>
      </c>
      <c r="G87" s="47">
        <v>1</v>
      </c>
      <c r="H87" s="47">
        <f t="shared" ref="H87:H89" si="3">D87*F87</f>
        <v>1.47</v>
      </c>
      <c r="I87" s="47"/>
      <c r="J87" s="47">
        <f>H87</f>
        <v>1.47</v>
      </c>
    </row>
    <row r="88" spans="1:10" s="54" customFormat="1" ht="24" customHeight="1" x14ac:dyDescent="0.2">
      <c r="A88" s="47"/>
      <c r="B88" s="83" t="s">
        <v>906</v>
      </c>
      <c r="C88" s="47"/>
      <c r="D88" s="47">
        <v>2.1</v>
      </c>
      <c r="E88" s="47"/>
      <c r="F88" s="47">
        <v>0.8</v>
      </c>
      <c r="G88" s="47">
        <v>8</v>
      </c>
      <c r="H88" s="47">
        <f t="shared" si="3"/>
        <v>1.6800000000000002</v>
      </c>
      <c r="I88" s="47"/>
      <c r="J88" s="47">
        <f>H88*G88</f>
        <v>13.440000000000001</v>
      </c>
    </row>
    <row r="89" spans="1:10" s="54" customFormat="1" ht="24" customHeight="1" x14ac:dyDescent="0.2">
      <c r="A89" s="47"/>
      <c r="B89" s="83" t="s">
        <v>907</v>
      </c>
      <c r="C89" s="47"/>
      <c r="D89" s="47">
        <v>1.98</v>
      </c>
      <c r="E89" s="47"/>
      <c r="F89" s="47">
        <v>1.83</v>
      </c>
      <c r="G89" s="47">
        <v>1</v>
      </c>
      <c r="H89" s="47">
        <f t="shared" si="3"/>
        <v>3.6234000000000002</v>
      </c>
      <c r="I89" s="47"/>
      <c r="J89" s="47">
        <f>H89</f>
        <v>3.6234000000000002</v>
      </c>
    </row>
    <row r="90" spans="1:10" ht="78" customHeight="1" x14ac:dyDescent="0.2">
      <c r="A90" s="71" t="s">
        <v>384</v>
      </c>
      <c r="B90" s="71" t="s">
        <v>382</v>
      </c>
      <c r="C90" s="73" t="s">
        <v>27</v>
      </c>
      <c r="D90" s="73"/>
      <c r="E90" s="73"/>
      <c r="F90" s="73"/>
      <c r="G90" s="73"/>
      <c r="H90" s="73"/>
      <c r="I90" s="73"/>
      <c r="J90" s="73">
        <f>J91</f>
        <v>7.1999999999999993</v>
      </c>
    </row>
    <row r="91" spans="1:10" s="54" customFormat="1" ht="24" customHeight="1" x14ac:dyDescent="0.2">
      <c r="A91" s="47"/>
      <c r="B91" s="84" t="s">
        <v>908</v>
      </c>
      <c r="C91" s="85"/>
      <c r="D91" s="85">
        <v>1.2</v>
      </c>
      <c r="E91" s="47"/>
      <c r="F91" s="85">
        <v>1</v>
      </c>
      <c r="G91" s="85">
        <v>6</v>
      </c>
      <c r="H91" s="85">
        <f>D91*F91</f>
        <v>1.2</v>
      </c>
      <c r="I91" s="85"/>
      <c r="J91" s="85">
        <f>H91*G91</f>
        <v>7.1999999999999993</v>
      </c>
    </row>
    <row r="92" spans="1:10" ht="26.1" customHeight="1" x14ac:dyDescent="0.2">
      <c r="A92" s="71" t="s">
        <v>381</v>
      </c>
      <c r="B92" s="71" t="s">
        <v>379</v>
      </c>
      <c r="C92" s="72" t="s">
        <v>27</v>
      </c>
      <c r="D92" s="74"/>
      <c r="E92" s="71"/>
      <c r="F92" s="71"/>
      <c r="G92" s="71"/>
      <c r="H92" s="71"/>
      <c r="I92" s="71"/>
      <c r="J92" s="73">
        <f>J93</f>
        <v>0.89999999999999991</v>
      </c>
    </row>
    <row r="93" spans="1:10" s="54" customFormat="1" ht="26.1" customHeight="1" x14ac:dyDescent="0.2">
      <c r="A93" s="86"/>
      <c r="B93" s="84" t="s">
        <v>909</v>
      </c>
      <c r="C93" s="86"/>
      <c r="D93" s="86">
        <v>0.5</v>
      </c>
      <c r="E93" s="47"/>
      <c r="F93" s="86">
        <v>0.6</v>
      </c>
      <c r="G93" s="86">
        <v>3</v>
      </c>
      <c r="H93" s="86">
        <f>F93*D93</f>
        <v>0.3</v>
      </c>
      <c r="I93" s="86"/>
      <c r="J93" s="86">
        <f>H93*G93</f>
        <v>0.89999999999999991</v>
      </c>
    </row>
    <row r="94" spans="1:10" ht="24" customHeight="1" x14ac:dyDescent="0.2">
      <c r="A94" s="45" t="s">
        <v>378</v>
      </c>
      <c r="B94" s="45" t="s">
        <v>377</v>
      </c>
      <c r="C94" s="81"/>
      <c r="D94" s="82"/>
      <c r="E94" s="45"/>
      <c r="F94" s="45"/>
      <c r="G94" s="45"/>
      <c r="H94" s="45"/>
      <c r="I94" s="45"/>
      <c r="J94" s="45"/>
    </row>
    <row r="95" spans="1:10" s="54" customFormat="1" ht="24" customHeight="1" x14ac:dyDescent="0.2">
      <c r="A95" s="70"/>
      <c r="B95" s="70" t="s">
        <v>121</v>
      </c>
      <c r="C95" s="70" t="s">
        <v>18</v>
      </c>
      <c r="D95" s="70" t="s">
        <v>893</v>
      </c>
      <c r="E95" s="70" t="s">
        <v>123</v>
      </c>
      <c r="F95" s="70" t="s">
        <v>122</v>
      </c>
      <c r="G95" s="70" t="s">
        <v>77</v>
      </c>
      <c r="H95" s="70" t="s">
        <v>124</v>
      </c>
      <c r="I95" s="70"/>
      <c r="J95" s="70" t="s">
        <v>894</v>
      </c>
    </row>
    <row r="96" spans="1:10" ht="39" customHeight="1" x14ac:dyDescent="0.2">
      <c r="A96" s="71" t="s">
        <v>376</v>
      </c>
      <c r="B96" s="71" t="s">
        <v>374</v>
      </c>
      <c r="C96" s="72" t="s">
        <v>27</v>
      </c>
      <c r="D96" s="95"/>
      <c r="E96" s="95"/>
      <c r="F96" s="95"/>
      <c r="G96" s="95" t="s">
        <v>876</v>
      </c>
      <c r="H96" s="95"/>
      <c r="I96" s="95"/>
      <c r="J96" s="95" t="s">
        <v>876</v>
      </c>
    </row>
    <row r="97" spans="1:10" ht="26.1" customHeight="1" x14ac:dyDescent="0.2">
      <c r="A97" s="71" t="s">
        <v>373</v>
      </c>
      <c r="B97" s="71" t="s">
        <v>371</v>
      </c>
      <c r="C97" s="72" t="s">
        <v>32</v>
      </c>
      <c r="D97" s="95"/>
      <c r="E97" s="95"/>
      <c r="F97" s="95"/>
      <c r="G97" s="95" t="s">
        <v>875</v>
      </c>
      <c r="H97" s="95"/>
      <c r="I97" s="95"/>
      <c r="J97" s="95" t="s">
        <v>875</v>
      </c>
    </row>
    <row r="98" spans="1:10" ht="51.95" customHeight="1" x14ac:dyDescent="0.2">
      <c r="A98" s="71" t="s">
        <v>370</v>
      </c>
      <c r="B98" s="71" t="s">
        <v>34</v>
      </c>
      <c r="C98" s="73" t="s">
        <v>27</v>
      </c>
      <c r="D98" s="95"/>
      <c r="E98" s="95"/>
      <c r="F98" s="95"/>
      <c r="G98" s="95" t="s">
        <v>874</v>
      </c>
      <c r="H98" s="95"/>
      <c r="I98" s="95"/>
      <c r="J98" s="95" t="s">
        <v>874</v>
      </c>
    </row>
    <row r="99" spans="1:10" ht="26.1" customHeight="1" x14ac:dyDescent="0.2">
      <c r="A99" s="71" t="s">
        <v>368</v>
      </c>
      <c r="B99" s="71" t="s">
        <v>35</v>
      </c>
      <c r="C99" s="72" t="s">
        <v>27</v>
      </c>
      <c r="D99" s="95"/>
      <c r="E99" s="95"/>
      <c r="F99" s="95"/>
      <c r="G99" s="95" t="s">
        <v>874</v>
      </c>
      <c r="H99" s="95"/>
      <c r="I99" s="95"/>
      <c r="J99" s="95" t="s">
        <v>874</v>
      </c>
    </row>
    <row r="100" spans="1:10" ht="24" customHeight="1" x14ac:dyDescent="0.2">
      <c r="A100" s="45" t="s">
        <v>366</v>
      </c>
      <c r="B100" s="45" t="s">
        <v>53</v>
      </c>
      <c r="C100" s="81"/>
      <c r="D100" s="82"/>
      <c r="E100" s="45"/>
      <c r="F100" s="45"/>
      <c r="G100" s="45"/>
      <c r="H100" s="45"/>
      <c r="I100" s="45"/>
      <c r="J100" s="45"/>
    </row>
    <row r="101" spans="1:10" ht="24" customHeight="1" x14ac:dyDescent="0.2">
      <c r="A101" s="45" t="s">
        <v>365</v>
      </c>
      <c r="B101" s="45" t="s">
        <v>364</v>
      </c>
      <c r="C101" s="81"/>
      <c r="D101" s="82"/>
      <c r="E101" s="45"/>
      <c r="F101" s="45"/>
      <c r="G101" s="45"/>
      <c r="H101" s="45"/>
      <c r="I101" s="45"/>
      <c r="J101" s="45"/>
    </row>
    <row r="102" spans="1:10" s="54" customFormat="1" ht="24" customHeight="1" x14ac:dyDescent="0.2">
      <c r="A102" s="70"/>
      <c r="B102" s="70" t="s">
        <v>121</v>
      </c>
      <c r="C102" s="70" t="s">
        <v>18</v>
      </c>
      <c r="D102" s="70" t="s">
        <v>893</v>
      </c>
      <c r="E102" s="70" t="s">
        <v>123</v>
      </c>
      <c r="F102" s="70" t="s">
        <v>122</v>
      </c>
      <c r="G102" s="70" t="s">
        <v>77</v>
      </c>
      <c r="H102" s="70" t="s">
        <v>124</v>
      </c>
      <c r="I102" s="70"/>
      <c r="J102" s="70" t="s">
        <v>894</v>
      </c>
    </row>
    <row r="103" spans="1:10" ht="26.1" customHeight="1" x14ac:dyDescent="0.2">
      <c r="A103" s="71" t="s">
        <v>363</v>
      </c>
      <c r="B103" s="71" t="s">
        <v>361</v>
      </c>
      <c r="C103" s="72" t="s">
        <v>23</v>
      </c>
      <c r="D103" s="95"/>
      <c r="E103" s="95"/>
      <c r="F103" s="95"/>
      <c r="G103" s="95">
        <v>2</v>
      </c>
      <c r="H103" s="95"/>
      <c r="I103" s="95"/>
      <c r="J103" s="95">
        <v>2</v>
      </c>
    </row>
    <row r="104" spans="1:10" ht="24" customHeight="1" x14ac:dyDescent="0.2">
      <c r="A104" s="71" t="s">
        <v>360</v>
      </c>
      <c r="B104" s="71" t="s">
        <v>54</v>
      </c>
      <c r="C104" s="72" t="s">
        <v>208</v>
      </c>
      <c r="D104" s="95"/>
      <c r="E104" s="95"/>
      <c r="F104" s="95"/>
      <c r="G104" s="95">
        <v>2</v>
      </c>
      <c r="H104" s="95"/>
      <c r="I104" s="95"/>
      <c r="J104" s="95">
        <v>2</v>
      </c>
    </row>
    <row r="105" spans="1:10" ht="65.099999999999994" customHeight="1" x14ac:dyDescent="0.2">
      <c r="A105" s="71" t="s">
        <v>358</v>
      </c>
      <c r="B105" s="71" t="s">
        <v>55</v>
      </c>
      <c r="C105" s="72" t="s">
        <v>23</v>
      </c>
      <c r="D105" s="95"/>
      <c r="E105" s="95"/>
      <c r="F105" s="95"/>
      <c r="G105" s="95">
        <v>5</v>
      </c>
      <c r="H105" s="95"/>
      <c r="I105" s="95"/>
      <c r="J105" s="95">
        <v>5</v>
      </c>
    </row>
    <row r="106" spans="1:10" ht="51.95" customHeight="1" x14ac:dyDescent="0.2">
      <c r="A106" s="71" t="s">
        <v>356</v>
      </c>
      <c r="B106" s="71" t="s">
        <v>354</v>
      </c>
      <c r="C106" s="72" t="s">
        <v>23</v>
      </c>
      <c r="D106" s="95"/>
      <c r="E106" s="95"/>
      <c r="F106" s="95"/>
      <c r="G106" s="95">
        <v>1</v>
      </c>
      <c r="H106" s="95"/>
      <c r="I106" s="95"/>
      <c r="J106" s="95">
        <v>1</v>
      </c>
    </row>
    <row r="107" spans="1:10" ht="39" customHeight="1" x14ac:dyDescent="0.2">
      <c r="A107" s="71" t="s">
        <v>353</v>
      </c>
      <c r="B107" s="71" t="s">
        <v>351</v>
      </c>
      <c r="C107" s="72" t="s">
        <v>23</v>
      </c>
      <c r="D107" s="95"/>
      <c r="E107" s="95"/>
      <c r="F107" s="95"/>
      <c r="G107" s="95">
        <v>1</v>
      </c>
      <c r="H107" s="95"/>
      <c r="I107" s="95"/>
      <c r="J107" s="95">
        <v>1</v>
      </c>
    </row>
    <row r="108" spans="1:10" ht="26.1" customHeight="1" x14ac:dyDescent="0.2">
      <c r="A108" s="71" t="s">
        <v>350</v>
      </c>
      <c r="B108" s="71" t="s">
        <v>56</v>
      </c>
      <c r="C108" s="72" t="s">
        <v>208</v>
      </c>
      <c r="D108" s="95"/>
      <c r="E108" s="95"/>
      <c r="F108" s="95"/>
      <c r="G108" s="95">
        <v>7</v>
      </c>
      <c r="H108" s="95"/>
      <c r="I108" s="95"/>
      <c r="J108" s="95">
        <v>7</v>
      </c>
    </row>
    <row r="109" spans="1:10" ht="24" customHeight="1" x14ac:dyDescent="0.2">
      <c r="A109" s="71" t="s">
        <v>348</v>
      </c>
      <c r="B109" s="71" t="s">
        <v>57</v>
      </c>
      <c r="C109" s="72" t="s">
        <v>208</v>
      </c>
      <c r="D109" s="95"/>
      <c r="E109" s="95"/>
      <c r="F109" s="95"/>
      <c r="G109" s="95">
        <v>7</v>
      </c>
      <c r="H109" s="95"/>
      <c r="I109" s="95"/>
      <c r="J109" s="95">
        <v>7</v>
      </c>
    </row>
    <row r="110" spans="1:10" ht="26.1" customHeight="1" x14ac:dyDescent="0.2">
      <c r="A110" s="71" t="s">
        <v>346</v>
      </c>
      <c r="B110" s="71" t="s">
        <v>344</v>
      </c>
      <c r="C110" s="72" t="s">
        <v>23</v>
      </c>
      <c r="D110" s="95"/>
      <c r="E110" s="95"/>
      <c r="F110" s="95"/>
      <c r="G110" s="95">
        <v>1</v>
      </c>
      <c r="H110" s="95"/>
      <c r="I110" s="95"/>
      <c r="J110" s="95">
        <v>1</v>
      </c>
    </row>
    <row r="111" spans="1:10" ht="24" customHeight="1" x14ac:dyDescent="0.2">
      <c r="A111" s="45" t="s">
        <v>343</v>
      </c>
      <c r="B111" s="45" t="s">
        <v>58</v>
      </c>
      <c r="C111" s="81"/>
      <c r="D111" s="82"/>
      <c r="E111" s="45"/>
      <c r="F111" s="45"/>
      <c r="G111" s="45"/>
      <c r="H111" s="45"/>
      <c r="I111" s="45"/>
      <c r="J111" s="45"/>
    </row>
    <row r="112" spans="1:10" s="68" customFormat="1" ht="24" customHeight="1" x14ac:dyDescent="0.25">
      <c r="A112" s="87"/>
      <c r="B112" s="87" t="s">
        <v>121</v>
      </c>
      <c r="C112" s="87" t="s">
        <v>18</v>
      </c>
      <c r="D112" s="87" t="s">
        <v>893</v>
      </c>
      <c r="E112" s="87" t="s">
        <v>123</v>
      </c>
      <c r="F112" s="87" t="s">
        <v>122</v>
      </c>
      <c r="G112" s="87" t="s">
        <v>77</v>
      </c>
      <c r="H112" s="87" t="s">
        <v>124</v>
      </c>
      <c r="I112" s="87"/>
      <c r="J112" s="87" t="s">
        <v>894</v>
      </c>
    </row>
    <row r="113" spans="1:10" ht="26.1" customHeight="1" x14ac:dyDescent="0.2">
      <c r="A113" s="71" t="s">
        <v>342</v>
      </c>
      <c r="B113" s="71" t="s">
        <v>59</v>
      </c>
      <c r="C113" s="72" t="s">
        <v>23</v>
      </c>
      <c r="D113" s="95"/>
      <c r="E113" s="96"/>
      <c r="F113" s="96"/>
      <c r="G113" s="95" t="s">
        <v>870</v>
      </c>
      <c r="H113" s="96"/>
      <c r="I113" s="96"/>
      <c r="J113" s="95" t="s">
        <v>870</v>
      </c>
    </row>
    <row r="114" spans="1:10" ht="51.95" customHeight="1" x14ac:dyDescent="0.2">
      <c r="A114" s="71" t="s">
        <v>341</v>
      </c>
      <c r="B114" s="71" t="s">
        <v>339</v>
      </c>
      <c r="C114" s="72" t="s">
        <v>23</v>
      </c>
      <c r="D114" s="95"/>
      <c r="E114" s="96"/>
      <c r="F114" s="96"/>
      <c r="G114" s="95" t="s">
        <v>870</v>
      </c>
      <c r="H114" s="96"/>
      <c r="I114" s="96"/>
      <c r="J114" s="95" t="s">
        <v>870</v>
      </c>
    </row>
    <row r="115" spans="1:10" ht="51.95" customHeight="1" x14ac:dyDescent="0.2">
      <c r="A115" s="71" t="s">
        <v>338</v>
      </c>
      <c r="B115" s="71" t="s">
        <v>336</v>
      </c>
      <c r="C115" s="72" t="s">
        <v>23</v>
      </c>
      <c r="D115" s="95"/>
      <c r="E115" s="96"/>
      <c r="F115" s="96"/>
      <c r="G115" s="95" t="s">
        <v>873</v>
      </c>
      <c r="H115" s="96"/>
      <c r="I115" s="96"/>
      <c r="J115" s="95" t="s">
        <v>873</v>
      </c>
    </row>
    <row r="116" spans="1:10" ht="51.95" customHeight="1" x14ac:dyDescent="0.2">
      <c r="A116" s="71" t="s">
        <v>335</v>
      </c>
      <c r="B116" s="71" t="s">
        <v>333</v>
      </c>
      <c r="C116" s="72" t="s">
        <v>23</v>
      </c>
      <c r="D116" s="95"/>
      <c r="E116" s="96"/>
      <c r="F116" s="96"/>
      <c r="G116" s="95" t="s">
        <v>861</v>
      </c>
      <c r="H116" s="96"/>
      <c r="I116" s="96"/>
      <c r="J116" s="95" t="s">
        <v>861</v>
      </c>
    </row>
    <row r="117" spans="1:10" ht="39" customHeight="1" x14ac:dyDescent="0.2">
      <c r="A117" s="71" t="s">
        <v>332</v>
      </c>
      <c r="B117" s="71" t="s">
        <v>60</v>
      </c>
      <c r="C117" s="72" t="s">
        <v>23</v>
      </c>
      <c r="D117" s="95"/>
      <c r="E117" s="96"/>
      <c r="F117" s="96"/>
      <c r="G117" s="95" t="s">
        <v>870</v>
      </c>
      <c r="H117" s="96"/>
      <c r="I117" s="96"/>
      <c r="J117" s="95" t="s">
        <v>870</v>
      </c>
    </row>
    <row r="118" spans="1:10" ht="39" customHeight="1" x14ac:dyDescent="0.2">
      <c r="A118" s="71" t="s">
        <v>330</v>
      </c>
      <c r="B118" s="71" t="s">
        <v>61</v>
      </c>
      <c r="C118" s="72" t="s">
        <v>23</v>
      </c>
      <c r="D118" s="95"/>
      <c r="E118" s="96"/>
      <c r="F118" s="96"/>
      <c r="G118" s="95" t="s">
        <v>868</v>
      </c>
      <c r="H118" s="96"/>
      <c r="I118" s="96"/>
      <c r="J118" s="95" t="s">
        <v>868</v>
      </c>
    </row>
    <row r="119" spans="1:10" ht="39" customHeight="1" x14ac:dyDescent="0.2">
      <c r="A119" s="71" t="s">
        <v>328</v>
      </c>
      <c r="B119" s="71" t="s">
        <v>326</v>
      </c>
      <c r="C119" s="72" t="s">
        <v>23</v>
      </c>
      <c r="D119" s="95"/>
      <c r="E119" s="96"/>
      <c r="F119" s="96"/>
      <c r="G119" s="95" t="s">
        <v>872</v>
      </c>
      <c r="H119" s="96"/>
      <c r="I119" s="96"/>
      <c r="J119" s="95" t="s">
        <v>872</v>
      </c>
    </row>
    <row r="120" spans="1:10" ht="39" customHeight="1" x14ac:dyDescent="0.2">
      <c r="A120" s="71" t="s">
        <v>325</v>
      </c>
      <c r="B120" s="71" t="s">
        <v>323</v>
      </c>
      <c r="C120" s="72" t="s">
        <v>23</v>
      </c>
      <c r="D120" s="95"/>
      <c r="E120" s="96"/>
      <c r="F120" s="96"/>
      <c r="G120" s="95" t="s">
        <v>859</v>
      </c>
      <c r="H120" s="96"/>
      <c r="I120" s="96"/>
      <c r="J120" s="95" t="s">
        <v>859</v>
      </c>
    </row>
    <row r="121" spans="1:10" ht="39" customHeight="1" x14ac:dyDescent="0.2">
      <c r="A121" s="71" t="s">
        <v>322</v>
      </c>
      <c r="B121" s="71" t="s">
        <v>62</v>
      </c>
      <c r="C121" s="72" t="s">
        <v>23</v>
      </c>
      <c r="D121" s="95"/>
      <c r="E121" s="96"/>
      <c r="F121" s="96"/>
      <c r="G121" s="95" t="s">
        <v>858</v>
      </c>
      <c r="H121" s="96"/>
      <c r="I121" s="96"/>
      <c r="J121" s="95" t="s">
        <v>858</v>
      </c>
    </row>
    <row r="122" spans="1:10" ht="39" customHeight="1" x14ac:dyDescent="0.2">
      <c r="A122" s="71" t="s">
        <v>321</v>
      </c>
      <c r="B122" s="71" t="s">
        <v>63</v>
      </c>
      <c r="C122" s="72" t="s">
        <v>23</v>
      </c>
      <c r="D122" s="95"/>
      <c r="E122" s="96"/>
      <c r="F122" s="96"/>
      <c r="G122" s="95" t="s">
        <v>862</v>
      </c>
      <c r="H122" s="96"/>
      <c r="I122" s="96"/>
      <c r="J122" s="95" t="s">
        <v>862</v>
      </c>
    </row>
    <row r="123" spans="1:10" ht="39" customHeight="1" x14ac:dyDescent="0.2">
      <c r="A123" s="71" t="s">
        <v>319</v>
      </c>
      <c r="B123" s="71" t="s">
        <v>317</v>
      </c>
      <c r="C123" s="72" t="s">
        <v>23</v>
      </c>
      <c r="D123" s="95"/>
      <c r="E123" s="96"/>
      <c r="F123" s="96"/>
      <c r="G123" s="95" t="s">
        <v>870</v>
      </c>
      <c r="H123" s="96"/>
      <c r="I123" s="96"/>
      <c r="J123" s="95" t="s">
        <v>870</v>
      </c>
    </row>
    <row r="124" spans="1:10" ht="39" customHeight="1" x14ac:dyDescent="0.2">
      <c r="A124" s="71" t="s">
        <v>316</v>
      </c>
      <c r="B124" s="71" t="s">
        <v>314</v>
      </c>
      <c r="C124" s="72" t="s">
        <v>23</v>
      </c>
      <c r="D124" s="95"/>
      <c r="E124" s="96"/>
      <c r="F124" s="96"/>
      <c r="G124" s="95" t="s">
        <v>868</v>
      </c>
      <c r="H124" s="96"/>
      <c r="I124" s="96"/>
      <c r="J124" s="95" t="s">
        <v>868</v>
      </c>
    </row>
    <row r="125" spans="1:10" ht="24" customHeight="1" x14ac:dyDescent="0.2">
      <c r="A125" s="45" t="s">
        <v>313</v>
      </c>
      <c r="B125" s="45" t="s">
        <v>64</v>
      </c>
      <c r="C125" s="81"/>
      <c r="D125" s="82"/>
      <c r="E125" s="45"/>
      <c r="F125" s="45"/>
      <c r="G125" s="45"/>
      <c r="H125" s="45"/>
      <c r="I125" s="45"/>
      <c r="J125" s="45"/>
    </row>
    <row r="126" spans="1:10" s="54" customFormat="1" ht="24" customHeight="1" x14ac:dyDescent="0.2">
      <c r="A126" s="87"/>
      <c r="B126" s="87" t="s">
        <v>121</v>
      </c>
      <c r="C126" s="87" t="s">
        <v>18</v>
      </c>
      <c r="D126" s="87" t="s">
        <v>893</v>
      </c>
      <c r="E126" s="87" t="s">
        <v>123</v>
      </c>
      <c r="F126" s="87" t="s">
        <v>122</v>
      </c>
      <c r="G126" s="87" t="s">
        <v>77</v>
      </c>
      <c r="H126" s="87" t="s">
        <v>124</v>
      </c>
      <c r="I126" s="87"/>
      <c r="J126" s="87" t="s">
        <v>894</v>
      </c>
    </row>
    <row r="127" spans="1:10" ht="24" customHeight="1" x14ac:dyDescent="0.2">
      <c r="A127" s="71" t="s">
        <v>312</v>
      </c>
      <c r="B127" s="71" t="s">
        <v>310</v>
      </c>
      <c r="C127" s="72" t="s">
        <v>23</v>
      </c>
      <c r="D127" s="95"/>
      <c r="E127" s="95"/>
      <c r="F127" s="95"/>
      <c r="G127" s="95" t="s">
        <v>868</v>
      </c>
      <c r="H127" s="95"/>
      <c r="I127" s="95"/>
      <c r="J127" s="95" t="s">
        <v>868</v>
      </c>
    </row>
    <row r="128" spans="1:10" ht="51.95" customHeight="1" x14ac:dyDescent="0.2">
      <c r="A128" s="71" t="s">
        <v>309</v>
      </c>
      <c r="B128" s="71" t="s">
        <v>307</v>
      </c>
      <c r="C128" s="72" t="s">
        <v>23</v>
      </c>
      <c r="D128" s="95"/>
      <c r="E128" s="95"/>
      <c r="F128" s="95"/>
      <c r="G128" s="95" t="s">
        <v>862</v>
      </c>
      <c r="H128" s="95"/>
      <c r="I128" s="95"/>
      <c r="J128" s="95" t="s">
        <v>862</v>
      </c>
    </row>
    <row r="129" spans="1:10" ht="26.1" customHeight="1" x14ac:dyDescent="0.2">
      <c r="A129" s="71" t="s">
        <v>306</v>
      </c>
      <c r="B129" s="71" t="s">
        <v>304</v>
      </c>
      <c r="C129" s="72" t="s">
        <v>208</v>
      </c>
      <c r="D129" s="95"/>
      <c r="E129" s="95"/>
      <c r="F129" s="95"/>
      <c r="G129" s="95" t="s">
        <v>869</v>
      </c>
      <c r="H129" s="95"/>
      <c r="I129" s="95"/>
      <c r="J129" s="95" t="s">
        <v>869</v>
      </c>
    </row>
    <row r="130" spans="1:10" ht="51.95" customHeight="1" x14ac:dyDescent="0.2">
      <c r="A130" s="71" t="s">
        <v>303</v>
      </c>
      <c r="B130" s="71" t="s">
        <v>301</v>
      </c>
      <c r="C130" s="72" t="s">
        <v>23</v>
      </c>
      <c r="D130" s="95"/>
      <c r="E130" s="95"/>
      <c r="F130" s="95"/>
      <c r="G130" s="95" t="s">
        <v>871</v>
      </c>
      <c r="H130" s="95"/>
      <c r="I130" s="95"/>
      <c r="J130" s="95" t="s">
        <v>871</v>
      </c>
    </row>
    <row r="131" spans="1:10" ht="51.95" customHeight="1" x14ac:dyDescent="0.2">
      <c r="A131" s="71" t="s">
        <v>300</v>
      </c>
      <c r="B131" s="71" t="s">
        <v>298</v>
      </c>
      <c r="C131" s="72" t="s">
        <v>23</v>
      </c>
      <c r="D131" s="95"/>
      <c r="E131" s="95"/>
      <c r="F131" s="95"/>
      <c r="G131" s="95" t="s">
        <v>861</v>
      </c>
      <c r="H131" s="95"/>
      <c r="I131" s="95"/>
      <c r="J131" s="95" t="s">
        <v>861</v>
      </c>
    </row>
    <row r="132" spans="1:10" ht="51.95" customHeight="1" x14ac:dyDescent="0.2">
      <c r="A132" s="71" t="s">
        <v>297</v>
      </c>
      <c r="B132" s="71" t="s">
        <v>295</v>
      </c>
      <c r="C132" s="72" t="s">
        <v>23</v>
      </c>
      <c r="D132" s="95"/>
      <c r="E132" s="95"/>
      <c r="F132" s="95"/>
      <c r="G132" s="95" t="s">
        <v>861</v>
      </c>
      <c r="H132" s="95"/>
      <c r="I132" s="95"/>
      <c r="J132" s="95" t="s">
        <v>861</v>
      </c>
    </row>
    <row r="133" spans="1:10" ht="39" customHeight="1" x14ac:dyDescent="0.2">
      <c r="A133" s="71" t="s">
        <v>294</v>
      </c>
      <c r="B133" s="71" t="s">
        <v>292</v>
      </c>
      <c r="C133" s="72" t="s">
        <v>23</v>
      </c>
      <c r="D133" s="95"/>
      <c r="E133" s="95"/>
      <c r="F133" s="95"/>
      <c r="G133" s="95" t="s">
        <v>861</v>
      </c>
      <c r="H133" s="95"/>
      <c r="I133" s="95"/>
      <c r="J133" s="95" t="s">
        <v>861</v>
      </c>
    </row>
    <row r="134" spans="1:10" ht="51.95" customHeight="1" x14ac:dyDescent="0.2">
      <c r="A134" s="71" t="s">
        <v>291</v>
      </c>
      <c r="B134" s="71" t="s">
        <v>289</v>
      </c>
      <c r="C134" s="72" t="s">
        <v>23</v>
      </c>
      <c r="D134" s="95"/>
      <c r="E134" s="95"/>
      <c r="F134" s="95"/>
      <c r="G134" s="95" t="s">
        <v>870</v>
      </c>
      <c r="H134" s="95"/>
      <c r="I134" s="95"/>
      <c r="J134" s="95" t="s">
        <v>870</v>
      </c>
    </row>
    <row r="135" spans="1:10" ht="51.95" customHeight="1" x14ac:dyDescent="0.2">
      <c r="A135" s="71" t="s">
        <v>288</v>
      </c>
      <c r="B135" s="71" t="s">
        <v>286</v>
      </c>
      <c r="C135" s="72" t="s">
        <v>23</v>
      </c>
      <c r="D135" s="95"/>
      <c r="E135" s="95"/>
      <c r="F135" s="95"/>
      <c r="G135" s="95" t="s">
        <v>869</v>
      </c>
      <c r="H135" s="95"/>
      <c r="I135" s="95"/>
      <c r="J135" s="95" t="s">
        <v>869</v>
      </c>
    </row>
    <row r="136" spans="1:10" ht="39" customHeight="1" x14ac:dyDescent="0.2">
      <c r="A136" s="71" t="s">
        <v>285</v>
      </c>
      <c r="B136" s="71" t="s">
        <v>283</v>
      </c>
      <c r="C136" s="72" t="s">
        <v>23</v>
      </c>
      <c r="D136" s="95"/>
      <c r="E136" s="95"/>
      <c r="F136" s="95"/>
      <c r="G136" s="95" t="s">
        <v>868</v>
      </c>
      <c r="H136" s="95"/>
      <c r="I136" s="95"/>
      <c r="J136" s="95" t="s">
        <v>868</v>
      </c>
    </row>
    <row r="137" spans="1:10" ht="51.95" customHeight="1" x14ac:dyDescent="0.2">
      <c r="A137" s="71" t="s">
        <v>282</v>
      </c>
      <c r="B137" s="71" t="s">
        <v>66</v>
      </c>
      <c r="C137" s="72" t="s">
        <v>23</v>
      </c>
      <c r="D137" s="95"/>
      <c r="E137" s="95"/>
      <c r="F137" s="95"/>
      <c r="G137" s="95" t="s">
        <v>869</v>
      </c>
      <c r="H137" s="95"/>
      <c r="I137" s="95"/>
      <c r="J137" s="95" t="s">
        <v>869</v>
      </c>
    </row>
    <row r="138" spans="1:10" ht="51.95" customHeight="1" x14ac:dyDescent="0.2">
      <c r="A138" s="71" t="s">
        <v>280</v>
      </c>
      <c r="B138" s="71" t="s">
        <v>278</v>
      </c>
      <c r="C138" s="72" t="s">
        <v>23</v>
      </c>
      <c r="D138" s="95"/>
      <c r="E138" s="95"/>
      <c r="F138" s="95"/>
      <c r="G138" s="95" t="s">
        <v>869</v>
      </c>
      <c r="H138" s="95"/>
      <c r="I138" s="95"/>
      <c r="J138" s="95" t="s">
        <v>869</v>
      </c>
    </row>
    <row r="139" spans="1:10" ht="51.95" customHeight="1" x14ac:dyDescent="0.2">
      <c r="A139" s="71" t="s">
        <v>277</v>
      </c>
      <c r="B139" s="71" t="s">
        <v>67</v>
      </c>
      <c r="C139" s="72" t="s">
        <v>23</v>
      </c>
      <c r="D139" s="95"/>
      <c r="E139" s="95"/>
      <c r="F139" s="95"/>
      <c r="G139" s="95" t="s">
        <v>859</v>
      </c>
      <c r="H139" s="95"/>
      <c r="I139" s="95"/>
      <c r="J139" s="95" t="s">
        <v>859</v>
      </c>
    </row>
    <row r="140" spans="1:10" ht="51.95" customHeight="1" x14ac:dyDescent="0.2">
      <c r="A140" s="71" t="s">
        <v>275</v>
      </c>
      <c r="B140" s="71" t="s">
        <v>273</v>
      </c>
      <c r="C140" s="72" t="s">
        <v>23</v>
      </c>
      <c r="D140" s="95"/>
      <c r="E140" s="95"/>
      <c r="F140" s="95"/>
      <c r="G140" s="95" t="s">
        <v>861</v>
      </c>
      <c r="H140" s="95"/>
      <c r="I140" s="95"/>
      <c r="J140" s="95" t="s">
        <v>861</v>
      </c>
    </row>
    <row r="141" spans="1:10" ht="51.95" customHeight="1" x14ac:dyDescent="0.2">
      <c r="A141" s="71" t="s">
        <v>272</v>
      </c>
      <c r="B141" s="71" t="s">
        <v>270</v>
      </c>
      <c r="C141" s="72" t="s">
        <v>23</v>
      </c>
      <c r="D141" s="95"/>
      <c r="E141" s="95"/>
      <c r="F141" s="95"/>
      <c r="G141" s="95" t="s">
        <v>868</v>
      </c>
      <c r="H141" s="95"/>
      <c r="I141" s="95"/>
      <c r="J141" s="95" t="s">
        <v>868</v>
      </c>
    </row>
    <row r="142" spans="1:10" ht="24" customHeight="1" x14ac:dyDescent="0.2">
      <c r="A142" s="45" t="s">
        <v>269</v>
      </c>
      <c r="B142" s="45" t="s">
        <v>69</v>
      </c>
      <c r="C142" s="81"/>
      <c r="D142" s="82"/>
      <c r="E142" s="45"/>
      <c r="F142" s="45"/>
      <c r="G142" s="45"/>
      <c r="H142" s="45"/>
      <c r="I142" s="45"/>
      <c r="J142" s="45"/>
    </row>
    <row r="143" spans="1:10" s="54" customFormat="1" ht="24" customHeight="1" x14ac:dyDescent="0.2">
      <c r="A143" s="87"/>
      <c r="B143" s="87" t="s">
        <v>121</v>
      </c>
      <c r="C143" s="87" t="s">
        <v>18</v>
      </c>
      <c r="D143" s="87" t="s">
        <v>893</v>
      </c>
      <c r="E143" s="87" t="s">
        <v>123</v>
      </c>
      <c r="F143" s="87" t="s">
        <v>122</v>
      </c>
      <c r="G143" s="87" t="s">
        <v>77</v>
      </c>
      <c r="H143" s="87" t="s">
        <v>124</v>
      </c>
      <c r="I143" s="87"/>
      <c r="J143" s="87" t="s">
        <v>894</v>
      </c>
    </row>
    <row r="144" spans="1:10" ht="26.1" customHeight="1" x14ac:dyDescent="0.2">
      <c r="A144" s="71" t="s">
        <v>268</v>
      </c>
      <c r="B144" s="71" t="s">
        <v>266</v>
      </c>
      <c r="C144" s="72" t="s">
        <v>23</v>
      </c>
      <c r="D144" s="95"/>
      <c r="E144" s="96"/>
      <c r="F144" s="96"/>
      <c r="G144" s="95" t="s">
        <v>868</v>
      </c>
      <c r="H144" s="96"/>
      <c r="I144" s="96"/>
      <c r="J144" s="95" t="s">
        <v>868</v>
      </c>
    </row>
    <row r="145" spans="1:10" ht="26.1" customHeight="1" x14ac:dyDescent="0.2">
      <c r="A145" s="71" t="s">
        <v>265</v>
      </c>
      <c r="B145" s="71" t="s">
        <v>263</v>
      </c>
      <c r="C145" s="72" t="s">
        <v>23</v>
      </c>
      <c r="D145" s="95"/>
      <c r="E145" s="96"/>
      <c r="F145" s="96"/>
      <c r="G145" s="95" t="s">
        <v>858</v>
      </c>
      <c r="H145" s="96"/>
      <c r="I145" s="96"/>
      <c r="J145" s="95" t="s">
        <v>858</v>
      </c>
    </row>
    <row r="146" spans="1:10" ht="24" customHeight="1" x14ac:dyDescent="0.2">
      <c r="A146" s="45" t="s">
        <v>262</v>
      </c>
      <c r="B146" s="45" t="s">
        <v>70</v>
      </c>
      <c r="C146" s="81"/>
      <c r="D146" s="82"/>
      <c r="E146" s="45"/>
      <c r="F146" s="45"/>
      <c r="G146" s="45"/>
      <c r="H146" s="45"/>
      <c r="I146" s="45"/>
      <c r="J146" s="45"/>
    </row>
    <row r="147" spans="1:10" s="54" customFormat="1" ht="24" customHeight="1" x14ac:dyDescent="0.2">
      <c r="A147" s="87"/>
      <c r="B147" s="87" t="s">
        <v>121</v>
      </c>
      <c r="C147" s="87" t="s">
        <v>18</v>
      </c>
      <c r="D147" s="87" t="s">
        <v>893</v>
      </c>
      <c r="E147" s="87" t="s">
        <v>123</v>
      </c>
      <c r="F147" s="87" t="s">
        <v>122</v>
      </c>
      <c r="G147" s="87" t="s">
        <v>77</v>
      </c>
      <c r="H147" s="87" t="s">
        <v>124</v>
      </c>
      <c r="I147" s="87"/>
      <c r="J147" s="87" t="s">
        <v>894</v>
      </c>
    </row>
    <row r="148" spans="1:10" ht="39" customHeight="1" x14ac:dyDescent="0.2">
      <c r="A148" s="71" t="s">
        <v>261</v>
      </c>
      <c r="B148" s="71" t="s">
        <v>259</v>
      </c>
      <c r="C148" s="72" t="s">
        <v>32</v>
      </c>
      <c r="D148" s="95"/>
      <c r="E148" s="96"/>
      <c r="F148" s="96"/>
      <c r="G148" s="95" t="s">
        <v>867</v>
      </c>
      <c r="H148" s="96"/>
      <c r="I148" s="96"/>
      <c r="J148" s="95" t="s">
        <v>867</v>
      </c>
    </row>
    <row r="149" spans="1:10" ht="39" customHeight="1" x14ac:dyDescent="0.2">
      <c r="A149" s="71" t="s">
        <v>258</v>
      </c>
      <c r="B149" s="71" t="s">
        <v>256</v>
      </c>
      <c r="C149" s="72" t="s">
        <v>32</v>
      </c>
      <c r="D149" s="95"/>
      <c r="E149" s="96"/>
      <c r="F149" s="96"/>
      <c r="G149" s="95" t="s">
        <v>866</v>
      </c>
      <c r="H149" s="96"/>
      <c r="I149" s="96"/>
      <c r="J149" s="95" t="s">
        <v>866</v>
      </c>
    </row>
    <row r="150" spans="1:10" ht="39" customHeight="1" x14ac:dyDescent="0.2">
      <c r="A150" s="71" t="s">
        <v>255</v>
      </c>
      <c r="B150" s="71" t="s">
        <v>253</v>
      </c>
      <c r="C150" s="72" t="s">
        <v>32</v>
      </c>
      <c r="D150" s="95"/>
      <c r="E150" s="96"/>
      <c r="F150" s="96"/>
      <c r="G150" s="95" t="s">
        <v>865</v>
      </c>
      <c r="H150" s="96"/>
      <c r="I150" s="96"/>
      <c r="J150" s="95" t="s">
        <v>865</v>
      </c>
    </row>
    <row r="151" spans="1:10" ht="39" customHeight="1" x14ac:dyDescent="0.2">
      <c r="A151" s="71" t="s">
        <v>252</v>
      </c>
      <c r="B151" s="71" t="s">
        <v>71</v>
      </c>
      <c r="C151" s="72" t="s">
        <v>32</v>
      </c>
      <c r="D151" s="95"/>
      <c r="E151" s="96"/>
      <c r="F151" s="96"/>
      <c r="G151" s="95" t="s">
        <v>864</v>
      </c>
      <c r="H151" s="96"/>
      <c r="I151" s="96"/>
      <c r="J151" s="95" t="s">
        <v>864</v>
      </c>
    </row>
    <row r="152" spans="1:10" ht="39" customHeight="1" x14ac:dyDescent="0.2">
      <c r="A152" s="71" t="s">
        <v>250</v>
      </c>
      <c r="B152" s="71" t="s">
        <v>72</v>
      </c>
      <c r="C152" s="72" t="s">
        <v>32</v>
      </c>
      <c r="D152" s="95"/>
      <c r="E152" s="96"/>
      <c r="F152" s="96"/>
      <c r="G152" s="95" t="s">
        <v>863</v>
      </c>
      <c r="H152" s="96"/>
      <c r="I152" s="96"/>
      <c r="J152" s="95" t="s">
        <v>863</v>
      </c>
    </row>
    <row r="153" spans="1:10" ht="24" customHeight="1" x14ac:dyDescent="0.2">
      <c r="A153" s="45" t="s">
        <v>248</v>
      </c>
      <c r="B153" s="45" t="s">
        <v>73</v>
      </c>
      <c r="C153" s="81"/>
      <c r="D153" s="82"/>
      <c r="E153" s="45"/>
      <c r="F153" s="45"/>
      <c r="G153" s="45"/>
      <c r="H153" s="45"/>
      <c r="I153" s="45"/>
      <c r="J153" s="45"/>
    </row>
    <row r="154" spans="1:10" s="54" customFormat="1" ht="24" customHeight="1" x14ac:dyDescent="0.2">
      <c r="A154" s="87"/>
      <c r="B154" s="87" t="s">
        <v>121</v>
      </c>
      <c r="C154" s="87" t="s">
        <v>18</v>
      </c>
      <c r="D154" s="87" t="s">
        <v>893</v>
      </c>
      <c r="E154" s="87" t="s">
        <v>123</v>
      </c>
      <c r="F154" s="87" t="s">
        <v>122</v>
      </c>
      <c r="G154" s="87" t="s">
        <v>77</v>
      </c>
      <c r="H154" s="87" t="s">
        <v>124</v>
      </c>
      <c r="I154" s="87"/>
      <c r="J154" s="87" t="s">
        <v>894</v>
      </c>
    </row>
    <row r="155" spans="1:10" ht="24" customHeight="1" x14ac:dyDescent="0.2">
      <c r="A155" s="71" t="s">
        <v>247</v>
      </c>
      <c r="B155" s="71" t="s">
        <v>245</v>
      </c>
      <c r="C155" s="72" t="s">
        <v>208</v>
      </c>
      <c r="D155" s="95"/>
      <c r="E155" s="96">
        <v>1</v>
      </c>
      <c r="F155" s="96">
        <v>1</v>
      </c>
      <c r="G155" s="95">
        <v>3</v>
      </c>
      <c r="H155" s="96"/>
      <c r="I155" s="96"/>
      <c r="J155" s="95">
        <v>3</v>
      </c>
    </row>
    <row r="156" spans="1:10" ht="24" customHeight="1" x14ac:dyDescent="0.2">
      <c r="A156" s="71" t="s">
        <v>244</v>
      </c>
      <c r="B156" s="71" t="s">
        <v>242</v>
      </c>
      <c r="C156" s="72" t="s">
        <v>208</v>
      </c>
      <c r="D156" s="95"/>
      <c r="E156" s="96">
        <v>1</v>
      </c>
      <c r="F156" s="96">
        <v>1</v>
      </c>
      <c r="G156" s="95">
        <v>3</v>
      </c>
      <c r="H156" s="96"/>
      <c r="I156" s="96"/>
      <c r="J156" s="95">
        <v>3</v>
      </c>
    </row>
    <row r="157" spans="1:10" ht="24" customHeight="1" x14ac:dyDescent="0.2">
      <c r="A157" s="45" t="s">
        <v>241</v>
      </c>
      <c r="B157" s="45" t="s">
        <v>37</v>
      </c>
      <c r="C157" s="81"/>
      <c r="D157" s="82"/>
      <c r="E157" s="45"/>
      <c r="F157" s="45"/>
      <c r="G157" s="45"/>
      <c r="H157" s="45"/>
      <c r="I157" s="45"/>
      <c r="J157" s="45"/>
    </row>
    <row r="158" spans="1:10" ht="24" customHeight="1" x14ac:dyDescent="0.2">
      <c r="A158" s="45" t="s">
        <v>240</v>
      </c>
      <c r="B158" s="45" t="s">
        <v>239</v>
      </c>
      <c r="C158" s="81"/>
      <c r="D158" s="82"/>
      <c r="E158" s="45"/>
      <c r="F158" s="45"/>
      <c r="G158" s="45"/>
      <c r="H158" s="45"/>
      <c r="I158" s="45"/>
      <c r="J158" s="45"/>
    </row>
    <row r="159" spans="1:10" s="54" customFormat="1" ht="24" customHeight="1" x14ac:dyDescent="0.2">
      <c r="A159" s="87"/>
      <c r="B159" s="87" t="s">
        <v>121</v>
      </c>
      <c r="C159" s="87" t="s">
        <v>18</v>
      </c>
      <c r="D159" s="87" t="s">
        <v>893</v>
      </c>
      <c r="E159" s="87" t="s">
        <v>123</v>
      </c>
      <c r="F159" s="87" t="s">
        <v>122</v>
      </c>
      <c r="G159" s="87" t="s">
        <v>77</v>
      </c>
      <c r="H159" s="87" t="s">
        <v>124</v>
      </c>
      <c r="I159" s="87"/>
      <c r="J159" s="87" t="s">
        <v>894</v>
      </c>
    </row>
    <row r="160" spans="1:10" ht="24" customHeight="1" x14ac:dyDescent="0.2">
      <c r="A160" s="71" t="s">
        <v>238</v>
      </c>
      <c r="B160" s="71" t="s">
        <v>38</v>
      </c>
      <c r="C160" s="72" t="s">
        <v>208</v>
      </c>
      <c r="D160" s="95"/>
      <c r="E160" s="96"/>
      <c r="F160" s="96"/>
      <c r="G160" s="95" t="s">
        <v>861</v>
      </c>
      <c r="H160" s="96"/>
      <c r="I160" s="96"/>
      <c r="J160" s="95" t="s">
        <v>861</v>
      </c>
    </row>
    <row r="161" spans="1:10" ht="26.1" customHeight="1" x14ac:dyDescent="0.2">
      <c r="A161" s="71" t="s">
        <v>236</v>
      </c>
      <c r="B161" s="71" t="s">
        <v>234</v>
      </c>
      <c r="C161" s="72" t="s">
        <v>23</v>
      </c>
      <c r="D161" s="95"/>
      <c r="E161" s="96"/>
      <c r="F161" s="96"/>
      <c r="G161" s="95" t="s">
        <v>861</v>
      </c>
      <c r="H161" s="96"/>
      <c r="I161" s="96"/>
      <c r="J161" s="95" t="s">
        <v>861</v>
      </c>
    </row>
    <row r="162" spans="1:10" ht="26.1" customHeight="1" x14ac:dyDescent="0.2">
      <c r="A162" s="71" t="s">
        <v>233</v>
      </c>
      <c r="B162" s="71" t="s">
        <v>231</v>
      </c>
      <c r="C162" s="72" t="s">
        <v>23</v>
      </c>
      <c r="D162" s="95"/>
      <c r="E162" s="96"/>
      <c r="F162" s="96"/>
      <c r="G162" s="95" t="s">
        <v>862</v>
      </c>
      <c r="H162" s="96"/>
      <c r="I162" s="96"/>
      <c r="J162" s="95" t="s">
        <v>862</v>
      </c>
    </row>
    <row r="163" spans="1:10" ht="26.1" customHeight="1" x14ac:dyDescent="0.2">
      <c r="A163" s="71" t="s">
        <v>230</v>
      </c>
      <c r="B163" s="71" t="s">
        <v>228</v>
      </c>
      <c r="C163" s="72" t="s">
        <v>23</v>
      </c>
      <c r="D163" s="95"/>
      <c r="E163" s="96"/>
      <c r="F163" s="96"/>
      <c r="G163" s="95" t="s">
        <v>861</v>
      </c>
      <c r="H163" s="96"/>
      <c r="I163" s="96"/>
      <c r="J163" s="95" t="s">
        <v>861</v>
      </c>
    </row>
    <row r="164" spans="1:10" ht="26.1" customHeight="1" x14ac:dyDescent="0.2">
      <c r="A164" s="71" t="s">
        <v>227</v>
      </c>
      <c r="B164" s="71" t="s">
        <v>225</v>
      </c>
      <c r="C164" s="72" t="s">
        <v>23</v>
      </c>
      <c r="D164" s="95"/>
      <c r="E164" s="96"/>
      <c r="F164" s="96"/>
      <c r="G164" s="95" t="s">
        <v>861</v>
      </c>
      <c r="H164" s="96"/>
      <c r="I164" s="96"/>
      <c r="J164" s="95" t="s">
        <v>861</v>
      </c>
    </row>
    <row r="165" spans="1:10" ht="26.1" customHeight="1" x14ac:dyDescent="0.2">
      <c r="A165" s="71" t="s">
        <v>224</v>
      </c>
      <c r="B165" s="71" t="s">
        <v>39</v>
      </c>
      <c r="C165" s="72" t="s">
        <v>23</v>
      </c>
      <c r="D165" s="95"/>
      <c r="E165" s="96"/>
      <c r="F165" s="96"/>
      <c r="G165" s="95" t="s">
        <v>861</v>
      </c>
      <c r="H165" s="96"/>
      <c r="I165" s="96"/>
      <c r="J165" s="95" t="s">
        <v>861</v>
      </c>
    </row>
    <row r="166" spans="1:10" ht="26.1" customHeight="1" x14ac:dyDescent="0.2">
      <c r="A166" s="71" t="s">
        <v>223</v>
      </c>
      <c r="B166" s="71" t="s">
        <v>221</v>
      </c>
      <c r="C166" s="72" t="s">
        <v>23</v>
      </c>
      <c r="D166" s="95"/>
      <c r="E166" s="96"/>
      <c r="F166" s="96"/>
      <c r="G166" s="95" t="s">
        <v>861</v>
      </c>
      <c r="H166" s="96"/>
      <c r="I166" s="96"/>
      <c r="J166" s="95" t="s">
        <v>861</v>
      </c>
    </row>
    <row r="167" spans="1:10" ht="24" customHeight="1" x14ac:dyDescent="0.2">
      <c r="A167" s="45" t="s">
        <v>220</v>
      </c>
      <c r="B167" s="45" t="s">
        <v>40</v>
      </c>
      <c r="C167" s="81"/>
      <c r="D167" s="82"/>
      <c r="E167" s="45"/>
      <c r="F167" s="45"/>
      <c r="G167" s="45"/>
      <c r="H167" s="45"/>
      <c r="I167" s="45"/>
      <c r="J167" s="45"/>
    </row>
    <row r="168" spans="1:10" s="54" customFormat="1" ht="24" customHeight="1" x14ac:dyDescent="0.2">
      <c r="A168" s="87"/>
      <c r="B168" s="87" t="s">
        <v>121</v>
      </c>
      <c r="C168" s="87" t="s">
        <v>18</v>
      </c>
      <c r="D168" s="87" t="s">
        <v>893</v>
      </c>
      <c r="E168" s="87" t="s">
        <v>123</v>
      </c>
      <c r="F168" s="87" t="s">
        <v>122</v>
      </c>
      <c r="G168" s="87" t="s">
        <v>77</v>
      </c>
      <c r="H168" s="87" t="s">
        <v>124</v>
      </c>
      <c r="I168" s="87"/>
      <c r="J168" s="87" t="s">
        <v>894</v>
      </c>
    </row>
    <row r="169" spans="1:10" ht="39" customHeight="1" x14ac:dyDescent="0.2">
      <c r="A169" s="71" t="s">
        <v>219</v>
      </c>
      <c r="B169" s="71" t="s">
        <v>41</v>
      </c>
      <c r="C169" s="72" t="s">
        <v>23</v>
      </c>
      <c r="D169" s="95"/>
      <c r="E169" s="95"/>
      <c r="F169" s="95"/>
      <c r="G169" s="95" t="s">
        <v>860</v>
      </c>
      <c r="H169" s="95"/>
      <c r="I169" s="95"/>
      <c r="J169" s="95" t="s">
        <v>860</v>
      </c>
    </row>
    <row r="170" spans="1:10" ht="39" customHeight="1" x14ac:dyDescent="0.2">
      <c r="A170" s="71" t="s">
        <v>217</v>
      </c>
      <c r="B170" s="71" t="s">
        <v>42</v>
      </c>
      <c r="C170" s="72" t="s">
        <v>23</v>
      </c>
      <c r="D170" s="95"/>
      <c r="E170" s="95"/>
      <c r="F170" s="95"/>
      <c r="G170" s="95" t="s">
        <v>859</v>
      </c>
      <c r="H170" s="95"/>
      <c r="I170" s="95"/>
      <c r="J170" s="95" t="s">
        <v>859</v>
      </c>
    </row>
    <row r="171" spans="1:10" ht="39" customHeight="1" x14ac:dyDescent="0.2">
      <c r="A171" s="71" t="s">
        <v>215</v>
      </c>
      <c r="B171" s="71" t="s">
        <v>43</v>
      </c>
      <c r="C171" s="72" t="s">
        <v>23</v>
      </c>
      <c r="D171" s="95"/>
      <c r="E171" s="95"/>
      <c r="F171" s="95"/>
      <c r="G171" s="95" t="s">
        <v>858</v>
      </c>
      <c r="H171" s="95"/>
      <c r="I171" s="95"/>
      <c r="J171" s="95" t="s">
        <v>858</v>
      </c>
    </row>
    <row r="172" spans="1:10" ht="24" customHeight="1" x14ac:dyDescent="0.2">
      <c r="A172" s="45" t="s">
        <v>213</v>
      </c>
      <c r="B172" s="45" t="s">
        <v>44</v>
      </c>
      <c r="C172" s="81"/>
      <c r="D172" s="82"/>
      <c r="E172" s="45"/>
      <c r="F172" s="45"/>
      <c r="G172" s="45"/>
      <c r="H172" s="45"/>
      <c r="I172" s="45"/>
      <c r="J172" s="45"/>
    </row>
    <row r="173" spans="1:10" s="54" customFormat="1" ht="24" customHeight="1" x14ac:dyDescent="0.2">
      <c r="A173" s="87"/>
      <c r="B173" s="87" t="s">
        <v>121</v>
      </c>
      <c r="C173" s="87" t="s">
        <v>18</v>
      </c>
      <c r="D173" s="87" t="s">
        <v>893</v>
      </c>
      <c r="E173" s="87" t="s">
        <v>123</v>
      </c>
      <c r="F173" s="87" t="s">
        <v>122</v>
      </c>
      <c r="G173" s="87" t="s">
        <v>77</v>
      </c>
      <c r="H173" s="87" t="s">
        <v>124</v>
      </c>
      <c r="I173" s="87"/>
      <c r="J173" s="87" t="s">
        <v>894</v>
      </c>
    </row>
    <row r="174" spans="1:10" ht="24" customHeight="1" x14ac:dyDescent="0.2">
      <c r="A174" s="71" t="s">
        <v>212</v>
      </c>
      <c r="B174" s="71" t="s">
        <v>209</v>
      </c>
      <c r="C174" s="72" t="s">
        <v>208</v>
      </c>
      <c r="D174" s="95"/>
      <c r="E174" s="96"/>
      <c r="F174" s="96"/>
      <c r="G174" s="95" t="s">
        <v>857</v>
      </c>
      <c r="H174" s="96"/>
      <c r="I174" s="96"/>
      <c r="J174" s="95" t="s">
        <v>857</v>
      </c>
    </row>
    <row r="175" spans="1:10" ht="26.1" customHeight="1" x14ac:dyDescent="0.2">
      <c r="A175" s="71" t="s">
        <v>207</v>
      </c>
      <c r="B175" s="71" t="s">
        <v>204</v>
      </c>
      <c r="C175" s="72" t="s">
        <v>23</v>
      </c>
      <c r="D175" s="95"/>
      <c r="E175" s="96"/>
      <c r="F175" s="96"/>
      <c r="G175" s="95" t="s">
        <v>857</v>
      </c>
      <c r="H175" s="96"/>
      <c r="I175" s="96"/>
      <c r="J175" s="95" t="s">
        <v>857</v>
      </c>
    </row>
    <row r="176" spans="1:10" ht="24" customHeight="1" x14ac:dyDescent="0.2">
      <c r="A176" s="45" t="s">
        <v>203</v>
      </c>
      <c r="B176" s="45" t="s">
        <v>47</v>
      </c>
      <c r="C176" s="81"/>
      <c r="D176" s="82"/>
      <c r="E176" s="45"/>
      <c r="F176" s="45"/>
      <c r="G176" s="45"/>
      <c r="H176" s="45"/>
      <c r="I176" s="45"/>
      <c r="J176" s="45"/>
    </row>
    <row r="177" spans="1:10" s="54" customFormat="1" ht="24" customHeight="1" x14ac:dyDescent="0.2">
      <c r="A177" s="87"/>
      <c r="B177" s="87" t="s">
        <v>121</v>
      </c>
      <c r="C177" s="87" t="s">
        <v>18</v>
      </c>
      <c r="D177" s="87" t="s">
        <v>893</v>
      </c>
      <c r="E177" s="87" t="s">
        <v>123</v>
      </c>
      <c r="F177" s="87" t="s">
        <v>122</v>
      </c>
      <c r="G177" s="87" t="s">
        <v>77</v>
      </c>
      <c r="H177" s="87" t="s">
        <v>124</v>
      </c>
      <c r="I177" s="87"/>
      <c r="J177" s="87" t="s">
        <v>894</v>
      </c>
    </row>
    <row r="178" spans="1:10" ht="39" customHeight="1" x14ac:dyDescent="0.2">
      <c r="A178" s="71" t="s">
        <v>202</v>
      </c>
      <c r="B178" s="71" t="s">
        <v>48</v>
      </c>
      <c r="C178" s="72" t="s">
        <v>32</v>
      </c>
      <c r="D178" s="95"/>
      <c r="E178" s="96"/>
      <c r="F178" s="96"/>
      <c r="G178" s="95" t="s">
        <v>856</v>
      </c>
      <c r="H178" s="96"/>
      <c r="I178" s="96"/>
      <c r="J178" s="95" t="s">
        <v>856</v>
      </c>
    </row>
    <row r="179" spans="1:10" ht="39" customHeight="1" x14ac:dyDescent="0.2">
      <c r="A179" s="71" t="s">
        <v>200</v>
      </c>
      <c r="B179" s="71" t="s">
        <v>49</v>
      </c>
      <c r="C179" s="72" t="s">
        <v>32</v>
      </c>
      <c r="D179" s="95"/>
      <c r="E179" s="96"/>
      <c r="F179" s="96"/>
      <c r="G179" s="95" t="s">
        <v>855</v>
      </c>
      <c r="H179" s="96"/>
      <c r="I179" s="96"/>
      <c r="J179" s="95" t="s">
        <v>855</v>
      </c>
    </row>
    <row r="180" spans="1:10" ht="39" customHeight="1" x14ac:dyDescent="0.2">
      <c r="A180" s="71" t="s">
        <v>198</v>
      </c>
      <c r="B180" s="71" t="s">
        <v>50</v>
      </c>
      <c r="C180" s="72" t="s">
        <v>32</v>
      </c>
      <c r="D180" s="95"/>
      <c r="E180" s="96"/>
      <c r="F180" s="96"/>
      <c r="G180" s="95" t="s">
        <v>854</v>
      </c>
      <c r="H180" s="96"/>
      <c r="I180" s="96"/>
      <c r="J180" s="95" t="s">
        <v>854</v>
      </c>
    </row>
    <row r="181" spans="1:10" ht="24" customHeight="1" x14ac:dyDescent="0.2">
      <c r="A181" s="45" t="s">
        <v>196</v>
      </c>
      <c r="B181" s="45" t="s">
        <v>45</v>
      </c>
      <c r="C181" s="81"/>
      <c r="D181" s="82"/>
      <c r="E181" s="45"/>
      <c r="F181" s="45"/>
      <c r="G181" s="45"/>
      <c r="H181" s="45"/>
      <c r="I181" s="45"/>
      <c r="J181" s="45"/>
    </row>
    <row r="182" spans="1:10" s="54" customFormat="1" ht="24" customHeight="1" x14ac:dyDescent="0.2">
      <c r="A182" s="87"/>
      <c r="B182" s="87" t="s">
        <v>121</v>
      </c>
      <c r="C182" s="87" t="s">
        <v>18</v>
      </c>
      <c r="D182" s="87" t="s">
        <v>893</v>
      </c>
      <c r="E182" s="87" t="s">
        <v>123</v>
      </c>
      <c r="F182" s="87" t="s">
        <v>122</v>
      </c>
      <c r="G182" s="87" t="s">
        <v>77</v>
      </c>
      <c r="H182" s="87" t="s">
        <v>124</v>
      </c>
      <c r="I182" s="87"/>
      <c r="J182" s="87" t="s">
        <v>894</v>
      </c>
    </row>
    <row r="183" spans="1:10" ht="39" customHeight="1" x14ac:dyDescent="0.2">
      <c r="A183" s="71" t="s">
        <v>195</v>
      </c>
      <c r="B183" s="71" t="s">
        <v>46</v>
      </c>
      <c r="C183" s="72" t="s">
        <v>32</v>
      </c>
      <c r="D183" s="95"/>
      <c r="E183" s="96"/>
      <c r="F183" s="96"/>
      <c r="G183" s="95" t="s">
        <v>853</v>
      </c>
      <c r="H183" s="96"/>
      <c r="I183" s="96"/>
      <c r="J183" s="95" t="s">
        <v>853</v>
      </c>
    </row>
    <row r="184" spans="1:10" ht="39" customHeight="1" x14ac:dyDescent="0.2">
      <c r="A184" s="71" t="s">
        <v>193</v>
      </c>
      <c r="B184" s="71" t="s">
        <v>191</v>
      </c>
      <c r="C184" s="72" t="s">
        <v>32</v>
      </c>
      <c r="D184" s="95"/>
      <c r="E184" s="96"/>
      <c r="F184" s="96"/>
      <c r="G184" s="95" t="s">
        <v>852</v>
      </c>
      <c r="H184" s="96"/>
      <c r="I184" s="96"/>
      <c r="J184" s="95" t="s">
        <v>852</v>
      </c>
    </row>
    <row r="185" spans="1:10" ht="39" customHeight="1" x14ac:dyDescent="0.2">
      <c r="A185" s="71" t="s">
        <v>190</v>
      </c>
      <c r="B185" s="71" t="s">
        <v>188</v>
      </c>
      <c r="C185" s="72" t="s">
        <v>32</v>
      </c>
      <c r="D185" s="95"/>
      <c r="E185" s="96"/>
      <c r="F185" s="96"/>
      <c r="G185" s="95" t="s">
        <v>851</v>
      </c>
      <c r="H185" s="96"/>
      <c r="I185" s="96"/>
      <c r="J185" s="95" t="s">
        <v>851</v>
      </c>
    </row>
    <row r="186" spans="1:10" ht="24" customHeight="1" x14ac:dyDescent="0.2">
      <c r="A186" s="45" t="s">
        <v>187</v>
      </c>
      <c r="B186" s="45" t="s">
        <v>51</v>
      </c>
      <c r="C186" s="81"/>
      <c r="D186" s="82"/>
      <c r="E186" s="45"/>
      <c r="F186" s="45"/>
      <c r="G186" s="45"/>
      <c r="H186" s="45"/>
      <c r="I186" s="45"/>
      <c r="J186" s="45"/>
    </row>
    <row r="187" spans="1:10" s="54" customFormat="1" ht="24" customHeight="1" x14ac:dyDescent="0.2">
      <c r="A187" s="87"/>
      <c r="B187" s="87" t="s">
        <v>121</v>
      </c>
      <c r="C187" s="87" t="s">
        <v>18</v>
      </c>
      <c r="D187" s="87" t="s">
        <v>893</v>
      </c>
      <c r="E187" s="87" t="s">
        <v>123</v>
      </c>
      <c r="F187" s="87" t="s">
        <v>122</v>
      </c>
      <c r="G187" s="87" t="s">
        <v>77</v>
      </c>
      <c r="H187" s="87" t="s">
        <v>124</v>
      </c>
      <c r="I187" s="87"/>
      <c r="J187" s="87" t="s">
        <v>894</v>
      </c>
    </row>
    <row r="188" spans="1:10" ht="39" customHeight="1" x14ac:dyDescent="0.2">
      <c r="A188" s="71" t="s">
        <v>186</v>
      </c>
      <c r="B188" s="71" t="s">
        <v>52</v>
      </c>
      <c r="C188" s="72" t="s">
        <v>23</v>
      </c>
      <c r="D188" s="95"/>
      <c r="E188" s="96"/>
      <c r="F188" s="96"/>
      <c r="G188" s="95" t="s">
        <v>850</v>
      </c>
      <c r="H188" s="96"/>
      <c r="I188" s="96"/>
      <c r="J188" s="95" t="s">
        <v>850</v>
      </c>
    </row>
    <row r="189" spans="1:10" ht="24" customHeight="1" x14ac:dyDescent="0.2">
      <c r="A189" s="45" t="s">
        <v>184</v>
      </c>
      <c r="B189" s="45" t="s">
        <v>183</v>
      </c>
      <c r="C189" s="81"/>
      <c r="D189" s="82"/>
      <c r="E189" s="45"/>
      <c r="F189" s="45"/>
      <c r="G189" s="45"/>
      <c r="H189" s="45"/>
      <c r="I189" s="45"/>
      <c r="J189" s="45"/>
    </row>
    <row r="190" spans="1:10" s="54" customFormat="1" ht="24" customHeight="1" x14ac:dyDescent="0.2">
      <c r="A190" s="87"/>
      <c r="B190" s="87" t="s">
        <v>121</v>
      </c>
      <c r="C190" s="87" t="s">
        <v>18</v>
      </c>
      <c r="D190" s="87" t="s">
        <v>893</v>
      </c>
      <c r="E190" s="87" t="s">
        <v>123</v>
      </c>
      <c r="F190" s="87" t="s">
        <v>122</v>
      </c>
      <c r="G190" s="87" t="s">
        <v>77</v>
      </c>
      <c r="H190" s="87" t="s">
        <v>124</v>
      </c>
      <c r="I190" s="87"/>
      <c r="J190" s="87" t="s">
        <v>894</v>
      </c>
    </row>
    <row r="191" spans="1:10" ht="24" customHeight="1" x14ac:dyDescent="0.2">
      <c r="A191" s="71" t="s">
        <v>182</v>
      </c>
      <c r="B191" s="71" t="s">
        <v>180</v>
      </c>
      <c r="C191" s="72" t="s">
        <v>27</v>
      </c>
      <c r="D191" s="95">
        <v>71.650000000000006</v>
      </c>
      <c r="E191" s="96"/>
      <c r="F191" s="96">
        <v>1</v>
      </c>
      <c r="G191" s="96"/>
      <c r="H191" s="95">
        <v>71.650000000000006</v>
      </c>
      <c r="I191" s="96"/>
      <c r="J191" s="95">
        <v>71.650000000000006</v>
      </c>
    </row>
    <row r="192" spans="1:10" ht="24" customHeight="1" x14ac:dyDescent="0.2">
      <c r="A192" s="97" t="s">
        <v>179</v>
      </c>
      <c r="B192" s="97" t="s">
        <v>74</v>
      </c>
      <c r="C192" s="98" t="s">
        <v>27</v>
      </c>
      <c r="D192" s="99"/>
      <c r="E192" s="100"/>
      <c r="F192" s="100"/>
      <c r="G192" s="100"/>
      <c r="H192" s="99" t="s">
        <v>849</v>
      </c>
      <c r="I192" s="100"/>
      <c r="J192" s="99" t="s">
        <v>849</v>
      </c>
    </row>
    <row r="193" spans="1:10" x14ac:dyDescent="0.2">
      <c r="A193" s="88"/>
      <c r="B193" s="89"/>
      <c r="C193" s="89"/>
      <c r="D193" s="89"/>
      <c r="E193" s="89"/>
      <c r="F193" s="89"/>
      <c r="G193" s="89"/>
      <c r="H193" s="89"/>
      <c r="I193" s="90"/>
      <c r="J193" s="91"/>
    </row>
    <row r="194" spans="1:10" x14ac:dyDescent="0.2">
      <c r="A194" s="236"/>
      <c r="B194" s="237"/>
      <c r="C194" s="237"/>
      <c r="D194" s="237" t="s">
        <v>177</v>
      </c>
      <c r="E194" s="237"/>
      <c r="F194" s="112"/>
      <c r="G194" s="112"/>
      <c r="H194" s="239">
        <v>297072.75</v>
      </c>
      <c r="I194" s="239"/>
      <c r="J194" s="240"/>
    </row>
    <row r="195" spans="1:10" x14ac:dyDescent="0.2">
      <c r="A195" s="236"/>
      <c r="B195" s="237"/>
      <c r="C195" s="237"/>
      <c r="D195" s="237" t="s">
        <v>176</v>
      </c>
      <c r="E195" s="237"/>
      <c r="F195" s="112"/>
      <c r="G195" s="112"/>
      <c r="H195" s="239">
        <v>74188.08</v>
      </c>
      <c r="I195" s="239"/>
      <c r="J195" s="240"/>
    </row>
    <row r="196" spans="1:10" x14ac:dyDescent="0.2">
      <c r="A196" s="236"/>
      <c r="B196" s="237"/>
      <c r="C196" s="237"/>
      <c r="D196" s="237" t="s">
        <v>175</v>
      </c>
      <c r="E196" s="237"/>
      <c r="F196" s="112"/>
      <c r="G196" s="112"/>
      <c r="H196" s="239">
        <v>371260.83</v>
      </c>
      <c r="I196" s="239"/>
      <c r="J196" s="240"/>
    </row>
    <row r="197" spans="1:10" ht="60" customHeight="1" x14ac:dyDescent="0.2">
      <c r="A197" s="92"/>
      <c r="B197" s="69"/>
      <c r="C197" s="69"/>
      <c r="D197" s="69"/>
      <c r="E197" s="69"/>
      <c r="F197" s="69"/>
      <c r="G197" s="69"/>
      <c r="H197" s="69"/>
      <c r="I197" s="69"/>
      <c r="J197" s="93"/>
    </row>
    <row r="198" spans="1:10" ht="39.950000000000003" customHeight="1" x14ac:dyDescent="0.2">
      <c r="A198" s="273" t="s">
        <v>911</v>
      </c>
      <c r="B198" s="274"/>
      <c r="C198" s="274"/>
      <c r="D198" s="274"/>
      <c r="E198" s="274"/>
      <c r="F198" s="274"/>
      <c r="G198" s="274"/>
      <c r="H198" s="274"/>
      <c r="I198" s="274"/>
      <c r="J198" s="275"/>
    </row>
    <row r="199" spans="1:10" ht="14.25" customHeight="1" x14ac:dyDescent="0.2">
      <c r="A199" s="231" t="s">
        <v>1006</v>
      </c>
      <c r="B199" s="232"/>
      <c r="C199" s="232"/>
      <c r="D199" s="232"/>
      <c r="E199" s="232"/>
      <c r="F199" s="232"/>
      <c r="G199" s="232"/>
      <c r="H199" s="232"/>
      <c r="I199" s="232"/>
      <c r="J199" s="233"/>
    </row>
  </sheetData>
  <mergeCells count="27">
    <mergeCell ref="A199:J199"/>
    <mergeCell ref="A6:J6"/>
    <mergeCell ref="H1:J1"/>
    <mergeCell ref="H2:J3"/>
    <mergeCell ref="H4:J4"/>
    <mergeCell ref="H5:J5"/>
    <mergeCell ref="F2:G5"/>
    <mergeCell ref="A1:A5"/>
    <mergeCell ref="B1:E3"/>
    <mergeCell ref="B4:E5"/>
    <mergeCell ref="F1:G1"/>
    <mergeCell ref="A196:C196"/>
    <mergeCell ref="D196:E196"/>
    <mergeCell ref="A194:C194"/>
    <mergeCell ref="D194:E194"/>
    <mergeCell ref="A195:C195"/>
    <mergeCell ref="D195:E195"/>
    <mergeCell ref="A198:J198"/>
    <mergeCell ref="H194:J194"/>
    <mergeCell ref="H195:J195"/>
    <mergeCell ref="H196:J196"/>
    <mergeCell ref="B68:J68"/>
    <mergeCell ref="B11:J11"/>
    <mergeCell ref="B8:J8"/>
    <mergeCell ref="B18:J18"/>
    <mergeCell ref="B7:J7"/>
    <mergeCell ref="D20:I20"/>
  </mergeCells>
  <phoneticPr fontId="28" type="noConversion"/>
  <pageMargins left="0.7" right="0.7" top="0.75" bottom="0.75" header="0.3" footer="0.3"/>
  <pageSetup paperSize="9" scale="48" fitToHeight="0" orientation="portrait" r:id="rId1"/>
  <headerFooter>
    <oddHeader xml:space="preserve">&amp;L </oddHeader>
    <oddFooter xml:space="preserve">&amp;L </oddFooter>
  </headerFooter>
  <colBreaks count="1" manualBreakCount="1">
    <brk id="1" max="200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87BDB-72DF-4302-ADF1-080D6449C3E3}">
  <sheetPr>
    <tabColor rgb="FF92D050"/>
    <pageSetUpPr fitToPage="1"/>
  </sheetPr>
  <dimension ref="A1:J60"/>
  <sheetViews>
    <sheetView view="pageBreakPreview" zoomScaleNormal="100" zoomScaleSheetLayoutView="100" workbookViewId="0">
      <selection activeCell="K26" sqref="K26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30"/>
      <c r="C1" s="230"/>
      <c r="D1" s="230"/>
      <c r="E1" s="230"/>
      <c r="F1" s="230"/>
      <c r="G1" s="230"/>
      <c r="H1" s="230"/>
      <c r="I1" s="2"/>
      <c r="J1" s="3"/>
    </row>
    <row r="2" spans="1:10" x14ac:dyDescent="0.25">
      <c r="A2" s="5"/>
      <c r="B2" s="216"/>
      <c r="C2" s="216"/>
      <c r="D2" s="216"/>
      <c r="E2" s="216"/>
      <c r="F2" s="216"/>
      <c r="G2" s="216"/>
      <c r="H2" s="216"/>
      <c r="I2" s="6"/>
      <c r="J2" s="7"/>
    </row>
    <row r="3" spans="1:10" x14ac:dyDescent="0.25">
      <c r="A3" s="5"/>
      <c r="B3" s="216"/>
      <c r="C3" s="216"/>
      <c r="D3" s="216"/>
      <c r="E3" s="216"/>
      <c r="F3" s="216"/>
      <c r="G3" s="216"/>
      <c r="H3" s="216"/>
      <c r="I3" s="6"/>
      <c r="J3" s="7"/>
    </row>
    <row r="4" spans="1:10" x14ac:dyDescent="0.25">
      <c r="A4" s="5"/>
      <c r="B4" s="216"/>
      <c r="C4" s="216"/>
      <c r="D4" s="216"/>
      <c r="E4" s="216"/>
      <c r="F4" s="216"/>
      <c r="G4" s="216"/>
      <c r="H4" s="216"/>
      <c r="I4" s="6"/>
      <c r="J4" s="7"/>
    </row>
    <row r="5" spans="1:10" x14ac:dyDescent="0.25">
      <c r="A5" s="5"/>
      <c r="B5" s="216"/>
      <c r="C5" s="216"/>
      <c r="D5" s="216"/>
      <c r="E5" s="216"/>
      <c r="F5" s="216"/>
      <c r="G5" s="216"/>
      <c r="H5" s="216"/>
      <c r="I5" s="6"/>
      <c r="J5" s="7"/>
    </row>
    <row r="6" spans="1:10" x14ac:dyDescent="0.25">
      <c r="A6" s="5"/>
      <c r="B6" s="216"/>
      <c r="C6" s="216"/>
      <c r="D6" s="216"/>
      <c r="E6" s="216"/>
      <c r="F6" s="216"/>
      <c r="G6" s="216"/>
      <c r="H6" s="216"/>
      <c r="I6" s="6"/>
      <c r="J6" s="7"/>
    </row>
    <row r="7" spans="1:10" x14ac:dyDescent="0.25">
      <c r="A7" s="5"/>
      <c r="B7" s="216"/>
      <c r="C7" s="216"/>
      <c r="D7" s="216"/>
      <c r="E7" s="216"/>
      <c r="F7" s="216"/>
      <c r="G7" s="216"/>
      <c r="H7" s="216"/>
      <c r="I7" s="6"/>
      <c r="J7" s="7"/>
    </row>
    <row r="8" spans="1:10" x14ac:dyDescent="0.25">
      <c r="A8" s="5"/>
      <c r="B8" s="216"/>
      <c r="C8" s="216"/>
      <c r="D8" s="216"/>
      <c r="E8" s="216"/>
      <c r="F8" s="216"/>
      <c r="G8" s="216"/>
      <c r="H8" s="216"/>
      <c r="I8" s="6"/>
      <c r="J8" s="7"/>
    </row>
    <row r="9" spans="1:10" x14ac:dyDescent="0.25">
      <c r="A9" s="5"/>
      <c r="B9" s="216"/>
      <c r="C9" s="216"/>
      <c r="D9" s="216"/>
      <c r="E9" s="216"/>
      <c r="F9" s="216"/>
      <c r="G9" s="216"/>
      <c r="H9" s="216"/>
      <c r="I9" s="216"/>
      <c r="J9" s="7"/>
    </row>
    <row r="10" spans="1:10" x14ac:dyDescent="0.25">
      <c r="A10" s="5"/>
      <c r="B10" s="216"/>
      <c r="C10" s="216"/>
      <c r="D10" s="216"/>
      <c r="E10" s="216"/>
      <c r="F10" s="216"/>
      <c r="G10" s="216"/>
      <c r="H10" s="216"/>
      <c r="I10" s="21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9" t="str">
        <f>CAPA!B26</f>
        <v>OBJETO: CONSTRUÇÃO DE UBS NA COMUNIDADE DE SÃO RAIMUNDO DO ITUQUÍ, NO MUNICÍPIO DE SANTARÉM</v>
      </c>
      <c r="C18" s="219"/>
      <c r="D18" s="219"/>
      <c r="E18" s="219"/>
      <c r="F18" s="219"/>
      <c r="G18" s="219"/>
      <c r="H18" s="219"/>
      <c r="I18" s="219"/>
      <c r="J18" s="7"/>
    </row>
    <row r="19" spans="1:10" x14ac:dyDescent="0.25">
      <c r="A19" s="5"/>
      <c r="B19" s="219"/>
      <c r="C19" s="219"/>
      <c r="D19" s="219"/>
      <c r="E19" s="219"/>
      <c r="F19" s="219"/>
      <c r="G19" s="219"/>
      <c r="H19" s="219"/>
      <c r="I19" s="219"/>
      <c r="J19" s="7"/>
    </row>
    <row r="20" spans="1:10" x14ac:dyDescent="0.25">
      <c r="A20" s="5"/>
      <c r="B20" s="219"/>
      <c r="C20" s="219"/>
      <c r="D20" s="219"/>
      <c r="E20" s="219"/>
      <c r="F20" s="219"/>
      <c r="G20" s="219"/>
      <c r="H20" s="219"/>
      <c r="I20" s="219"/>
      <c r="J20" s="7"/>
    </row>
    <row r="21" spans="1:10" x14ac:dyDescent="0.25">
      <c r="A21" s="5"/>
      <c r="B21" s="219"/>
      <c r="C21" s="219"/>
      <c r="D21" s="219"/>
      <c r="E21" s="219"/>
      <c r="F21" s="219"/>
      <c r="G21" s="219"/>
      <c r="H21" s="219"/>
      <c r="I21" s="219"/>
      <c r="J21" s="7"/>
    </row>
    <row r="22" spans="1:10" x14ac:dyDescent="0.25">
      <c r="A22" s="5"/>
      <c r="B22" s="219"/>
      <c r="C22" s="219"/>
      <c r="D22" s="219"/>
      <c r="E22" s="219"/>
      <c r="F22" s="219"/>
      <c r="G22" s="219"/>
      <c r="H22" s="219"/>
      <c r="I22" s="219"/>
      <c r="J22" s="7"/>
    </row>
    <row r="23" spans="1:10" x14ac:dyDescent="0.25">
      <c r="A23" s="5"/>
      <c r="B23" s="219"/>
      <c r="C23" s="219"/>
      <c r="D23" s="219"/>
      <c r="E23" s="219"/>
      <c r="F23" s="219"/>
      <c r="G23" s="219"/>
      <c r="H23" s="219"/>
      <c r="I23" s="219"/>
      <c r="J23" s="7"/>
    </row>
    <row r="24" spans="1:10" x14ac:dyDescent="0.25">
      <c r="A24" s="5"/>
      <c r="B24" s="219"/>
      <c r="C24" s="219"/>
      <c r="D24" s="219"/>
      <c r="E24" s="219"/>
      <c r="F24" s="219"/>
      <c r="G24" s="219"/>
      <c r="H24" s="219"/>
      <c r="I24" s="219"/>
      <c r="J24" s="7"/>
    </row>
    <row r="25" spans="1:10" x14ac:dyDescent="0.25">
      <c r="A25" s="5"/>
      <c r="B25" s="219"/>
      <c r="C25" s="219"/>
      <c r="D25" s="219"/>
      <c r="E25" s="219"/>
      <c r="F25" s="219"/>
      <c r="G25" s="219"/>
      <c r="H25" s="219"/>
      <c r="I25" s="219"/>
      <c r="J25" s="7"/>
    </row>
    <row r="26" spans="1:10" ht="12.75" customHeight="1" x14ac:dyDescent="0.25">
      <c r="A26" s="5"/>
      <c r="B26" s="219"/>
      <c r="C26" s="219"/>
      <c r="D26" s="219"/>
      <c r="E26" s="219"/>
      <c r="F26" s="219"/>
      <c r="G26" s="219"/>
      <c r="H26" s="219"/>
      <c r="I26" s="219"/>
      <c r="J26" s="7"/>
    </row>
    <row r="27" spans="1:10" ht="12.75" customHeight="1" x14ac:dyDescent="0.25">
      <c r="A27" s="5"/>
      <c r="B27" s="216"/>
      <c r="C27" s="216"/>
      <c r="D27" s="216"/>
      <c r="E27" s="216"/>
      <c r="F27" s="216"/>
      <c r="G27" s="216"/>
      <c r="H27" s="216"/>
      <c r="I27" s="216"/>
      <c r="J27" s="7"/>
    </row>
    <row r="28" spans="1:10" ht="12.75" customHeight="1" x14ac:dyDescent="0.25">
      <c r="A28" s="5"/>
      <c r="B28" s="216"/>
      <c r="C28" s="216"/>
      <c r="D28" s="216"/>
      <c r="E28" s="216"/>
      <c r="F28" s="216"/>
      <c r="G28" s="216"/>
      <c r="H28" s="216"/>
      <c r="I28" s="216"/>
      <c r="J28" s="7"/>
    </row>
    <row r="29" spans="1:10" ht="12.75" customHeight="1" x14ac:dyDescent="0.25">
      <c r="A29" s="5"/>
      <c r="B29" s="216"/>
      <c r="C29" s="216"/>
      <c r="D29" s="216"/>
      <c r="E29" s="216"/>
      <c r="F29" s="216"/>
      <c r="G29" s="216"/>
      <c r="H29" s="216"/>
      <c r="I29" s="216"/>
      <c r="J29" s="7"/>
    </row>
    <row r="30" spans="1:10" ht="12.75" customHeight="1" x14ac:dyDescent="0.25">
      <c r="A30" s="5"/>
      <c r="B30" s="216"/>
      <c r="C30" s="216"/>
      <c r="D30" s="216"/>
      <c r="E30" s="216"/>
      <c r="F30" s="216"/>
      <c r="G30" s="216"/>
      <c r="H30" s="216"/>
      <c r="I30" s="216"/>
      <c r="J30" s="7"/>
    </row>
    <row r="31" spans="1:10" ht="12.75" customHeight="1" x14ac:dyDescent="0.25">
      <c r="A31" s="5"/>
      <c r="B31" s="216"/>
      <c r="C31" s="216"/>
      <c r="D31" s="216"/>
      <c r="E31" s="216"/>
      <c r="F31" s="216"/>
      <c r="G31" s="216"/>
      <c r="H31" s="216"/>
      <c r="I31" s="216"/>
      <c r="J31" s="7"/>
    </row>
    <row r="32" spans="1:10" ht="12.75" customHeight="1" x14ac:dyDescent="0.25">
      <c r="A32" s="5"/>
      <c r="B32" s="216"/>
      <c r="C32" s="216"/>
      <c r="D32" s="216"/>
      <c r="E32" s="216"/>
      <c r="F32" s="216"/>
      <c r="G32" s="216"/>
      <c r="H32" s="216"/>
      <c r="I32" s="216"/>
      <c r="J32" s="7"/>
    </row>
    <row r="33" spans="1:10" ht="12.75" customHeight="1" x14ac:dyDescent="0.25">
      <c r="A33" s="5"/>
      <c r="B33" s="216"/>
      <c r="C33" s="216"/>
      <c r="D33" s="216"/>
      <c r="E33" s="216"/>
      <c r="F33" s="216"/>
      <c r="G33" s="216"/>
      <c r="H33" s="216"/>
      <c r="I33" s="216"/>
      <c r="J33" s="7"/>
    </row>
    <row r="34" spans="1:10" ht="12.75" customHeight="1" x14ac:dyDescent="0.25">
      <c r="A34" s="5"/>
      <c r="B34" s="216"/>
      <c r="C34" s="216"/>
      <c r="D34" s="216"/>
      <c r="E34" s="216"/>
      <c r="F34" s="216"/>
      <c r="G34" s="216"/>
      <c r="H34" s="216"/>
      <c r="I34" s="216"/>
      <c r="J34" s="7"/>
    </row>
    <row r="35" spans="1:10" x14ac:dyDescent="0.25">
      <c r="A35" s="5"/>
      <c r="B35" s="216"/>
      <c r="C35" s="216"/>
      <c r="D35" s="216"/>
      <c r="E35" s="216"/>
      <c r="F35" s="216"/>
      <c r="G35" s="216"/>
      <c r="H35" s="216"/>
      <c r="I35" s="216"/>
      <c r="J35" s="7"/>
    </row>
    <row r="36" spans="1:10" x14ac:dyDescent="0.25">
      <c r="A36" s="5"/>
      <c r="B36" s="216"/>
      <c r="C36" s="216"/>
      <c r="D36" s="216"/>
      <c r="E36" s="216"/>
      <c r="F36" s="216"/>
      <c r="G36" s="216"/>
      <c r="H36" s="216"/>
      <c r="I36" s="216"/>
      <c r="J36" s="7"/>
    </row>
    <row r="37" spans="1:10" x14ac:dyDescent="0.25">
      <c r="A37" s="5"/>
      <c r="B37" s="229" t="s">
        <v>5</v>
      </c>
      <c r="C37" s="229"/>
      <c r="D37" s="229"/>
      <c r="E37" s="229"/>
      <c r="F37" s="229"/>
      <c r="G37" s="229"/>
      <c r="H37" s="229"/>
      <c r="I37" s="229"/>
      <c r="J37" s="7"/>
    </row>
    <row r="38" spans="1:10" x14ac:dyDescent="0.25">
      <c r="A38" s="5"/>
      <c r="B38" s="229"/>
      <c r="C38" s="229"/>
      <c r="D38" s="229"/>
      <c r="E38" s="229"/>
      <c r="F38" s="229"/>
      <c r="G38" s="229"/>
      <c r="H38" s="229"/>
      <c r="I38" s="229"/>
      <c r="J38" s="7"/>
    </row>
    <row r="39" spans="1:10" x14ac:dyDescent="0.25">
      <c r="A39" s="5"/>
      <c r="B39" s="216"/>
      <c r="C39" s="216"/>
      <c r="D39" s="216"/>
      <c r="E39" s="216"/>
      <c r="F39" s="216"/>
      <c r="G39" s="216"/>
      <c r="H39" s="216"/>
      <c r="I39" s="216"/>
      <c r="J39" s="7"/>
    </row>
    <row r="40" spans="1:10" x14ac:dyDescent="0.25">
      <c r="A40" s="5"/>
      <c r="B40" s="216"/>
      <c r="C40" s="216"/>
      <c r="D40" s="216"/>
      <c r="E40" s="216"/>
      <c r="F40" s="216"/>
      <c r="G40" s="216"/>
      <c r="H40" s="216"/>
      <c r="I40" s="216"/>
      <c r="J40" s="7"/>
    </row>
    <row r="41" spans="1:10" x14ac:dyDescent="0.25">
      <c r="A41" s="5"/>
      <c r="B41" s="216"/>
      <c r="C41" s="216"/>
      <c r="D41" s="216"/>
      <c r="E41" s="216"/>
      <c r="F41" s="216"/>
      <c r="G41" s="216"/>
      <c r="H41" s="216"/>
      <c r="I41" s="216"/>
      <c r="J41" s="7"/>
    </row>
    <row r="42" spans="1:10" x14ac:dyDescent="0.25">
      <c r="A42" s="5"/>
      <c r="B42" s="216"/>
      <c r="C42" s="216"/>
      <c r="D42" s="216"/>
      <c r="E42" s="216"/>
      <c r="F42" s="216"/>
      <c r="G42" s="216"/>
      <c r="H42" s="216"/>
      <c r="I42" s="216"/>
      <c r="J42" s="7"/>
    </row>
    <row r="43" spans="1:10" x14ac:dyDescent="0.25">
      <c r="A43" s="5"/>
      <c r="B43" s="216"/>
      <c r="C43" s="216"/>
      <c r="D43" s="216"/>
      <c r="E43" s="216"/>
      <c r="F43" s="216"/>
      <c r="G43" s="216"/>
      <c r="H43" s="216"/>
      <c r="I43" s="216"/>
      <c r="J43" s="7"/>
    </row>
    <row r="44" spans="1:10" x14ac:dyDescent="0.25">
      <c r="A44" s="5"/>
      <c r="B44" s="216"/>
      <c r="C44" s="216"/>
      <c r="D44" s="216"/>
      <c r="E44" s="216"/>
      <c r="F44" s="216"/>
      <c r="G44" s="216"/>
      <c r="H44" s="216"/>
      <c r="I44" s="216"/>
      <c r="J44" s="7"/>
    </row>
    <row r="45" spans="1:10" x14ac:dyDescent="0.25">
      <c r="A45" s="5"/>
      <c r="B45" s="216"/>
      <c r="C45" s="216"/>
      <c r="D45" s="216"/>
      <c r="E45" s="216"/>
      <c r="F45" s="216"/>
      <c r="G45" s="216"/>
      <c r="H45" s="216"/>
      <c r="I45" s="216"/>
      <c r="J45" s="7"/>
    </row>
    <row r="46" spans="1:10" x14ac:dyDescent="0.25">
      <c r="A46" s="5"/>
      <c r="B46" s="216"/>
      <c r="C46" s="216"/>
      <c r="D46" s="216"/>
      <c r="E46" s="216"/>
      <c r="F46" s="216"/>
      <c r="G46" s="216"/>
      <c r="H46" s="216"/>
      <c r="I46" s="216"/>
      <c r="J46" s="7"/>
    </row>
    <row r="47" spans="1:10" x14ac:dyDescent="0.25">
      <c r="A47" s="5"/>
      <c r="B47" s="216"/>
      <c r="C47" s="216"/>
      <c r="D47" s="216"/>
      <c r="E47" s="216"/>
      <c r="F47" s="216"/>
      <c r="G47" s="216"/>
      <c r="H47" s="216"/>
      <c r="I47" s="216"/>
      <c r="J47" s="7"/>
    </row>
    <row r="48" spans="1:10" x14ac:dyDescent="0.25">
      <c r="A48" s="5"/>
      <c r="B48" s="216"/>
      <c r="C48" s="216"/>
      <c r="D48" s="216"/>
      <c r="E48" s="216"/>
      <c r="F48" s="216"/>
      <c r="G48" s="216"/>
      <c r="H48" s="216"/>
      <c r="I48" s="216"/>
      <c r="J48" s="7"/>
    </row>
    <row r="49" spans="1:10" x14ac:dyDescent="0.25">
      <c r="A49" s="5"/>
      <c r="B49" s="216"/>
      <c r="C49" s="216"/>
      <c r="D49" s="216"/>
      <c r="E49" s="216"/>
      <c r="F49" s="216"/>
      <c r="G49" s="216"/>
      <c r="H49" s="216"/>
      <c r="I49" s="216"/>
      <c r="J49" s="7"/>
    </row>
    <row r="50" spans="1:10" x14ac:dyDescent="0.25">
      <c r="A50" s="5"/>
      <c r="B50" s="216"/>
      <c r="C50" s="216"/>
      <c r="D50" s="216"/>
      <c r="E50" s="216"/>
      <c r="F50" s="216"/>
      <c r="G50" s="216"/>
      <c r="H50" s="216"/>
      <c r="I50" s="216"/>
      <c r="J50" s="7"/>
    </row>
    <row r="51" spans="1:10" x14ac:dyDescent="0.25">
      <c r="A51" s="5"/>
      <c r="B51" s="216"/>
      <c r="C51" s="216"/>
      <c r="D51" s="216"/>
      <c r="E51" s="216"/>
      <c r="F51" s="216"/>
      <c r="G51" s="216"/>
      <c r="H51" s="216"/>
      <c r="I51" s="216"/>
      <c r="J51" s="7"/>
    </row>
    <row r="52" spans="1:10" x14ac:dyDescent="0.25">
      <c r="A52" s="5"/>
      <c r="B52" s="216"/>
      <c r="C52" s="216"/>
      <c r="D52" s="216"/>
      <c r="E52" s="216"/>
      <c r="F52" s="216"/>
      <c r="G52" s="216"/>
      <c r="H52" s="216"/>
      <c r="I52" s="216"/>
      <c r="J52" s="7"/>
    </row>
    <row r="53" spans="1:10" x14ac:dyDescent="0.25">
      <c r="A53" s="5"/>
      <c r="B53" s="216"/>
      <c r="C53" s="216"/>
      <c r="D53" s="216"/>
      <c r="E53" s="216"/>
      <c r="F53" s="216"/>
      <c r="G53" s="216"/>
      <c r="H53" s="216"/>
      <c r="I53" s="216"/>
      <c r="J53" s="7"/>
    </row>
    <row r="54" spans="1:10" x14ac:dyDescent="0.25">
      <c r="A54" s="5"/>
      <c r="B54" s="216"/>
      <c r="C54" s="216"/>
      <c r="D54" s="216"/>
      <c r="E54" s="216"/>
      <c r="F54" s="216"/>
      <c r="G54" s="216"/>
      <c r="H54" s="216"/>
      <c r="I54" s="216"/>
      <c r="J54" s="7"/>
    </row>
    <row r="55" spans="1:10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x14ac:dyDescent="0.25">
      <c r="A58" s="5"/>
      <c r="B58" s="218" t="str">
        <f>CAPA!B58</f>
        <v>JULHO/2026</v>
      </c>
      <c r="C58" s="221"/>
      <c r="D58" s="221"/>
      <c r="E58" s="221"/>
      <c r="F58" s="221"/>
      <c r="G58" s="221"/>
      <c r="H58" s="221"/>
      <c r="I58" s="221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51">
    <mergeCell ref="B12:I12"/>
    <mergeCell ref="B1:H1"/>
    <mergeCell ref="B2:H2"/>
    <mergeCell ref="B3:H3"/>
    <mergeCell ref="B4:H4"/>
    <mergeCell ref="B5:H5"/>
    <mergeCell ref="B6:H6"/>
    <mergeCell ref="B7:H7"/>
    <mergeCell ref="B8:H8"/>
    <mergeCell ref="B9:I9"/>
    <mergeCell ref="B10:I10"/>
    <mergeCell ref="B11:I11"/>
    <mergeCell ref="B32:I32"/>
    <mergeCell ref="B13:I13"/>
    <mergeCell ref="B14:I14"/>
    <mergeCell ref="B15:I15"/>
    <mergeCell ref="B16:I16"/>
    <mergeCell ref="B17:I17"/>
    <mergeCell ref="B18:I26"/>
    <mergeCell ref="B27:I27"/>
    <mergeCell ref="B28:I28"/>
    <mergeCell ref="B29:I29"/>
    <mergeCell ref="B30:I30"/>
    <mergeCell ref="B31:I31"/>
    <mergeCell ref="B45:I45"/>
    <mergeCell ref="B33:I33"/>
    <mergeCell ref="B34:I34"/>
    <mergeCell ref="B35:I35"/>
    <mergeCell ref="B36:I36"/>
    <mergeCell ref="B37:I38"/>
    <mergeCell ref="B39:I39"/>
    <mergeCell ref="B40:I40"/>
    <mergeCell ref="B41:I41"/>
    <mergeCell ref="B42:I42"/>
    <mergeCell ref="B43:I43"/>
    <mergeCell ref="B44:I44"/>
    <mergeCell ref="B53:I53"/>
    <mergeCell ref="B46:I46"/>
    <mergeCell ref="B47:I47"/>
    <mergeCell ref="B48:I48"/>
    <mergeCell ref="B49:I49"/>
    <mergeCell ref="B50:I50"/>
    <mergeCell ref="B51:I51"/>
    <mergeCell ref="B52:I52"/>
    <mergeCell ref="B60:I60"/>
    <mergeCell ref="B54:I54"/>
    <mergeCell ref="B55:I55"/>
    <mergeCell ref="B56:I56"/>
    <mergeCell ref="B57:I57"/>
    <mergeCell ref="B58:I58"/>
    <mergeCell ref="B59:I59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A14A9-E20F-4B8C-8428-3345E5296162}">
  <sheetPr>
    <tabColor rgb="FF92D050"/>
    <pageSetUpPr fitToPage="1"/>
  </sheetPr>
  <dimension ref="A1:I42"/>
  <sheetViews>
    <sheetView view="pageBreakPreview" topLeftCell="A4" zoomScale="85" zoomScaleNormal="85" zoomScaleSheetLayoutView="85" workbookViewId="0">
      <selection activeCell="B5" sqref="B5:F6"/>
    </sheetView>
  </sheetViews>
  <sheetFormatPr defaultRowHeight="14.25" x14ac:dyDescent="0.2"/>
  <cols>
    <col min="1" max="1" width="16.7109375" style="12" customWidth="1"/>
    <col min="2" max="2" width="68.5703125" style="12" bestFit="1" customWidth="1"/>
    <col min="3" max="3" width="22.85546875" style="12" bestFit="1" customWidth="1"/>
    <col min="4" max="4" width="13.7109375" style="12" bestFit="1" customWidth="1"/>
    <col min="5" max="5" width="14.7109375" style="12" bestFit="1" customWidth="1"/>
    <col min="6" max="6" width="15.5703125" style="12" customWidth="1"/>
    <col min="7" max="8" width="15" style="12" bestFit="1" customWidth="1"/>
    <col min="9" max="9" width="19.85546875" style="12" customWidth="1"/>
    <col min="10" max="28" width="13.7109375" style="12" bestFit="1" customWidth="1"/>
    <col min="29" max="16384" width="9.140625" style="12"/>
  </cols>
  <sheetData>
    <row r="1" spans="1:9" x14ac:dyDescent="0.2">
      <c r="A1" s="309"/>
      <c r="B1" s="311" t="s">
        <v>0</v>
      </c>
      <c r="C1" s="230"/>
      <c r="D1" s="230"/>
      <c r="E1" s="230"/>
      <c r="F1" s="312"/>
      <c r="G1" s="313" t="s">
        <v>9</v>
      </c>
      <c r="H1" s="313"/>
      <c r="I1" s="55" t="s">
        <v>10</v>
      </c>
    </row>
    <row r="2" spans="1:9" x14ac:dyDescent="0.2">
      <c r="A2" s="310"/>
      <c r="B2" s="314" t="s">
        <v>1</v>
      </c>
      <c r="C2" s="315"/>
      <c r="D2" s="315"/>
      <c r="E2" s="315"/>
      <c r="F2" s="316"/>
      <c r="G2" s="317" t="s">
        <v>967</v>
      </c>
      <c r="H2" s="318"/>
      <c r="I2" s="56">
        <v>0.24979999999999999</v>
      </c>
    </row>
    <row r="3" spans="1:9" x14ac:dyDescent="0.2">
      <c r="A3" s="310"/>
      <c r="B3" s="314" t="s">
        <v>11</v>
      </c>
      <c r="C3" s="315"/>
      <c r="D3" s="315"/>
      <c r="E3" s="315"/>
      <c r="F3" s="316"/>
      <c r="G3" s="319"/>
      <c r="H3" s="320"/>
      <c r="I3" s="56"/>
    </row>
    <row r="4" spans="1:9" x14ac:dyDescent="0.2">
      <c r="A4" s="310"/>
      <c r="B4" s="314" t="s">
        <v>12</v>
      </c>
      <c r="C4" s="315"/>
      <c r="D4" s="315"/>
      <c r="E4" s="315"/>
      <c r="F4" s="316"/>
      <c r="G4" s="319"/>
      <c r="H4" s="320"/>
      <c r="I4" s="57" t="s">
        <v>13</v>
      </c>
    </row>
    <row r="5" spans="1:9" x14ac:dyDescent="0.2">
      <c r="A5" s="310"/>
      <c r="B5" s="300" t="str">
        <f>CAPA!$B$26</f>
        <v>OBJETO: CONSTRUÇÃO DE UBS NA COMUNIDADE DE SÃO RAIMUNDO DO ITUQUÍ, NO MUNICÍPIO DE SANTARÉM</v>
      </c>
      <c r="C5" s="301"/>
      <c r="D5" s="301"/>
      <c r="E5" s="301"/>
      <c r="F5" s="302"/>
      <c r="G5" s="319"/>
      <c r="H5" s="320"/>
      <c r="I5" s="58" t="s">
        <v>1005</v>
      </c>
    </row>
    <row r="6" spans="1:9" x14ac:dyDescent="0.2">
      <c r="A6" s="310"/>
      <c r="B6" s="303"/>
      <c r="C6" s="304"/>
      <c r="D6" s="304"/>
      <c r="E6" s="304"/>
      <c r="F6" s="305"/>
      <c r="G6" s="319"/>
      <c r="H6" s="320"/>
      <c r="I6" s="149"/>
    </row>
    <row r="7" spans="1:9" ht="15" customHeight="1" x14ac:dyDescent="0.25">
      <c r="A7" s="306" t="s">
        <v>882</v>
      </c>
      <c r="B7" s="307"/>
      <c r="C7" s="307"/>
      <c r="D7" s="307"/>
      <c r="E7" s="307"/>
      <c r="F7" s="307"/>
      <c r="G7" s="307"/>
      <c r="H7" s="307"/>
      <c r="I7" s="308"/>
    </row>
    <row r="8" spans="1:9" ht="15" x14ac:dyDescent="0.2">
      <c r="A8" s="67" t="s">
        <v>14</v>
      </c>
      <c r="B8" s="67" t="s">
        <v>17</v>
      </c>
      <c r="C8" s="150" t="s">
        <v>125</v>
      </c>
      <c r="D8" s="150" t="s">
        <v>883</v>
      </c>
      <c r="E8" s="150" t="s">
        <v>884</v>
      </c>
      <c r="F8" s="150" t="s">
        <v>885</v>
      </c>
      <c r="G8" s="150" t="s">
        <v>886</v>
      </c>
      <c r="H8" s="150" t="s">
        <v>887</v>
      </c>
      <c r="I8" s="150" t="s">
        <v>888</v>
      </c>
    </row>
    <row r="9" spans="1:9" ht="24" customHeight="1" x14ac:dyDescent="0.2">
      <c r="A9" s="208" t="s">
        <v>429</v>
      </c>
      <c r="B9" s="209" t="s">
        <v>21</v>
      </c>
      <c r="C9" s="210">
        <v>1</v>
      </c>
      <c r="D9" s="48">
        <v>0.14000000000000001</v>
      </c>
      <c r="E9" s="48">
        <v>0.24</v>
      </c>
      <c r="F9" s="48">
        <v>0.23</v>
      </c>
      <c r="G9" s="48">
        <v>0.18</v>
      </c>
      <c r="H9" s="48">
        <v>0.11</v>
      </c>
      <c r="I9" s="59">
        <v>0.1</v>
      </c>
    </row>
    <row r="10" spans="1:9" ht="24" customHeight="1" x14ac:dyDescent="0.2">
      <c r="A10" s="208"/>
      <c r="B10" s="209"/>
      <c r="C10" s="211">
        <v>4727.8599999999997</v>
      </c>
      <c r="D10" s="212">
        <f>D9*C10</f>
        <v>661.90039999999999</v>
      </c>
      <c r="E10" s="212">
        <f>E9*C10</f>
        <v>1134.6863999999998</v>
      </c>
      <c r="F10" s="212">
        <f>F9*C10</f>
        <v>1087.4078</v>
      </c>
      <c r="G10" s="213">
        <f>G9*C10</f>
        <v>851.01479999999992</v>
      </c>
      <c r="H10" s="213">
        <f>H9*C10</f>
        <v>520.06459999999993</v>
      </c>
      <c r="I10" s="214">
        <f>I9*C10</f>
        <v>472.786</v>
      </c>
    </row>
    <row r="11" spans="1:9" ht="24" customHeight="1" x14ac:dyDescent="0.2">
      <c r="A11" s="208" t="s">
        <v>426</v>
      </c>
      <c r="B11" s="209" t="s">
        <v>24</v>
      </c>
      <c r="C11" s="210">
        <v>1</v>
      </c>
      <c r="D11" s="49">
        <f>C11</f>
        <v>1</v>
      </c>
      <c r="E11" s="47"/>
      <c r="F11" s="47"/>
      <c r="G11" s="47"/>
      <c r="H11" s="47"/>
      <c r="I11" s="60"/>
    </row>
    <row r="12" spans="1:9" ht="24" customHeight="1" x14ac:dyDescent="0.2">
      <c r="A12" s="208"/>
      <c r="B12" s="209"/>
      <c r="C12" s="211">
        <v>8309.44</v>
      </c>
      <c r="D12" s="212">
        <f>D11*C12</f>
        <v>8309.44</v>
      </c>
      <c r="E12" s="47"/>
      <c r="F12" s="47"/>
      <c r="G12" s="47"/>
      <c r="H12" s="47"/>
      <c r="I12" s="60"/>
    </row>
    <row r="13" spans="1:9" ht="24" customHeight="1" x14ac:dyDescent="0.2">
      <c r="A13" s="208" t="s">
        <v>412</v>
      </c>
      <c r="B13" s="209" t="s">
        <v>411</v>
      </c>
      <c r="C13" s="210">
        <v>1</v>
      </c>
      <c r="D13" s="48">
        <v>0.5</v>
      </c>
      <c r="E13" s="48">
        <v>0.5</v>
      </c>
      <c r="F13" s="48"/>
      <c r="G13" s="48"/>
      <c r="H13" s="48"/>
      <c r="I13" s="59"/>
    </row>
    <row r="14" spans="1:9" ht="24" customHeight="1" x14ac:dyDescent="0.2">
      <c r="A14" s="208"/>
      <c r="B14" s="209"/>
      <c r="C14" s="211">
        <v>86350.39</v>
      </c>
      <c r="D14" s="212">
        <f>D13*C14</f>
        <v>43175.195</v>
      </c>
      <c r="E14" s="212">
        <f>E13*C14</f>
        <v>43175.195</v>
      </c>
      <c r="F14" s="48"/>
      <c r="G14" s="48"/>
      <c r="H14" s="48"/>
      <c r="I14" s="59"/>
    </row>
    <row r="15" spans="1:9" ht="24" customHeight="1" x14ac:dyDescent="0.2">
      <c r="A15" s="208" t="s">
        <v>400</v>
      </c>
      <c r="B15" s="209" t="s">
        <v>399</v>
      </c>
      <c r="C15" s="210">
        <v>1</v>
      </c>
      <c r="D15" s="46" t="s">
        <v>161</v>
      </c>
      <c r="E15" s="48">
        <v>0.5</v>
      </c>
      <c r="F15" s="48">
        <v>0.5</v>
      </c>
      <c r="G15" s="48"/>
      <c r="H15" s="48"/>
      <c r="I15" s="59"/>
    </row>
    <row r="16" spans="1:9" ht="24" customHeight="1" x14ac:dyDescent="0.2">
      <c r="A16" s="208"/>
      <c r="B16" s="209"/>
      <c r="C16" s="211">
        <v>88214.87</v>
      </c>
      <c r="D16" s="46"/>
      <c r="E16" s="212">
        <f>E15*C16</f>
        <v>44107.434999999998</v>
      </c>
      <c r="F16" s="212">
        <f>F15*C16</f>
        <v>44107.434999999998</v>
      </c>
      <c r="G16" s="48"/>
      <c r="H16" s="48"/>
      <c r="I16" s="59"/>
    </row>
    <row r="17" spans="1:9" ht="24" customHeight="1" x14ac:dyDescent="0.2">
      <c r="A17" s="208" t="s">
        <v>395</v>
      </c>
      <c r="B17" s="209" t="s">
        <v>33</v>
      </c>
      <c r="C17" s="210">
        <v>1</v>
      </c>
      <c r="D17" s="46" t="s">
        <v>161</v>
      </c>
      <c r="E17" s="48"/>
      <c r="F17" s="48">
        <v>0.5</v>
      </c>
      <c r="G17" s="48">
        <v>0.5</v>
      </c>
      <c r="H17" s="48"/>
      <c r="I17" s="59"/>
    </row>
    <row r="18" spans="1:9" ht="24" customHeight="1" x14ac:dyDescent="0.2">
      <c r="A18" s="208"/>
      <c r="B18" s="209"/>
      <c r="C18" s="211">
        <v>81429.97</v>
      </c>
      <c r="D18" s="46"/>
      <c r="E18" s="48"/>
      <c r="F18" s="212">
        <f>F17*C18</f>
        <v>40714.985000000001</v>
      </c>
      <c r="G18" s="212">
        <f>G17*C18</f>
        <v>40714.985000000001</v>
      </c>
      <c r="H18" s="48"/>
      <c r="I18" s="59"/>
    </row>
    <row r="19" spans="1:9" ht="24" customHeight="1" x14ac:dyDescent="0.2">
      <c r="A19" s="208" t="s">
        <v>388</v>
      </c>
      <c r="B19" s="209" t="s">
        <v>36</v>
      </c>
      <c r="C19" s="210">
        <v>1</v>
      </c>
      <c r="D19" s="46" t="s">
        <v>161</v>
      </c>
      <c r="E19" s="48"/>
      <c r="F19" s="48"/>
      <c r="G19" s="48">
        <v>1</v>
      </c>
      <c r="H19" s="48"/>
      <c r="I19" s="59"/>
    </row>
    <row r="20" spans="1:9" ht="24" customHeight="1" x14ac:dyDescent="0.2">
      <c r="A20" s="208"/>
      <c r="B20" s="209"/>
      <c r="C20" s="211">
        <v>27340.52</v>
      </c>
      <c r="D20" s="46"/>
      <c r="E20" s="48"/>
      <c r="F20" s="48"/>
      <c r="G20" s="212">
        <f>G19*C20</f>
        <v>27340.52</v>
      </c>
      <c r="H20" s="48"/>
      <c r="I20" s="59"/>
    </row>
    <row r="21" spans="1:9" ht="24" customHeight="1" x14ac:dyDescent="0.2">
      <c r="A21" s="208" t="s">
        <v>378</v>
      </c>
      <c r="B21" s="209" t="s">
        <v>377</v>
      </c>
      <c r="C21" s="210">
        <v>1</v>
      </c>
      <c r="D21" s="46" t="s">
        <v>161</v>
      </c>
      <c r="E21" s="48"/>
      <c r="F21" s="48"/>
      <c r="G21" s="48"/>
      <c r="H21" s="48">
        <v>1</v>
      </c>
      <c r="I21" s="59"/>
    </row>
    <row r="22" spans="1:9" ht="24" customHeight="1" x14ac:dyDescent="0.2">
      <c r="A22" s="208"/>
      <c r="B22" s="209"/>
      <c r="C22" s="211">
        <v>21602.41</v>
      </c>
      <c r="D22" s="46"/>
      <c r="E22" s="48"/>
      <c r="F22" s="48"/>
      <c r="G22" s="48"/>
      <c r="H22" s="212">
        <f>H21*C22</f>
        <v>21602.41</v>
      </c>
      <c r="I22" s="59"/>
    </row>
    <row r="23" spans="1:9" ht="24" customHeight="1" x14ac:dyDescent="0.2">
      <c r="A23" s="208" t="s">
        <v>366</v>
      </c>
      <c r="B23" s="209" t="s">
        <v>53</v>
      </c>
      <c r="C23" s="210">
        <v>1</v>
      </c>
      <c r="D23" s="46" t="s">
        <v>161</v>
      </c>
      <c r="E23" s="48"/>
      <c r="F23" s="48"/>
      <c r="G23" s="48"/>
      <c r="H23" s="48">
        <v>0.5</v>
      </c>
      <c r="I23" s="59">
        <v>0.5</v>
      </c>
    </row>
    <row r="24" spans="1:9" ht="24" customHeight="1" x14ac:dyDescent="0.2">
      <c r="A24" s="208"/>
      <c r="B24" s="209"/>
      <c r="C24" s="211">
        <v>17683.439999999999</v>
      </c>
      <c r="D24" s="46"/>
      <c r="E24" s="48"/>
      <c r="F24" s="48"/>
      <c r="G24" s="48"/>
      <c r="H24" s="212">
        <f>H23*C24</f>
        <v>8841.7199999999993</v>
      </c>
      <c r="I24" s="215">
        <f>I23*C24</f>
        <v>8841.7199999999993</v>
      </c>
    </row>
    <row r="25" spans="1:9" ht="24" customHeight="1" x14ac:dyDescent="0.2">
      <c r="A25" s="208" t="s">
        <v>241</v>
      </c>
      <c r="B25" s="209" t="s">
        <v>37</v>
      </c>
      <c r="C25" s="210">
        <v>1</v>
      </c>
      <c r="D25" s="46" t="s">
        <v>161</v>
      </c>
      <c r="E25" s="48"/>
      <c r="F25" s="48"/>
      <c r="G25" s="48"/>
      <c r="H25" s="48">
        <v>0.5</v>
      </c>
      <c r="I25" s="59">
        <v>0.5</v>
      </c>
    </row>
    <row r="26" spans="1:9" ht="24" customHeight="1" x14ac:dyDescent="0.2">
      <c r="A26" s="208"/>
      <c r="B26" s="209"/>
      <c r="C26" s="211">
        <v>13055.58</v>
      </c>
      <c r="D26" s="46"/>
      <c r="E26" s="48"/>
      <c r="F26" s="48"/>
      <c r="G26" s="48"/>
      <c r="H26" s="212">
        <f>H25*C26</f>
        <v>6527.79</v>
      </c>
      <c r="I26" s="215">
        <f>I25*C26</f>
        <v>6527.79</v>
      </c>
    </row>
    <row r="27" spans="1:9" ht="24" customHeight="1" x14ac:dyDescent="0.2">
      <c r="A27" s="208" t="s">
        <v>184</v>
      </c>
      <c r="B27" s="209" t="s">
        <v>183</v>
      </c>
      <c r="C27" s="210">
        <v>1</v>
      </c>
      <c r="D27" s="46" t="s">
        <v>161</v>
      </c>
      <c r="E27" s="48"/>
      <c r="F27" s="48"/>
      <c r="G27" s="48"/>
      <c r="H27" s="48"/>
      <c r="I27" s="59">
        <v>1</v>
      </c>
    </row>
    <row r="28" spans="1:9" ht="24" customHeight="1" x14ac:dyDescent="0.2">
      <c r="A28" s="208"/>
      <c r="B28" s="209"/>
      <c r="C28" s="211">
        <v>22546.35</v>
      </c>
      <c r="D28" s="151"/>
      <c r="E28" s="152"/>
      <c r="F28" s="152"/>
      <c r="G28" s="152"/>
      <c r="H28" s="152"/>
      <c r="I28" s="215">
        <f>I27*C28</f>
        <v>22546.35</v>
      </c>
    </row>
    <row r="29" spans="1:9" x14ac:dyDescent="0.2">
      <c r="A29" s="293" t="s">
        <v>127</v>
      </c>
      <c r="B29" s="294"/>
      <c r="C29" s="66">
        <f>SUM(C10,C12,C14,C16,C18,C20,C22,C24,C26,C28)</f>
        <v>371260.83</v>
      </c>
      <c r="D29" s="50">
        <f>SUM(D10,D12,D14)</f>
        <v>52146.535400000001</v>
      </c>
      <c r="E29" s="50">
        <f>SUM(E10,E14,E16)</f>
        <v>88417.316399999996</v>
      </c>
      <c r="F29" s="50">
        <f>SUM(F10,F16,F18)</f>
        <v>85909.827799999999</v>
      </c>
      <c r="G29" s="50">
        <f>SUM(G10,G18,G20)</f>
        <v>68906.519799999995</v>
      </c>
      <c r="H29" s="50">
        <f>SUM(H10,H22,H24,H26)</f>
        <v>37491.984600000003</v>
      </c>
      <c r="I29" s="61">
        <f>SUM(I10,I24,I26,I28)</f>
        <v>38388.645999999993</v>
      </c>
    </row>
    <row r="30" spans="1:9" ht="15" x14ac:dyDescent="0.2">
      <c r="A30" s="295" t="s">
        <v>881</v>
      </c>
      <c r="B30" s="238"/>
      <c r="C30" s="125"/>
      <c r="D30" s="52">
        <f>D29/C29*1</f>
        <v>0.14045795081587248</v>
      </c>
      <c r="E30" s="52">
        <f>E29/C29*1</f>
        <v>0.23815417424994711</v>
      </c>
      <c r="F30" s="52">
        <f>F29/C29*1</f>
        <v>0.23140019322803324</v>
      </c>
      <c r="G30" s="52">
        <f>G29/C29*1</f>
        <v>0.18560137302930663</v>
      </c>
      <c r="H30" s="52">
        <f>H29/C29*1</f>
        <v>0.10098556478473639</v>
      </c>
      <c r="I30" s="62">
        <f>I29/C29*1</f>
        <v>0.10340074389210407</v>
      </c>
    </row>
    <row r="31" spans="1:9" ht="15" x14ac:dyDescent="0.2">
      <c r="A31" s="295" t="s">
        <v>880</v>
      </c>
      <c r="B31" s="238"/>
      <c r="C31" s="64"/>
      <c r="D31" s="50">
        <f>D29</f>
        <v>52146.535400000001</v>
      </c>
      <c r="E31" s="51">
        <f>SUM(D29:E29)</f>
        <v>140563.8518</v>
      </c>
      <c r="F31" s="51">
        <f>SUM(D29:F29)</f>
        <v>226473.6796</v>
      </c>
      <c r="G31" s="51">
        <f>SUM(D29:G29)</f>
        <v>295380.19939999998</v>
      </c>
      <c r="H31" s="51">
        <f>SUM(D29:H29)</f>
        <v>332872.18400000001</v>
      </c>
      <c r="I31" s="63">
        <f>C29</f>
        <v>371260.83</v>
      </c>
    </row>
    <row r="32" spans="1:9" ht="15" x14ac:dyDescent="0.2">
      <c r="A32" s="296" t="s">
        <v>957</v>
      </c>
      <c r="B32" s="297"/>
      <c r="C32" s="65"/>
      <c r="D32" s="122">
        <f>D30</f>
        <v>0.14045795081587248</v>
      </c>
      <c r="E32" s="123">
        <f>D32+E30</f>
        <v>0.37861212506581959</v>
      </c>
      <c r="F32" s="123">
        <f t="shared" ref="F32:H32" si="0">E32+F30</f>
        <v>0.61001231829385283</v>
      </c>
      <c r="G32" s="123">
        <f t="shared" si="0"/>
        <v>0.79561369132315951</v>
      </c>
      <c r="H32" s="123">
        <f t="shared" si="0"/>
        <v>0.89659925610789593</v>
      </c>
      <c r="I32" s="124">
        <f>H32+I30</f>
        <v>1</v>
      </c>
    </row>
    <row r="33" spans="1:9" x14ac:dyDescent="0.2">
      <c r="A33" s="43"/>
      <c r="B33" s="39"/>
      <c r="C33" s="39"/>
      <c r="D33" s="39"/>
      <c r="E33" s="121"/>
      <c r="F33" s="121"/>
      <c r="G33" s="121"/>
      <c r="H33" s="42"/>
      <c r="I33" s="42"/>
    </row>
    <row r="34" spans="1:9" ht="60" customHeight="1" x14ac:dyDescent="0.2">
      <c r="A34" s="41"/>
      <c r="B34" s="42"/>
      <c r="C34" s="42"/>
      <c r="D34" s="42"/>
      <c r="E34" s="42"/>
      <c r="F34" s="42"/>
      <c r="G34" s="42"/>
      <c r="H34" s="42"/>
      <c r="I34" s="42"/>
    </row>
    <row r="35" spans="1:9" ht="39.950000000000003" customHeight="1" x14ac:dyDescent="0.2">
      <c r="A35" s="298" t="s">
        <v>910</v>
      </c>
      <c r="B35" s="274"/>
      <c r="C35" s="274"/>
      <c r="D35" s="274"/>
      <c r="E35" s="274"/>
      <c r="F35" s="274"/>
      <c r="G35" s="274"/>
      <c r="H35" s="274"/>
      <c r="I35" s="299"/>
    </row>
    <row r="36" spans="1:9" x14ac:dyDescent="0.2">
      <c r="A36" s="231" t="s">
        <v>1006</v>
      </c>
      <c r="B36" s="232"/>
      <c r="C36" s="232"/>
      <c r="D36" s="232"/>
      <c r="E36" s="232"/>
      <c r="F36" s="232"/>
      <c r="G36" s="232"/>
      <c r="H36" s="232"/>
      <c r="I36" s="232"/>
    </row>
    <row r="42" spans="1:9" x14ac:dyDescent="0.2">
      <c r="B42" s="53"/>
    </row>
  </sheetData>
  <mergeCells count="15">
    <mergeCell ref="B5:F6"/>
    <mergeCell ref="A7:I7"/>
    <mergeCell ref="A1:A6"/>
    <mergeCell ref="B1:F1"/>
    <mergeCell ref="G1:H1"/>
    <mergeCell ref="B2:F2"/>
    <mergeCell ref="G2:H6"/>
    <mergeCell ref="B3:F3"/>
    <mergeCell ref="B4:F4"/>
    <mergeCell ref="A36:I36"/>
    <mergeCell ref="A29:B29"/>
    <mergeCell ref="A30:B30"/>
    <mergeCell ref="A31:B31"/>
    <mergeCell ref="A32:B32"/>
    <mergeCell ref="A35:I35"/>
  </mergeCells>
  <phoneticPr fontId="28" type="noConversion"/>
  <pageMargins left="0.7" right="0.7" top="0.75" bottom="0.75" header="0.3" footer="0.3"/>
  <pageSetup paperSize="9" scale="64" fitToHeight="0" orientation="landscape" r:id="rId1"/>
  <headerFooter>
    <oddHeader xml:space="preserve">&amp;L </oddHeader>
    <oddFooter xml:space="preserve">&amp;L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0810B-7A18-44CD-99BA-8001E327363E}">
  <sheetPr>
    <tabColor rgb="FF92D050"/>
    <pageSetUpPr fitToPage="1"/>
  </sheetPr>
  <dimension ref="A1:J60"/>
  <sheetViews>
    <sheetView view="pageBreakPreview" topLeftCell="A37" zoomScaleNormal="100" zoomScaleSheetLayoutView="100" workbookViewId="0">
      <selection activeCell="B58" sqref="B58:I58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30"/>
      <c r="C1" s="230"/>
      <c r="D1" s="230"/>
      <c r="E1" s="230"/>
      <c r="F1" s="230"/>
      <c r="G1" s="230"/>
      <c r="H1" s="230"/>
      <c r="I1" s="2"/>
      <c r="J1" s="3"/>
    </row>
    <row r="2" spans="1:10" x14ac:dyDescent="0.25">
      <c r="A2" s="5"/>
      <c r="B2" s="216"/>
      <c r="C2" s="216"/>
      <c r="D2" s="216"/>
      <c r="E2" s="216"/>
      <c r="F2" s="216"/>
      <c r="G2" s="216"/>
      <c r="H2" s="216"/>
      <c r="I2" s="6"/>
      <c r="J2" s="7"/>
    </row>
    <row r="3" spans="1:10" x14ac:dyDescent="0.25">
      <c r="A3" s="5"/>
      <c r="B3" s="216"/>
      <c r="C3" s="216"/>
      <c r="D3" s="216"/>
      <c r="E3" s="216"/>
      <c r="F3" s="216"/>
      <c r="G3" s="216"/>
      <c r="H3" s="216"/>
      <c r="I3" s="6"/>
      <c r="J3" s="7"/>
    </row>
    <row r="4" spans="1:10" x14ac:dyDescent="0.25">
      <c r="A4" s="5"/>
      <c r="B4" s="216"/>
      <c r="C4" s="216"/>
      <c r="D4" s="216"/>
      <c r="E4" s="216"/>
      <c r="F4" s="216"/>
      <c r="G4" s="216"/>
      <c r="H4" s="216"/>
      <c r="I4" s="6"/>
      <c r="J4" s="7"/>
    </row>
    <row r="5" spans="1:10" x14ac:dyDescent="0.25">
      <c r="A5" s="5"/>
      <c r="B5" s="216"/>
      <c r="C5" s="216"/>
      <c r="D5" s="216"/>
      <c r="E5" s="216"/>
      <c r="F5" s="216"/>
      <c r="G5" s="216"/>
      <c r="H5" s="216"/>
      <c r="I5" s="6"/>
      <c r="J5" s="7"/>
    </row>
    <row r="6" spans="1:10" x14ac:dyDescent="0.25">
      <c r="A6" s="5"/>
      <c r="B6" s="216"/>
      <c r="C6" s="216"/>
      <c r="D6" s="216"/>
      <c r="E6" s="216"/>
      <c r="F6" s="216"/>
      <c r="G6" s="216"/>
      <c r="H6" s="216"/>
      <c r="I6" s="6"/>
      <c r="J6" s="7"/>
    </row>
    <row r="7" spans="1:10" x14ac:dyDescent="0.25">
      <c r="A7" s="5"/>
      <c r="B7" s="216"/>
      <c r="C7" s="216"/>
      <c r="D7" s="216"/>
      <c r="E7" s="216"/>
      <c r="F7" s="216"/>
      <c r="G7" s="216"/>
      <c r="H7" s="216"/>
      <c r="I7" s="6"/>
      <c r="J7" s="7"/>
    </row>
    <row r="8" spans="1:10" x14ac:dyDescent="0.25">
      <c r="A8" s="5"/>
      <c r="B8" s="216"/>
      <c r="C8" s="216"/>
      <c r="D8" s="216"/>
      <c r="E8" s="216"/>
      <c r="F8" s="216"/>
      <c r="G8" s="216"/>
      <c r="H8" s="216"/>
      <c r="I8" s="6"/>
      <c r="J8" s="7"/>
    </row>
    <row r="9" spans="1:10" x14ac:dyDescent="0.25">
      <c r="A9" s="5"/>
      <c r="B9" s="216"/>
      <c r="C9" s="216"/>
      <c r="D9" s="216"/>
      <c r="E9" s="216"/>
      <c r="F9" s="216"/>
      <c r="G9" s="216"/>
      <c r="H9" s="216"/>
      <c r="I9" s="216"/>
      <c r="J9" s="7"/>
    </row>
    <row r="10" spans="1:10" x14ac:dyDescent="0.25">
      <c r="A10" s="5"/>
      <c r="B10" s="216"/>
      <c r="C10" s="216"/>
      <c r="D10" s="216"/>
      <c r="E10" s="216"/>
      <c r="F10" s="216"/>
      <c r="G10" s="216"/>
      <c r="H10" s="216"/>
      <c r="I10" s="21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9" t="str">
        <f>CAPA!B26</f>
        <v>OBJETO: CONSTRUÇÃO DE UBS NA COMUNIDADE DE SÃO RAIMUNDO DO ITUQUÍ, NO MUNICÍPIO DE SANTARÉM</v>
      </c>
      <c r="C18" s="219"/>
      <c r="D18" s="219"/>
      <c r="E18" s="219"/>
      <c r="F18" s="219"/>
      <c r="G18" s="219"/>
      <c r="H18" s="219"/>
      <c r="I18" s="219"/>
      <c r="J18" s="7"/>
    </row>
    <row r="19" spans="1:10" x14ac:dyDescent="0.25">
      <c r="A19" s="5"/>
      <c r="B19" s="219"/>
      <c r="C19" s="219"/>
      <c r="D19" s="219"/>
      <c r="E19" s="219"/>
      <c r="F19" s="219"/>
      <c r="G19" s="219"/>
      <c r="H19" s="219"/>
      <c r="I19" s="219"/>
      <c r="J19" s="7"/>
    </row>
    <row r="20" spans="1:10" x14ac:dyDescent="0.25">
      <c r="A20" s="5"/>
      <c r="B20" s="219"/>
      <c r="C20" s="219"/>
      <c r="D20" s="219"/>
      <c r="E20" s="219"/>
      <c r="F20" s="219"/>
      <c r="G20" s="219"/>
      <c r="H20" s="219"/>
      <c r="I20" s="219"/>
      <c r="J20" s="7"/>
    </row>
    <row r="21" spans="1:10" x14ac:dyDescent="0.25">
      <c r="A21" s="5"/>
      <c r="B21" s="219"/>
      <c r="C21" s="219"/>
      <c r="D21" s="219"/>
      <c r="E21" s="219"/>
      <c r="F21" s="219"/>
      <c r="G21" s="219"/>
      <c r="H21" s="219"/>
      <c r="I21" s="219"/>
      <c r="J21" s="7"/>
    </row>
    <row r="22" spans="1:10" x14ac:dyDescent="0.25">
      <c r="A22" s="5"/>
      <c r="B22" s="219"/>
      <c r="C22" s="219"/>
      <c r="D22" s="219"/>
      <c r="E22" s="219"/>
      <c r="F22" s="219"/>
      <c r="G22" s="219"/>
      <c r="H22" s="219"/>
      <c r="I22" s="219"/>
      <c r="J22" s="7"/>
    </row>
    <row r="23" spans="1:10" x14ac:dyDescent="0.25">
      <c r="A23" s="5"/>
      <c r="B23" s="219"/>
      <c r="C23" s="219"/>
      <c r="D23" s="219"/>
      <c r="E23" s="219"/>
      <c r="F23" s="219"/>
      <c r="G23" s="219"/>
      <c r="H23" s="219"/>
      <c r="I23" s="219"/>
      <c r="J23" s="7"/>
    </row>
    <row r="24" spans="1:10" x14ac:dyDescent="0.25">
      <c r="A24" s="5"/>
      <c r="B24" s="219"/>
      <c r="C24" s="219"/>
      <c r="D24" s="219"/>
      <c r="E24" s="219"/>
      <c r="F24" s="219"/>
      <c r="G24" s="219"/>
      <c r="H24" s="219"/>
      <c r="I24" s="219"/>
      <c r="J24" s="7"/>
    </row>
    <row r="25" spans="1:10" x14ac:dyDescent="0.25">
      <c r="A25" s="5"/>
      <c r="B25" s="219"/>
      <c r="C25" s="219"/>
      <c r="D25" s="219"/>
      <c r="E25" s="219"/>
      <c r="F25" s="219"/>
      <c r="G25" s="219"/>
      <c r="H25" s="219"/>
      <c r="I25" s="219"/>
      <c r="J25" s="7"/>
    </row>
    <row r="26" spans="1:10" ht="12.75" customHeight="1" x14ac:dyDescent="0.25">
      <c r="A26" s="5"/>
      <c r="B26" s="219"/>
      <c r="C26" s="219"/>
      <c r="D26" s="219"/>
      <c r="E26" s="219"/>
      <c r="F26" s="219"/>
      <c r="G26" s="219"/>
      <c r="H26" s="219"/>
      <c r="I26" s="219"/>
      <c r="J26" s="7"/>
    </row>
    <row r="27" spans="1:10" ht="12.75" customHeight="1" x14ac:dyDescent="0.25">
      <c r="A27" s="5"/>
      <c r="B27" s="216"/>
      <c r="C27" s="216"/>
      <c r="D27" s="216"/>
      <c r="E27" s="216"/>
      <c r="F27" s="216"/>
      <c r="G27" s="216"/>
      <c r="H27" s="216"/>
      <c r="I27" s="216"/>
      <c r="J27" s="7"/>
    </row>
    <row r="28" spans="1:10" ht="12.75" customHeight="1" x14ac:dyDescent="0.25">
      <c r="A28" s="5"/>
      <c r="B28" s="216"/>
      <c r="C28" s="216"/>
      <c r="D28" s="216"/>
      <c r="E28" s="216"/>
      <c r="F28" s="216"/>
      <c r="G28" s="216"/>
      <c r="H28" s="216"/>
      <c r="I28" s="216"/>
      <c r="J28" s="7"/>
    </row>
    <row r="29" spans="1:10" ht="12.75" customHeight="1" x14ac:dyDescent="0.25">
      <c r="A29" s="5"/>
      <c r="B29" s="216"/>
      <c r="C29" s="216"/>
      <c r="D29" s="216"/>
      <c r="E29" s="216"/>
      <c r="F29" s="216"/>
      <c r="G29" s="216"/>
      <c r="H29" s="216"/>
      <c r="I29" s="216"/>
      <c r="J29" s="7"/>
    </row>
    <row r="30" spans="1:10" ht="12.75" customHeight="1" x14ac:dyDescent="0.25">
      <c r="A30" s="5"/>
      <c r="B30" s="216"/>
      <c r="C30" s="216"/>
      <c r="D30" s="216"/>
      <c r="E30" s="216"/>
      <c r="F30" s="216"/>
      <c r="G30" s="216"/>
      <c r="H30" s="216"/>
      <c r="I30" s="216"/>
      <c r="J30" s="7"/>
    </row>
    <row r="31" spans="1:10" ht="12.75" customHeight="1" x14ac:dyDescent="0.25">
      <c r="A31" s="5"/>
      <c r="B31" s="216"/>
      <c r="C31" s="216"/>
      <c r="D31" s="216"/>
      <c r="E31" s="216"/>
      <c r="F31" s="216"/>
      <c r="G31" s="216"/>
      <c r="H31" s="216"/>
      <c r="I31" s="216"/>
      <c r="J31" s="7"/>
    </row>
    <row r="32" spans="1:10" ht="12.75" customHeight="1" x14ac:dyDescent="0.25">
      <c r="A32" s="5"/>
      <c r="B32" s="216"/>
      <c r="C32" s="216"/>
      <c r="D32" s="216"/>
      <c r="E32" s="216"/>
      <c r="F32" s="216"/>
      <c r="G32" s="216"/>
      <c r="H32" s="216"/>
      <c r="I32" s="216"/>
      <c r="J32" s="7"/>
    </row>
    <row r="33" spans="1:10" ht="12.75" customHeight="1" x14ac:dyDescent="0.25">
      <c r="A33" s="5"/>
      <c r="B33" s="216"/>
      <c r="C33" s="216"/>
      <c r="D33" s="216"/>
      <c r="E33" s="216"/>
      <c r="F33" s="216"/>
      <c r="G33" s="216"/>
      <c r="H33" s="216"/>
      <c r="I33" s="216"/>
      <c r="J33" s="7"/>
    </row>
    <row r="34" spans="1:10" ht="12.75" customHeight="1" x14ac:dyDescent="0.25">
      <c r="A34" s="5"/>
      <c r="B34" s="216"/>
      <c r="C34" s="216"/>
      <c r="D34" s="216"/>
      <c r="E34" s="216"/>
      <c r="F34" s="216"/>
      <c r="G34" s="216"/>
      <c r="H34" s="216"/>
      <c r="I34" s="216"/>
      <c r="J34" s="7"/>
    </row>
    <row r="35" spans="1:10" x14ac:dyDescent="0.25">
      <c r="A35" s="5"/>
      <c r="B35" s="216"/>
      <c r="C35" s="216"/>
      <c r="D35" s="216"/>
      <c r="E35" s="216"/>
      <c r="F35" s="216"/>
      <c r="G35" s="216"/>
      <c r="H35" s="216"/>
      <c r="I35" s="216"/>
      <c r="J35" s="7"/>
    </row>
    <row r="36" spans="1:10" x14ac:dyDescent="0.25">
      <c r="A36" s="5"/>
      <c r="B36" s="216"/>
      <c r="C36" s="216"/>
      <c r="D36" s="216"/>
      <c r="E36" s="216"/>
      <c r="F36" s="216"/>
      <c r="G36" s="216"/>
      <c r="H36" s="216"/>
      <c r="I36" s="216"/>
      <c r="J36" s="7"/>
    </row>
    <row r="37" spans="1:10" x14ac:dyDescent="0.25">
      <c r="A37" s="5"/>
      <c r="B37" s="229" t="s">
        <v>128</v>
      </c>
      <c r="C37" s="229"/>
      <c r="D37" s="229"/>
      <c r="E37" s="229"/>
      <c r="F37" s="229"/>
      <c r="G37" s="229"/>
      <c r="H37" s="229"/>
      <c r="I37" s="229"/>
      <c r="J37" s="7"/>
    </row>
    <row r="38" spans="1:10" x14ac:dyDescent="0.25">
      <c r="A38" s="5"/>
      <c r="B38" s="229"/>
      <c r="C38" s="229"/>
      <c r="D38" s="229"/>
      <c r="E38" s="229"/>
      <c r="F38" s="229"/>
      <c r="G38" s="229"/>
      <c r="H38" s="229"/>
      <c r="I38" s="229"/>
      <c r="J38" s="7"/>
    </row>
    <row r="39" spans="1:10" x14ac:dyDescent="0.25">
      <c r="A39" s="5"/>
      <c r="B39" s="216"/>
      <c r="C39" s="216"/>
      <c r="D39" s="216"/>
      <c r="E39" s="216"/>
      <c r="F39" s="216"/>
      <c r="G39" s="216"/>
      <c r="H39" s="216"/>
      <c r="I39" s="216"/>
      <c r="J39" s="7"/>
    </row>
    <row r="40" spans="1:10" x14ac:dyDescent="0.25">
      <c r="A40" s="5"/>
      <c r="B40" s="216"/>
      <c r="C40" s="216"/>
      <c r="D40" s="216"/>
      <c r="E40" s="216"/>
      <c r="F40" s="216"/>
      <c r="G40" s="216"/>
      <c r="H40" s="216"/>
      <c r="I40" s="216"/>
      <c r="J40" s="7"/>
    </row>
    <row r="41" spans="1:10" x14ac:dyDescent="0.25">
      <c r="A41" s="5"/>
      <c r="B41" s="216"/>
      <c r="C41" s="216"/>
      <c r="D41" s="216"/>
      <c r="E41" s="216"/>
      <c r="F41" s="216"/>
      <c r="G41" s="216"/>
      <c r="H41" s="216"/>
      <c r="I41" s="216"/>
      <c r="J41" s="7"/>
    </row>
    <row r="42" spans="1:10" x14ac:dyDescent="0.25">
      <c r="A42" s="5"/>
      <c r="B42" s="216"/>
      <c r="C42" s="216"/>
      <c r="D42" s="216"/>
      <c r="E42" s="216"/>
      <c r="F42" s="216"/>
      <c r="G42" s="216"/>
      <c r="H42" s="216"/>
      <c r="I42" s="216"/>
      <c r="J42" s="7"/>
    </row>
    <row r="43" spans="1:10" x14ac:dyDescent="0.25">
      <c r="A43" s="5"/>
      <c r="B43" s="216"/>
      <c r="C43" s="216"/>
      <c r="D43" s="216"/>
      <c r="E43" s="216"/>
      <c r="F43" s="216"/>
      <c r="G43" s="216"/>
      <c r="H43" s="216"/>
      <c r="I43" s="216"/>
      <c r="J43" s="7"/>
    </row>
    <row r="44" spans="1:10" x14ac:dyDescent="0.25">
      <c r="A44" s="5"/>
      <c r="B44" s="216"/>
      <c r="C44" s="216"/>
      <c r="D44" s="216"/>
      <c r="E44" s="216"/>
      <c r="F44" s="216"/>
      <c r="G44" s="216"/>
      <c r="H44" s="216"/>
      <c r="I44" s="216"/>
      <c r="J44" s="7"/>
    </row>
    <row r="45" spans="1:10" x14ac:dyDescent="0.25">
      <c r="A45" s="5"/>
      <c r="B45" s="216"/>
      <c r="C45" s="216"/>
      <c r="D45" s="216"/>
      <c r="E45" s="216"/>
      <c r="F45" s="216"/>
      <c r="G45" s="216"/>
      <c r="H45" s="216"/>
      <c r="I45" s="216"/>
      <c r="J45" s="7"/>
    </row>
    <row r="46" spans="1:10" x14ac:dyDescent="0.25">
      <c r="A46" s="5"/>
      <c r="B46" s="216"/>
      <c r="C46" s="216"/>
      <c r="D46" s="216"/>
      <c r="E46" s="216"/>
      <c r="F46" s="216"/>
      <c r="G46" s="216"/>
      <c r="H46" s="216"/>
      <c r="I46" s="216"/>
      <c r="J46" s="7"/>
    </row>
    <row r="47" spans="1:10" x14ac:dyDescent="0.25">
      <c r="A47" s="5"/>
      <c r="B47" s="216"/>
      <c r="C47" s="216"/>
      <c r="D47" s="216"/>
      <c r="E47" s="216"/>
      <c r="F47" s="216"/>
      <c r="G47" s="216"/>
      <c r="H47" s="216"/>
      <c r="I47" s="216"/>
      <c r="J47" s="7"/>
    </row>
    <row r="48" spans="1:10" x14ac:dyDescent="0.25">
      <c r="A48" s="5"/>
      <c r="B48" s="216"/>
      <c r="C48" s="216"/>
      <c r="D48" s="216"/>
      <c r="E48" s="216"/>
      <c r="F48" s="216"/>
      <c r="G48" s="216"/>
      <c r="H48" s="216"/>
      <c r="I48" s="216"/>
      <c r="J48" s="7"/>
    </row>
    <row r="49" spans="1:10" x14ac:dyDescent="0.25">
      <c r="A49" s="5"/>
      <c r="B49" s="216"/>
      <c r="C49" s="216"/>
      <c r="D49" s="216"/>
      <c r="E49" s="216"/>
      <c r="F49" s="216"/>
      <c r="G49" s="216"/>
      <c r="H49" s="216"/>
      <c r="I49" s="216"/>
      <c r="J49" s="7"/>
    </row>
    <row r="50" spans="1:10" x14ac:dyDescent="0.25">
      <c r="A50" s="5"/>
      <c r="B50" s="216"/>
      <c r="C50" s="216"/>
      <c r="D50" s="216"/>
      <c r="E50" s="216"/>
      <c r="F50" s="216"/>
      <c r="G50" s="216"/>
      <c r="H50" s="216"/>
      <c r="I50" s="216"/>
      <c r="J50" s="7"/>
    </row>
    <row r="51" spans="1:10" x14ac:dyDescent="0.25">
      <c r="A51" s="5"/>
      <c r="B51" s="216"/>
      <c r="C51" s="216"/>
      <c r="D51" s="216"/>
      <c r="E51" s="216"/>
      <c r="F51" s="216"/>
      <c r="G51" s="216"/>
      <c r="H51" s="216"/>
      <c r="I51" s="216"/>
      <c r="J51" s="7"/>
    </row>
    <row r="52" spans="1:10" ht="14.25" customHeight="1" x14ac:dyDescent="0.25">
      <c r="A52" s="5"/>
      <c r="B52" s="216"/>
      <c r="C52" s="216"/>
      <c r="D52" s="216"/>
      <c r="E52" s="216"/>
      <c r="F52" s="216"/>
      <c r="G52" s="216"/>
      <c r="H52" s="216"/>
      <c r="I52" s="216"/>
      <c r="J52" s="7"/>
    </row>
    <row r="53" spans="1:10" x14ac:dyDescent="0.25">
      <c r="A53" s="5"/>
      <c r="B53" s="216"/>
      <c r="C53" s="216"/>
      <c r="D53" s="216"/>
      <c r="E53" s="216"/>
      <c r="F53" s="216"/>
      <c r="G53" s="216"/>
      <c r="H53" s="216"/>
      <c r="I53" s="216"/>
      <c r="J53" s="7"/>
    </row>
    <row r="54" spans="1:10" x14ac:dyDescent="0.25">
      <c r="A54" s="5"/>
      <c r="B54" s="216"/>
      <c r="C54" s="216"/>
      <c r="D54" s="216"/>
      <c r="E54" s="216"/>
      <c r="F54" s="216"/>
      <c r="G54" s="216"/>
      <c r="H54" s="216"/>
      <c r="I54" s="216"/>
      <c r="J54" s="7"/>
    </row>
    <row r="55" spans="1:10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x14ac:dyDescent="0.25">
      <c r="A58" s="5"/>
      <c r="B58" s="218" t="str">
        <f>CAPA!B58</f>
        <v>JULHO/2026</v>
      </c>
      <c r="C58" s="221"/>
      <c r="D58" s="221"/>
      <c r="E58" s="221"/>
      <c r="F58" s="221"/>
      <c r="G58" s="221"/>
      <c r="H58" s="221"/>
      <c r="I58" s="221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51">
    <mergeCell ref="B12:I12"/>
    <mergeCell ref="B1:H1"/>
    <mergeCell ref="B2:H2"/>
    <mergeCell ref="B3:H3"/>
    <mergeCell ref="B4:H4"/>
    <mergeCell ref="B5:H5"/>
    <mergeCell ref="B6:H6"/>
    <mergeCell ref="B7:H7"/>
    <mergeCell ref="B8:H8"/>
    <mergeCell ref="B9:I9"/>
    <mergeCell ref="B10:I10"/>
    <mergeCell ref="B11:I11"/>
    <mergeCell ref="B32:I32"/>
    <mergeCell ref="B13:I13"/>
    <mergeCell ref="B14:I14"/>
    <mergeCell ref="B15:I15"/>
    <mergeCell ref="B16:I16"/>
    <mergeCell ref="B17:I17"/>
    <mergeCell ref="B18:I26"/>
    <mergeCell ref="B27:I27"/>
    <mergeCell ref="B28:I28"/>
    <mergeCell ref="B29:I29"/>
    <mergeCell ref="B30:I30"/>
    <mergeCell ref="B31:I31"/>
    <mergeCell ref="B45:I45"/>
    <mergeCell ref="B33:I33"/>
    <mergeCell ref="B34:I34"/>
    <mergeCell ref="B35:I35"/>
    <mergeCell ref="B36:I36"/>
    <mergeCell ref="B37:I38"/>
    <mergeCell ref="B39:I39"/>
    <mergeCell ref="B40:I40"/>
    <mergeCell ref="B41:I41"/>
    <mergeCell ref="B42:I42"/>
    <mergeCell ref="B43:I43"/>
    <mergeCell ref="B44:I44"/>
    <mergeCell ref="B53:I53"/>
    <mergeCell ref="B46:I46"/>
    <mergeCell ref="B47:I47"/>
    <mergeCell ref="B48:I48"/>
    <mergeCell ref="B49:I49"/>
    <mergeCell ref="B50:I50"/>
    <mergeCell ref="B51:I51"/>
    <mergeCell ref="B52:I52"/>
    <mergeCell ref="B60:I60"/>
    <mergeCell ref="B54:I54"/>
    <mergeCell ref="B55:I55"/>
    <mergeCell ref="B56:I56"/>
    <mergeCell ref="B57:I57"/>
    <mergeCell ref="B58:I58"/>
    <mergeCell ref="B59:I59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CF2B3-0B84-472B-8949-B5AAEE910E5E}">
  <sheetPr>
    <tabColor rgb="FF92D050"/>
    <pageSetUpPr fitToPage="1"/>
  </sheetPr>
  <dimension ref="A1:J52"/>
  <sheetViews>
    <sheetView view="pageBreakPreview" topLeftCell="A40" zoomScale="115" zoomScaleNormal="100" zoomScaleSheetLayoutView="115" workbookViewId="0">
      <selection activeCell="K52" sqref="K52"/>
    </sheetView>
  </sheetViews>
  <sheetFormatPr defaultRowHeight="12.75" x14ac:dyDescent="0.2"/>
  <cols>
    <col min="1" max="16384" width="9.140625" style="11"/>
  </cols>
  <sheetData>
    <row r="1" spans="1:10" x14ac:dyDescent="0.2">
      <c r="A1" s="345" t="s">
        <v>129</v>
      </c>
      <c r="B1" s="345"/>
      <c r="C1" s="345"/>
      <c r="D1" s="345"/>
      <c r="E1" s="345"/>
      <c r="F1" s="345" t="s">
        <v>129</v>
      </c>
      <c r="G1" s="345"/>
      <c r="H1" s="346"/>
      <c r="I1" s="347" t="s">
        <v>130</v>
      </c>
      <c r="J1" s="347"/>
    </row>
    <row r="2" spans="1:10" x14ac:dyDescent="0.2">
      <c r="A2" s="345"/>
      <c r="B2" s="345"/>
      <c r="C2" s="345"/>
      <c r="D2" s="345"/>
      <c r="E2" s="345"/>
      <c r="F2" s="345"/>
      <c r="G2" s="345"/>
      <c r="H2" s="346"/>
      <c r="I2" s="348" t="s">
        <v>131</v>
      </c>
      <c r="J2" s="348"/>
    </row>
    <row r="3" spans="1:10" x14ac:dyDescent="0.2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x14ac:dyDescent="0.2">
      <c r="A4" s="340" t="s">
        <v>132</v>
      </c>
      <c r="B4" s="340"/>
      <c r="C4" s="340" t="s">
        <v>133</v>
      </c>
      <c r="D4" s="340"/>
      <c r="E4" s="340" t="s">
        <v>134</v>
      </c>
      <c r="F4" s="340"/>
      <c r="G4" s="340"/>
      <c r="H4" s="340"/>
      <c r="I4" s="340"/>
      <c r="J4" s="340"/>
    </row>
    <row r="5" spans="1:10" x14ac:dyDescent="0.2">
      <c r="A5" s="339"/>
      <c r="B5" s="339"/>
      <c r="C5" s="339"/>
      <c r="D5" s="339"/>
      <c r="E5" s="339" t="s">
        <v>0</v>
      </c>
      <c r="F5" s="339"/>
      <c r="G5" s="339"/>
      <c r="H5" s="339"/>
      <c r="I5" s="339"/>
      <c r="J5" s="339"/>
    </row>
    <row r="6" spans="1:10" x14ac:dyDescent="0.2">
      <c r="A6" s="14"/>
      <c r="B6" s="14"/>
      <c r="C6" s="14"/>
      <c r="D6" s="14"/>
      <c r="E6" s="14"/>
      <c r="F6" s="14"/>
      <c r="G6" s="14"/>
      <c r="H6" s="14"/>
      <c r="I6" s="14"/>
      <c r="J6" s="14"/>
    </row>
    <row r="7" spans="1:10" x14ac:dyDescent="0.2">
      <c r="A7" s="340" t="s">
        <v>135</v>
      </c>
      <c r="B7" s="340"/>
      <c r="C7" s="340"/>
      <c r="D7" s="340"/>
      <c r="E7" s="340"/>
      <c r="F7" s="340"/>
      <c r="G7" s="340"/>
      <c r="H7" s="340"/>
      <c r="I7" s="340"/>
      <c r="J7" s="340"/>
    </row>
    <row r="8" spans="1:10" x14ac:dyDescent="0.2">
      <c r="A8" s="341" t="s">
        <v>891</v>
      </c>
      <c r="B8" s="341"/>
      <c r="C8" s="341"/>
      <c r="D8" s="341"/>
      <c r="E8" s="341"/>
      <c r="F8" s="341"/>
      <c r="G8" s="341"/>
      <c r="H8" s="341"/>
      <c r="I8" s="341"/>
      <c r="J8" s="341"/>
    </row>
    <row r="9" spans="1:10" x14ac:dyDescent="0.2">
      <c r="A9" s="14"/>
      <c r="B9" s="14"/>
      <c r="C9" s="14"/>
      <c r="D9" s="14"/>
      <c r="E9" s="14"/>
      <c r="F9" s="14"/>
      <c r="G9" s="14"/>
      <c r="H9" s="14"/>
      <c r="I9" s="14"/>
      <c r="J9" s="14"/>
    </row>
    <row r="10" spans="1:10" x14ac:dyDescent="0.2">
      <c r="A10" s="326" t="s">
        <v>136</v>
      </c>
      <c r="B10" s="326"/>
      <c r="C10" s="326"/>
      <c r="D10" s="326"/>
      <c r="E10" s="326"/>
      <c r="F10" s="326"/>
      <c r="G10" s="326"/>
      <c r="H10" s="326"/>
      <c r="I10" s="342">
        <v>1</v>
      </c>
      <c r="J10" s="342"/>
    </row>
    <row r="11" spans="1:10" x14ac:dyDescent="0.2">
      <c r="A11" s="343" t="s">
        <v>137</v>
      </c>
      <c r="B11" s="343"/>
      <c r="C11" s="343"/>
      <c r="D11" s="343"/>
      <c r="E11" s="343"/>
      <c r="F11" s="343"/>
      <c r="G11" s="343"/>
      <c r="H11" s="343"/>
      <c r="I11" s="342">
        <v>0.05</v>
      </c>
      <c r="J11" s="342"/>
    </row>
    <row r="12" spans="1:10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0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x14ac:dyDescent="0.2">
      <c r="A14" s="337" t="s">
        <v>138</v>
      </c>
      <c r="B14" s="337"/>
      <c r="C14" s="337"/>
      <c r="D14" s="337"/>
      <c r="E14" s="337"/>
      <c r="F14" s="337"/>
      <c r="G14" s="337"/>
      <c r="H14" s="337"/>
      <c r="I14" s="337"/>
      <c r="J14" s="337"/>
    </row>
    <row r="15" spans="1:10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2">
      <c r="A16" s="340" t="s">
        <v>139</v>
      </c>
      <c r="B16" s="340"/>
      <c r="C16" s="340"/>
      <c r="D16" s="340"/>
      <c r="E16" s="340"/>
      <c r="F16" s="340"/>
      <c r="G16" s="340"/>
      <c r="H16" s="340"/>
      <c r="I16" s="340"/>
      <c r="J16" s="340"/>
    </row>
    <row r="17" spans="1:10" x14ac:dyDescent="0.2">
      <c r="A17" s="344" t="s">
        <v>140</v>
      </c>
      <c r="B17" s="344"/>
      <c r="C17" s="344"/>
      <c r="D17" s="344"/>
      <c r="E17" s="344"/>
      <c r="F17" s="344"/>
      <c r="G17" s="344"/>
      <c r="H17" s="344"/>
      <c r="I17" s="344"/>
      <c r="J17" s="344"/>
    </row>
    <row r="18" spans="1:10" x14ac:dyDescent="0.2">
      <c r="A18" s="13"/>
      <c r="B18" s="13"/>
      <c r="C18" s="13"/>
      <c r="D18" s="13"/>
      <c r="E18" s="13"/>
      <c r="F18" s="13"/>
      <c r="G18" s="13"/>
      <c r="H18" s="13"/>
      <c r="I18" s="13"/>
      <c r="J18" s="13"/>
    </row>
    <row r="19" spans="1:10" x14ac:dyDescent="0.2">
      <c r="A19" s="337" t="s">
        <v>141</v>
      </c>
      <c r="B19" s="337"/>
      <c r="C19" s="337"/>
      <c r="D19" s="337"/>
      <c r="E19" s="337"/>
      <c r="F19" s="337"/>
      <c r="G19" s="337"/>
      <c r="H19" s="337"/>
      <c r="I19" s="337" t="s">
        <v>142</v>
      </c>
      <c r="J19" s="338" t="s">
        <v>143</v>
      </c>
    </row>
    <row r="20" spans="1:10" x14ac:dyDescent="0.2">
      <c r="A20" s="337"/>
      <c r="B20" s="337"/>
      <c r="C20" s="337"/>
      <c r="D20" s="337"/>
      <c r="E20" s="337"/>
      <c r="F20" s="337"/>
      <c r="G20" s="337"/>
      <c r="H20" s="337"/>
      <c r="I20" s="337"/>
      <c r="J20" s="338"/>
    </row>
    <row r="21" spans="1:10" x14ac:dyDescent="0.2">
      <c r="A21" s="332" t="s">
        <v>144</v>
      </c>
      <c r="B21" s="332"/>
      <c r="C21" s="332"/>
      <c r="D21" s="332"/>
      <c r="E21" s="332"/>
      <c r="F21" s="332"/>
      <c r="G21" s="332"/>
      <c r="H21" s="332"/>
      <c r="I21" s="16" t="s">
        <v>145</v>
      </c>
      <c r="J21" s="17">
        <v>0.04</v>
      </c>
    </row>
    <row r="22" spans="1:10" x14ac:dyDescent="0.2">
      <c r="A22" s="332" t="s">
        <v>146</v>
      </c>
      <c r="B22" s="332"/>
      <c r="C22" s="332"/>
      <c r="D22" s="332"/>
      <c r="E22" s="332"/>
      <c r="F22" s="332"/>
      <c r="G22" s="332"/>
      <c r="H22" s="332"/>
      <c r="I22" s="16" t="s">
        <v>147</v>
      </c>
      <c r="J22" s="17">
        <v>8.0000000000000002E-3</v>
      </c>
    </row>
    <row r="23" spans="1:10" x14ac:dyDescent="0.2">
      <c r="A23" s="332" t="s">
        <v>148</v>
      </c>
      <c r="B23" s="332"/>
      <c r="C23" s="332"/>
      <c r="D23" s="332"/>
      <c r="E23" s="332"/>
      <c r="F23" s="332"/>
      <c r="G23" s="332"/>
      <c r="H23" s="332"/>
      <c r="I23" s="16" t="s">
        <v>149</v>
      </c>
      <c r="J23" s="17">
        <v>1.2699999999999999E-2</v>
      </c>
    </row>
    <row r="24" spans="1:10" x14ac:dyDescent="0.2">
      <c r="A24" s="332" t="s">
        <v>150</v>
      </c>
      <c r="B24" s="332"/>
      <c r="C24" s="332"/>
      <c r="D24" s="332"/>
      <c r="E24" s="332"/>
      <c r="F24" s="332"/>
      <c r="G24" s="332"/>
      <c r="H24" s="332"/>
      <c r="I24" s="16" t="s">
        <v>151</v>
      </c>
      <c r="J24" s="17">
        <v>1.3899999999999999E-2</v>
      </c>
    </row>
    <row r="25" spans="1:10" x14ac:dyDescent="0.2">
      <c r="A25" s="332" t="s">
        <v>152</v>
      </c>
      <c r="B25" s="332"/>
      <c r="C25" s="332"/>
      <c r="D25" s="332"/>
      <c r="E25" s="332"/>
      <c r="F25" s="332"/>
      <c r="G25" s="332"/>
      <c r="H25" s="332"/>
      <c r="I25" s="16" t="s">
        <v>153</v>
      </c>
      <c r="J25" s="17">
        <v>6.1600000000000002E-2</v>
      </c>
    </row>
    <row r="26" spans="1:10" x14ac:dyDescent="0.2">
      <c r="A26" s="332" t="s">
        <v>154</v>
      </c>
      <c r="B26" s="332"/>
      <c r="C26" s="332"/>
      <c r="D26" s="332"/>
      <c r="E26" s="332"/>
      <c r="F26" s="332"/>
      <c r="G26" s="332"/>
      <c r="H26" s="332"/>
      <c r="I26" s="16" t="s">
        <v>155</v>
      </c>
      <c r="J26" s="17">
        <v>3.6499999999999998E-2</v>
      </c>
    </row>
    <row r="27" spans="1:10" x14ac:dyDescent="0.2">
      <c r="A27" s="332" t="s">
        <v>156</v>
      </c>
      <c r="B27" s="332"/>
      <c r="C27" s="332"/>
      <c r="D27" s="332"/>
      <c r="E27" s="332"/>
      <c r="F27" s="332"/>
      <c r="G27" s="332"/>
      <c r="H27" s="332"/>
      <c r="I27" s="16" t="s">
        <v>157</v>
      </c>
      <c r="J27" s="18">
        <v>0.05</v>
      </c>
    </row>
    <row r="28" spans="1:10" ht="12.75" customHeight="1" x14ac:dyDescent="0.2">
      <c r="A28" s="332" t="s">
        <v>958</v>
      </c>
      <c r="B28" s="332"/>
      <c r="C28" s="332"/>
      <c r="D28" s="332"/>
      <c r="E28" s="332"/>
      <c r="F28" s="332"/>
      <c r="G28" s="332"/>
      <c r="H28" s="332"/>
      <c r="I28" s="127" t="s">
        <v>158</v>
      </c>
      <c r="J28" s="126">
        <v>0</v>
      </c>
    </row>
    <row r="29" spans="1:10" ht="12.75" customHeight="1" x14ac:dyDescent="0.2">
      <c r="A29" s="333" t="s">
        <v>159</v>
      </c>
      <c r="B29" s="334"/>
      <c r="C29" s="334"/>
      <c r="D29" s="334"/>
      <c r="E29" s="334"/>
      <c r="F29" s="334"/>
      <c r="G29" s="334"/>
      <c r="H29" s="335"/>
      <c r="I29" s="128" t="s">
        <v>160</v>
      </c>
      <c r="J29" s="129">
        <v>0.24979999999999999</v>
      </c>
    </row>
    <row r="30" spans="1:10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</row>
    <row r="31" spans="1:10" x14ac:dyDescent="0.2">
      <c r="A31" s="13"/>
      <c r="B31" s="13"/>
      <c r="C31" s="13"/>
      <c r="D31" s="13"/>
      <c r="E31" s="13"/>
      <c r="F31" s="13"/>
      <c r="G31" s="13"/>
      <c r="H31" s="13"/>
      <c r="I31" s="13"/>
      <c r="J31" s="13"/>
    </row>
    <row r="32" spans="1:10" x14ac:dyDescent="0.2">
      <c r="A32" s="19" t="s">
        <v>161</v>
      </c>
      <c r="B32" s="336" t="s">
        <v>161</v>
      </c>
      <c r="C32" s="336"/>
      <c r="D32" s="336"/>
      <c r="E32" s="336"/>
      <c r="F32" s="336"/>
      <c r="G32" s="336"/>
      <c r="H32" s="336"/>
      <c r="I32" s="336"/>
      <c r="J32" s="336"/>
    </row>
    <row r="33" spans="1:10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</row>
    <row r="34" spans="1:10" x14ac:dyDescent="0.2">
      <c r="A34" s="331" t="s">
        <v>162</v>
      </c>
      <c r="B34" s="331"/>
      <c r="C34" s="331"/>
      <c r="D34" s="331"/>
      <c r="E34" s="331"/>
      <c r="F34" s="331"/>
      <c r="G34" s="331"/>
      <c r="H34" s="331"/>
      <c r="I34" s="331"/>
      <c r="J34" s="331"/>
    </row>
    <row r="35" spans="1:10" x14ac:dyDescent="0.2">
      <c r="A35" s="20"/>
      <c r="B35" s="20"/>
      <c r="C35" s="20"/>
      <c r="D35" s="322" t="s">
        <v>163</v>
      </c>
      <c r="E35" s="323" t="s">
        <v>164</v>
      </c>
      <c r="F35" s="323"/>
      <c r="G35" s="323"/>
      <c r="H35" s="324" t="s">
        <v>165</v>
      </c>
      <c r="I35" s="20"/>
      <c r="J35" s="20"/>
    </row>
    <row r="36" spans="1:10" x14ac:dyDescent="0.2">
      <c r="A36" s="20"/>
      <c r="B36" s="20"/>
      <c r="C36" s="20"/>
      <c r="D36" s="322"/>
      <c r="E36" s="325" t="s">
        <v>166</v>
      </c>
      <c r="F36" s="325"/>
      <c r="G36" s="325"/>
      <c r="H36" s="324"/>
      <c r="I36" s="20"/>
      <c r="J36" s="20"/>
    </row>
    <row r="37" spans="1:10" x14ac:dyDescent="0.2">
      <c r="A37" s="21"/>
      <c r="B37" s="21"/>
      <c r="C37" s="21"/>
      <c r="D37" s="21"/>
      <c r="E37" s="21"/>
      <c r="F37" s="21"/>
      <c r="G37" s="21"/>
      <c r="H37" s="21"/>
      <c r="I37" s="21"/>
      <c r="J37" s="21"/>
    </row>
    <row r="38" spans="1:10" ht="25.5" customHeight="1" x14ac:dyDescent="0.2">
      <c r="A38" s="326" t="s">
        <v>959</v>
      </c>
      <c r="B38" s="326"/>
      <c r="C38" s="326"/>
      <c r="D38" s="326"/>
      <c r="E38" s="326"/>
      <c r="F38" s="326"/>
      <c r="G38" s="326"/>
      <c r="H38" s="326"/>
      <c r="I38" s="326"/>
      <c r="J38" s="326"/>
    </row>
    <row r="39" spans="1:10" x14ac:dyDescent="0.2">
      <c r="A39" s="13"/>
      <c r="B39" s="13"/>
      <c r="C39" s="13"/>
      <c r="D39" s="13"/>
      <c r="E39" s="13"/>
      <c r="F39" s="13"/>
      <c r="G39" s="13"/>
      <c r="H39" s="13"/>
      <c r="I39" s="13"/>
      <c r="J39" s="13"/>
    </row>
    <row r="40" spans="1:10" ht="25.5" customHeight="1" x14ac:dyDescent="0.2">
      <c r="A40" s="326" t="s">
        <v>960</v>
      </c>
      <c r="B40" s="326"/>
      <c r="C40" s="326"/>
      <c r="D40" s="326"/>
      <c r="E40" s="326"/>
      <c r="F40" s="326"/>
      <c r="G40" s="326"/>
      <c r="H40" s="326"/>
      <c r="I40" s="326"/>
      <c r="J40" s="326"/>
    </row>
    <row r="41" spans="1:10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</row>
    <row r="42" spans="1:10" x14ac:dyDescent="0.2">
      <c r="A42" s="13" t="s">
        <v>167</v>
      </c>
      <c r="B42" s="13"/>
      <c r="C42" s="13"/>
      <c r="D42" s="13"/>
      <c r="E42" s="13"/>
      <c r="F42" s="13"/>
      <c r="G42" s="13"/>
      <c r="H42" s="13"/>
      <c r="I42" s="13"/>
      <c r="J42" s="13"/>
    </row>
    <row r="43" spans="1:10" ht="50.1" customHeight="1" x14ac:dyDescent="0.2">
      <c r="A43" s="327"/>
      <c r="B43" s="327"/>
      <c r="C43" s="327"/>
      <c r="D43" s="327"/>
      <c r="E43" s="327"/>
      <c r="F43" s="327"/>
      <c r="G43" s="327"/>
      <c r="H43" s="327"/>
      <c r="I43" s="327"/>
      <c r="J43" s="327"/>
    </row>
    <row r="44" spans="1:10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x14ac:dyDescent="0.2">
      <c r="A45" s="328" t="s">
        <v>168</v>
      </c>
      <c r="B45" s="328"/>
      <c r="C45" s="328"/>
      <c r="D45" s="328"/>
      <c r="E45" s="13"/>
      <c r="F45" s="13"/>
      <c r="G45" s="329" t="s">
        <v>1009</v>
      </c>
      <c r="H45" s="329"/>
      <c r="I45" s="329"/>
      <c r="J45" s="329"/>
    </row>
    <row r="46" spans="1:10" x14ac:dyDescent="0.2">
      <c r="A46" s="330" t="s">
        <v>169</v>
      </c>
      <c r="B46" s="330"/>
      <c r="C46" s="330"/>
      <c r="D46" s="330"/>
      <c r="E46" s="13"/>
      <c r="F46" s="22"/>
      <c r="G46" s="23" t="s">
        <v>170</v>
      </c>
      <c r="H46" s="24"/>
      <c r="I46" s="24"/>
      <c r="J46" s="24"/>
    </row>
    <row r="47" spans="1:10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</row>
    <row r="48" spans="1:10" x14ac:dyDescent="0.2">
      <c r="A48" s="330"/>
      <c r="B48" s="330"/>
      <c r="C48" s="330"/>
      <c r="D48" s="330"/>
      <c r="E48" s="25"/>
      <c r="F48" s="13"/>
      <c r="G48" s="13"/>
      <c r="H48" s="13"/>
      <c r="I48" s="13"/>
      <c r="J48" s="13"/>
    </row>
    <row r="49" spans="1:10" x14ac:dyDescent="0.2">
      <c r="A49" s="321" t="s">
        <v>171</v>
      </c>
      <c r="B49" s="321"/>
      <c r="C49" s="321"/>
      <c r="D49" s="321"/>
      <c r="E49" s="13"/>
      <c r="F49" s="13"/>
      <c r="G49" s="13"/>
      <c r="H49" s="13"/>
      <c r="I49" s="13"/>
      <c r="J49" s="13"/>
    </row>
    <row r="50" spans="1:10" x14ac:dyDescent="0.2">
      <c r="A50" s="26" t="s">
        <v>172</v>
      </c>
      <c r="B50" s="13" t="s">
        <v>913</v>
      </c>
      <c r="C50" s="27"/>
      <c r="D50" s="27"/>
      <c r="E50" s="25"/>
      <c r="F50" s="13"/>
      <c r="G50" s="13"/>
      <c r="H50" s="13"/>
      <c r="I50" s="13"/>
      <c r="J50" s="13"/>
    </row>
    <row r="51" spans="1:10" x14ac:dyDescent="0.2">
      <c r="A51" s="26" t="s">
        <v>173</v>
      </c>
      <c r="B51" s="13" t="s">
        <v>914</v>
      </c>
      <c r="C51" s="27"/>
      <c r="D51" s="27"/>
      <c r="E51" s="25"/>
      <c r="F51" s="13"/>
      <c r="G51" s="13"/>
      <c r="H51" s="13"/>
      <c r="I51" s="13"/>
      <c r="J51" s="13"/>
    </row>
    <row r="52" spans="1:10" x14ac:dyDescent="0.2">
      <c r="A52" s="26" t="s">
        <v>174</v>
      </c>
      <c r="B52" s="13"/>
      <c r="C52" s="27"/>
      <c r="D52" s="27"/>
      <c r="E52" s="25"/>
      <c r="F52" s="13"/>
      <c r="G52" s="13"/>
      <c r="H52" s="13"/>
      <c r="I52" s="13"/>
      <c r="J52" s="13"/>
    </row>
  </sheetData>
  <mergeCells count="44">
    <mergeCell ref="A1:H2"/>
    <mergeCell ref="I1:J1"/>
    <mergeCell ref="I2:J2"/>
    <mergeCell ref="A4:B4"/>
    <mergeCell ref="C4:D4"/>
    <mergeCell ref="E4:J4"/>
    <mergeCell ref="A19:H20"/>
    <mergeCell ref="I19:I20"/>
    <mergeCell ref="J19:J20"/>
    <mergeCell ref="A5:B5"/>
    <mergeCell ref="C5:D5"/>
    <mergeCell ref="E5:J5"/>
    <mergeCell ref="A7:J7"/>
    <mergeCell ref="A8:J8"/>
    <mergeCell ref="A10:H10"/>
    <mergeCell ref="I10:J10"/>
    <mergeCell ref="A11:H11"/>
    <mergeCell ref="I11:J11"/>
    <mergeCell ref="A14:J14"/>
    <mergeCell ref="A16:J16"/>
    <mergeCell ref="A17:J17"/>
    <mergeCell ref="A34:J34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B32:J32"/>
    <mergeCell ref="A49:D49"/>
    <mergeCell ref="D35:D36"/>
    <mergeCell ref="E35:G35"/>
    <mergeCell ref="H35:H36"/>
    <mergeCell ref="E36:G36"/>
    <mergeCell ref="A38:J38"/>
    <mergeCell ref="A40:J40"/>
    <mergeCell ref="A43:J43"/>
    <mergeCell ref="A45:D45"/>
    <mergeCell ref="G45:J45"/>
    <mergeCell ref="A46:D46"/>
    <mergeCell ref="A48:D48"/>
  </mergeCells>
  <conditionalFormatting sqref="J29">
    <cfRule type="expression" dxfId="0" priority="2" stopIfTrue="1">
      <formula>DESONERACAO="não"</formula>
    </cfRule>
  </conditionalFormatting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9ED2-EA92-484B-9D9C-31DB547B2122}">
  <sheetPr>
    <tabColor rgb="FF92D050"/>
    <pageSetUpPr fitToPage="1"/>
  </sheetPr>
  <dimension ref="A1:J60"/>
  <sheetViews>
    <sheetView view="pageBreakPreview" zoomScaleNormal="100" zoomScaleSheetLayoutView="100" workbookViewId="0">
      <selection activeCell="C64" sqref="C64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30"/>
      <c r="C1" s="230"/>
      <c r="D1" s="230"/>
      <c r="E1" s="230"/>
      <c r="F1" s="230"/>
      <c r="G1" s="230"/>
      <c r="H1" s="230"/>
      <c r="I1" s="2"/>
      <c r="J1" s="3"/>
    </row>
    <row r="2" spans="1:10" x14ac:dyDescent="0.25">
      <c r="A2" s="5"/>
      <c r="B2" s="216"/>
      <c r="C2" s="216"/>
      <c r="D2" s="216"/>
      <c r="E2" s="216"/>
      <c r="F2" s="216"/>
      <c r="G2" s="216"/>
      <c r="H2" s="216"/>
      <c r="I2" s="6"/>
      <c r="J2" s="7"/>
    </row>
    <row r="3" spans="1:10" x14ac:dyDescent="0.25">
      <c r="A3" s="5"/>
      <c r="B3" s="216"/>
      <c r="C3" s="216"/>
      <c r="D3" s="216"/>
      <c r="E3" s="216"/>
      <c r="F3" s="216"/>
      <c r="G3" s="216"/>
      <c r="H3" s="216"/>
      <c r="I3" s="6"/>
      <c r="J3" s="7"/>
    </row>
    <row r="4" spans="1:10" x14ac:dyDescent="0.25">
      <c r="A4" s="5"/>
      <c r="B4" s="216"/>
      <c r="C4" s="216"/>
      <c r="D4" s="216"/>
      <c r="E4" s="216"/>
      <c r="F4" s="216"/>
      <c r="G4" s="216"/>
      <c r="H4" s="216"/>
      <c r="I4" s="6"/>
      <c r="J4" s="7"/>
    </row>
    <row r="5" spans="1:10" x14ac:dyDescent="0.25">
      <c r="A5" s="5"/>
      <c r="B5" s="216"/>
      <c r="C5" s="216"/>
      <c r="D5" s="216"/>
      <c r="E5" s="216"/>
      <c r="F5" s="216"/>
      <c r="G5" s="216"/>
      <c r="H5" s="216"/>
      <c r="I5" s="6"/>
      <c r="J5" s="7"/>
    </row>
    <row r="6" spans="1:10" x14ac:dyDescent="0.25">
      <c r="A6" s="5"/>
      <c r="B6" s="216"/>
      <c r="C6" s="216"/>
      <c r="D6" s="216"/>
      <c r="E6" s="216"/>
      <c r="F6" s="216"/>
      <c r="G6" s="216"/>
      <c r="H6" s="216"/>
      <c r="I6" s="6"/>
      <c r="J6" s="7"/>
    </row>
    <row r="7" spans="1:10" x14ac:dyDescent="0.25">
      <c r="A7" s="5"/>
      <c r="B7" s="216"/>
      <c r="C7" s="216"/>
      <c r="D7" s="216"/>
      <c r="E7" s="216"/>
      <c r="F7" s="216"/>
      <c r="G7" s="216"/>
      <c r="H7" s="216"/>
      <c r="I7" s="6"/>
      <c r="J7" s="7"/>
    </row>
    <row r="8" spans="1:10" x14ac:dyDescent="0.25">
      <c r="A8" s="5"/>
      <c r="B8" s="216"/>
      <c r="C8" s="216"/>
      <c r="D8" s="216"/>
      <c r="E8" s="216"/>
      <c r="F8" s="216"/>
      <c r="G8" s="216"/>
      <c r="H8" s="216"/>
      <c r="I8" s="6"/>
      <c r="J8" s="7"/>
    </row>
    <row r="9" spans="1:10" x14ac:dyDescent="0.25">
      <c r="A9" s="5"/>
      <c r="B9" s="216"/>
      <c r="C9" s="216"/>
      <c r="D9" s="216"/>
      <c r="E9" s="216"/>
      <c r="F9" s="216"/>
      <c r="G9" s="216"/>
      <c r="H9" s="216"/>
      <c r="I9" s="216"/>
      <c r="J9" s="7"/>
    </row>
    <row r="10" spans="1:10" x14ac:dyDescent="0.25">
      <c r="A10" s="5"/>
      <c r="B10" s="216"/>
      <c r="C10" s="216"/>
      <c r="D10" s="216"/>
      <c r="E10" s="216"/>
      <c r="F10" s="216"/>
      <c r="G10" s="216"/>
      <c r="H10" s="216"/>
      <c r="I10" s="21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9" t="str">
        <f>CAPA!B26</f>
        <v>OBJETO: CONSTRUÇÃO DE UBS NA COMUNIDADE DE SÃO RAIMUNDO DO ITUQUÍ, NO MUNICÍPIO DE SANTARÉM</v>
      </c>
      <c r="C18" s="219"/>
      <c r="D18" s="219"/>
      <c r="E18" s="219"/>
      <c r="F18" s="219"/>
      <c r="G18" s="219"/>
      <c r="H18" s="219"/>
      <c r="I18" s="219"/>
      <c r="J18" s="7"/>
    </row>
    <row r="19" spans="1:10" x14ac:dyDescent="0.25">
      <c r="A19" s="5"/>
      <c r="B19" s="219"/>
      <c r="C19" s="219"/>
      <c r="D19" s="219"/>
      <c r="E19" s="219"/>
      <c r="F19" s="219"/>
      <c r="G19" s="219"/>
      <c r="H19" s="219"/>
      <c r="I19" s="219"/>
      <c r="J19" s="7"/>
    </row>
    <row r="20" spans="1:10" x14ac:dyDescent="0.25">
      <c r="A20" s="5"/>
      <c r="B20" s="219"/>
      <c r="C20" s="219"/>
      <c r="D20" s="219"/>
      <c r="E20" s="219"/>
      <c r="F20" s="219"/>
      <c r="G20" s="219"/>
      <c r="H20" s="219"/>
      <c r="I20" s="219"/>
      <c r="J20" s="7"/>
    </row>
    <row r="21" spans="1:10" x14ac:dyDescent="0.25">
      <c r="A21" s="5"/>
      <c r="B21" s="219"/>
      <c r="C21" s="219"/>
      <c r="D21" s="219"/>
      <c r="E21" s="219"/>
      <c r="F21" s="219"/>
      <c r="G21" s="219"/>
      <c r="H21" s="219"/>
      <c r="I21" s="219"/>
      <c r="J21" s="7"/>
    </row>
    <row r="22" spans="1:10" x14ac:dyDescent="0.25">
      <c r="A22" s="5"/>
      <c r="B22" s="219"/>
      <c r="C22" s="219"/>
      <c r="D22" s="219"/>
      <c r="E22" s="219"/>
      <c r="F22" s="219"/>
      <c r="G22" s="219"/>
      <c r="H22" s="219"/>
      <c r="I22" s="219"/>
      <c r="J22" s="7"/>
    </row>
    <row r="23" spans="1:10" x14ac:dyDescent="0.25">
      <c r="A23" s="5"/>
      <c r="B23" s="219"/>
      <c r="C23" s="219"/>
      <c r="D23" s="219"/>
      <c r="E23" s="219"/>
      <c r="F23" s="219"/>
      <c r="G23" s="219"/>
      <c r="H23" s="219"/>
      <c r="I23" s="219"/>
      <c r="J23" s="7"/>
    </row>
    <row r="24" spans="1:10" x14ac:dyDescent="0.25">
      <c r="A24" s="5"/>
      <c r="B24" s="219"/>
      <c r="C24" s="219"/>
      <c r="D24" s="219"/>
      <c r="E24" s="219"/>
      <c r="F24" s="219"/>
      <c r="G24" s="219"/>
      <c r="H24" s="219"/>
      <c r="I24" s="219"/>
      <c r="J24" s="7"/>
    </row>
    <row r="25" spans="1:10" x14ac:dyDescent="0.25">
      <c r="A25" s="5"/>
      <c r="B25" s="219"/>
      <c r="C25" s="219"/>
      <c r="D25" s="219"/>
      <c r="E25" s="219"/>
      <c r="F25" s="219"/>
      <c r="G25" s="219"/>
      <c r="H25" s="219"/>
      <c r="I25" s="219"/>
      <c r="J25" s="7"/>
    </row>
    <row r="26" spans="1:10" ht="12.75" customHeight="1" x14ac:dyDescent="0.25">
      <c r="A26" s="5"/>
      <c r="B26" s="219"/>
      <c r="C26" s="219"/>
      <c r="D26" s="219"/>
      <c r="E26" s="219"/>
      <c r="F26" s="219"/>
      <c r="G26" s="219"/>
      <c r="H26" s="219"/>
      <c r="I26" s="219"/>
      <c r="J26" s="7"/>
    </row>
    <row r="27" spans="1:10" ht="12.75" customHeight="1" x14ac:dyDescent="0.25">
      <c r="A27" s="5"/>
      <c r="B27" s="216"/>
      <c r="C27" s="216"/>
      <c r="D27" s="216"/>
      <c r="E27" s="216"/>
      <c r="F27" s="216"/>
      <c r="G27" s="216"/>
      <c r="H27" s="216"/>
      <c r="I27" s="216"/>
      <c r="J27" s="7"/>
    </row>
    <row r="28" spans="1:10" ht="12.75" customHeight="1" x14ac:dyDescent="0.25">
      <c r="A28" s="5"/>
      <c r="B28" s="216"/>
      <c r="C28" s="216"/>
      <c r="D28" s="216"/>
      <c r="E28" s="216"/>
      <c r="F28" s="216"/>
      <c r="G28" s="216"/>
      <c r="H28" s="216"/>
      <c r="I28" s="216"/>
      <c r="J28" s="7"/>
    </row>
    <row r="29" spans="1:10" ht="12.75" customHeight="1" x14ac:dyDescent="0.25">
      <c r="A29" s="5"/>
      <c r="B29" s="216"/>
      <c r="C29" s="216"/>
      <c r="D29" s="216"/>
      <c r="E29" s="216"/>
      <c r="F29" s="216"/>
      <c r="G29" s="216"/>
      <c r="H29" s="216"/>
      <c r="I29" s="216"/>
      <c r="J29" s="7"/>
    </row>
    <row r="30" spans="1:10" ht="12.75" customHeight="1" x14ac:dyDescent="0.25">
      <c r="A30" s="5"/>
      <c r="B30" s="216"/>
      <c r="C30" s="216"/>
      <c r="D30" s="216"/>
      <c r="E30" s="216"/>
      <c r="F30" s="216"/>
      <c r="G30" s="216"/>
      <c r="H30" s="216"/>
      <c r="I30" s="216"/>
      <c r="J30" s="7"/>
    </row>
    <row r="31" spans="1:10" ht="12.75" customHeight="1" x14ac:dyDescent="0.25">
      <c r="A31" s="5"/>
      <c r="B31" s="216"/>
      <c r="C31" s="216"/>
      <c r="D31" s="216"/>
      <c r="E31" s="216"/>
      <c r="F31" s="216"/>
      <c r="G31" s="216"/>
      <c r="H31" s="216"/>
      <c r="I31" s="216"/>
      <c r="J31" s="7"/>
    </row>
    <row r="32" spans="1:10" ht="12.75" customHeight="1" x14ac:dyDescent="0.25">
      <c r="A32" s="5"/>
      <c r="B32" s="216"/>
      <c r="C32" s="216"/>
      <c r="D32" s="216"/>
      <c r="E32" s="216"/>
      <c r="F32" s="216"/>
      <c r="G32" s="216"/>
      <c r="H32" s="216"/>
      <c r="I32" s="216"/>
      <c r="J32" s="7"/>
    </row>
    <row r="33" spans="1:10" ht="12.75" customHeight="1" x14ac:dyDescent="0.25">
      <c r="A33" s="5"/>
      <c r="B33" s="216"/>
      <c r="C33" s="216"/>
      <c r="D33" s="216"/>
      <c r="E33" s="216"/>
      <c r="F33" s="216"/>
      <c r="G33" s="216"/>
      <c r="H33" s="216"/>
      <c r="I33" s="216"/>
      <c r="J33" s="7"/>
    </row>
    <row r="34" spans="1:10" ht="12.75" customHeight="1" x14ac:dyDescent="0.25">
      <c r="A34" s="5"/>
      <c r="B34" s="216"/>
      <c r="C34" s="216"/>
      <c r="D34" s="216"/>
      <c r="E34" s="216"/>
      <c r="F34" s="216"/>
      <c r="G34" s="216"/>
      <c r="H34" s="216"/>
      <c r="I34" s="216"/>
      <c r="J34" s="7"/>
    </row>
    <row r="35" spans="1:10" x14ac:dyDescent="0.25">
      <c r="A35" s="5"/>
      <c r="B35" s="216"/>
      <c r="C35" s="216"/>
      <c r="D35" s="216"/>
      <c r="E35" s="216"/>
      <c r="F35" s="216"/>
      <c r="G35" s="216"/>
      <c r="H35" s="216"/>
      <c r="I35" s="216"/>
      <c r="J35" s="7"/>
    </row>
    <row r="36" spans="1:10" x14ac:dyDescent="0.25">
      <c r="A36" s="5"/>
      <c r="B36" s="216"/>
      <c r="C36" s="216"/>
      <c r="D36" s="216"/>
      <c r="E36" s="216"/>
      <c r="F36" s="216"/>
      <c r="G36" s="216"/>
      <c r="H36" s="216"/>
      <c r="I36" s="216"/>
      <c r="J36" s="7"/>
    </row>
    <row r="37" spans="1:10" x14ac:dyDescent="0.25">
      <c r="A37" s="5"/>
      <c r="B37" s="229" t="s">
        <v>7</v>
      </c>
      <c r="C37" s="229"/>
      <c r="D37" s="229"/>
      <c r="E37" s="229"/>
      <c r="F37" s="229"/>
      <c r="G37" s="229"/>
      <c r="H37" s="229"/>
      <c r="I37" s="229"/>
      <c r="J37" s="7"/>
    </row>
    <row r="38" spans="1:10" x14ac:dyDescent="0.25">
      <c r="A38" s="5"/>
      <c r="B38" s="229"/>
      <c r="C38" s="229"/>
      <c r="D38" s="229"/>
      <c r="E38" s="229"/>
      <c r="F38" s="229"/>
      <c r="G38" s="229"/>
      <c r="H38" s="229"/>
      <c r="I38" s="229"/>
      <c r="J38" s="7"/>
    </row>
    <row r="39" spans="1:10" x14ac:dyDescent="0.25">
      <c r="A39" s="5"/>
      <c r="B39" s="216"/>
      <c r="C39" s="216"/>
      <c r="D39" s="216"/>
      <c r="E39" s="216"/>
      <c r="F39" s="216"/>
      <c r="G39" s="216"/>
      <c r="H39" s="216"/>
      <c r="I39" s="216"/>
      <c r="J39" s="7"/>
    </row>
    <row r="40" spans="1:10" x14ac:dyDescent="0.25">
      <c r="A40" s="5"/>
      <c r="B40" s="216"/>
      <c r="C40" s="216"/>
      <c r="D40" s="216"/>
      <c r="E40" s="216"/>
      <c r="F40" s="216"/>
      <c r="G40" s="216"/>
      <c r="H40" s="216"/>
      <c r="I40" s="216"/>
      <c r="J40" s="7"/>
    </row>
    <row r="41" spans="1:10" x14ac:dyDescent="0.25">
      <c r="A41" s="5"/>
      <c r="B41" s="216"/>
      <c r="C41" s="216"/>
      <c r="D41" s="216"/>
      <c r="E41" s="216"/>
      <c r="F41" s="216"/>
      <c r="G41" s="216"/>
      <c r="H41" s="216"/>
      <c r="I41" s="216"/>
      <c r="J41" s="7"/>
    </row>
    <row r="42" spans="1:10" x14ac:dyDescent="0.25">
      <c r="A42" s="5"/>
      <c r="B42" s="216"/>
      <c r="C42" s="216"/>
      <c r="D42" s="216"/>
      <c r="E42" s="216"/>
      <c r="F42" s="216"/>
      <c r="G42" s="216"/>
      <c r="H42" s="216"/>
      <c r="I42" s="216"/>
      <c r="J42" s="7"/>
    </row>
    <row r="43" spans="1:10" x14ac:dyDescent="0.25">
      <c r="A43" s="5"/>
      <c r="B43" s="216"/>
      <c r="C43" s="216"/>
      <c r="D43" s="216"/>
      <c r="E43" s="216"/>
      <c r="F43" s="216"/>
      <c r="G43" s="216"/>
      <c r="H43" s="216"/>
      <c r="I43" s="216"/>
      <c r="J43" s="7"/>
    </row>
    <row r="44" spans="1:10" x14ac:dyDescent="0.25">
      <c r="A44" s="5"/>
      <c r="B44" s="216"/>
      <c r="C44" s="216"/>
      <c r="D44" s="216"/>
      <c r="E44" s="216"/>
      <c r="F44" s="216"/>
      <c r="G44" s="216"/>
      <c r="H44" s="216"/>
      <c r="I44" s="216"/>
      <c r="J44" s="7"/>
    </row>
    <row r="45" spans="1:10" x14ac:dyDescent="0.25">
      <c r="A45" s="5"/>
      <c r="B45" s="216"/>
      <c r="C45" s="216"/>
      <c r="D45" s="216"/>
      <c r="E45" s="216"/>
      <c r="F45" s="216"/>
      <c r="G45" s="216"/>
      <c r="H45" s="216"/>
      <c r="I45" s="216"/>
      <c r="J45" s="7"/>
    </row>
    <row r="46" spans="1:10" x14ac:dyDescent="0.25">
      <c r="A46" s="5"/>
      <c r="B46" s="216"/>
      <c r="C46" s="216"/>
      <c r="D46" s="216"/>
      <c r="E46" s="216"/>
      <c r="F46" s="216"/>
      <c r="G46" s="216"/>
      <c r="H46" s="216"/>
      <c r="I46" s="216"/>
      <c r="J46" s="7"/>
    </row>
    <row r="47" spans="1:10" x14ac:dyDescent="0.25">
      <c r="A47" s="5"/>
      <c r="B47" s="216"/>
      <c r="C47" s="216"/>
      <c r="D47" s="216"/>
      <c r="E47" s="216"/>
      <c r="F47" s="216"/>
      <c r="G47" s="216"/>
      <c r="H47" s="216"/>
      <c r="I47" s="216"/>
      <c r="J47" s="7"/>
    </row>
    <row r="48" spans="1:10" x14ac:dyDescent="0.25">
      <c r="A48" s="5"/>
      <c r="B48" s="216"/>
      <c r="C48" s="216"/>
      <c r="D48" s="216"/>
      <c r="E48" s="216"/>
      <c r="F48" s="216"/>
      <c r="G48" s="216"/>
      <c r="H48" s="216"/>
      <c r="I48" s="216"/>
      <c r="J48" s="7"/>
    </row>
    <row r="49" spans="1:10" x14ac:dyDescent="0.25">
      <c r="A49" s="5"/>
      <c r="B49" s="216"/>
      <c r="C49" s="216"/>
      <c r="D49" s="216"/>
      <c r="E49" s="216"/>
      <c r="F49" s="216"/>
      <c r="G49" s="216"/>
      <c r="H49" s="216"/>
      <c r="I49" s="216"/>
      <c r="J49" s="7"/>
    </row>
    <row r="50" spans="1:10" x14ac:dyDescent="0.25">
      <c r="A50" s="5"/>
      <c r="B50" s="216"/>
      <c r="C50" s="216"/>
      <c r="D50" s="216"/>
      <c r="E50" s="216"/>
      <c r="F50" s="216"/>
      <c r="G50" s="216"/>
      <c r="H50" s="216"/>
      <c r="I50" s="216"/>
      <c r="J50" s="7"/>
    </row>
    <row r="51" spans="1:10" x14ac:dyDescent="0.25">
      <c r="A51" s="5"/>
      <c r="B51" s="216"/>
      <c r="C51" s="216"/>
      <c r="D51" s="216"/>
      <c r="E51" s="216"/>
      <c r="F51" s="216"/>
      <c r="G51" s="216"/>
      <c r="H51" s="216"/>
      <c r="I51" s="216"/>
      <c r="J51" s="7"/>
    </row>
    <row r="52" spans="1:10" x14ac:dyDescent="0.25">
      <c r="A52" s="5"/>
      <c r="B52" s="216"/>
      <c r="C52" s="216"/>
      <c r="D52" s="216"/>
      <c r="E52" s="216"/>
      <c r="F52" s="216"/>
      <c r="G52" s="216"/>
      <c r="H52" s="216"/>
      <c r="I52" s="216"/>
      <c r="J52" s="7"/>
    </row>
    <row r="53" spans="1:10" x14ac:dyDescent="0.25">
      <c r="A53" s="5"/>
      <c r="B53" s="216"/>
      <c r="C53" s="216"/>
      <c r="D53" s="216"/>
      <c r="E53" s="216"/>
      <c r="F53" s="216"/>
      <c r="G53" s="216"/>
      <c r="H53" s="216"/>
      <c r="I53" s="216"/>
      <c r="J53" s="7"/>
    </row>
    <row r="54" spans="1:10" x14ac:dyDescent="0.25">
      <c r="A54" s="5"/>
      <c r="B54" s="216"/>
      <c r="C54" s="216"/>
      <c r="D54" s="216"/>
      <c r="E54" s="216"/>
      <c r="F54" s="216"/>
      <c r="G54" s="216"/>
      <c r="H54" s="216"/>
      <c r="I54" s="216"/>
      <c r="J54" s="7"/>
    </row>
    <row r="55" spans="1:10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x14ac:dyDescent="0.25">
      <c r="A58" s="5"/>
      <c r="B58" s="218" t="str">
        <f>CAPA!B58</f>
        <v>JULHO/2026</v>
      </c>
      <c r="C58" s="221"/>
      <c r="D58" s="221"/>
      <c r="E58" s="221"/>
      <c r="F58" s="221"/>
      <c r="G58" s="221"/>
      <c r="H58" s="221"/>
      <c r="I58" s="221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51">
    <mergeCell ref="B12:I12"/>
    <mergeCell ref="B1:H1"/>
    <mergeCell ref="B2:H2"/>
    <mergeCell ref="B3:H3"/>
    <mergeCell ref="B4:H4"/>
    <mergeCell ref="B5:H5"/>
    <mergeCell ref="B6:H6"/>
    <mergeCell ref="B7:H7"/>
    <mergeCell ref="B8:H8"/>
    <mergeCell ref="B9:I9"/>
    <mergeCell ref="B10:I10"/>
    <mergeCell ref="B11:I11"/>
    <mergeCell ref="B32:I32"/>
    <mergeCell ref="B13:I13"/>
    <mergeCell ref="B14:I14"/>
    <mergeCell ref="B15:I15"/>
    <mergeCell ref="B16:I16"/>
    <mergeCell ref="B17:I17"/>
    <mergeCell ref="B18:I26"/>
    <mergeCell ref="B27:I27"/>
    <mergeCell ref="B28:I28"/>
    <mergeCell ref="B29:I29"/>
    <mergeCell ref="B30:I30"/>
    <mergeCell ref="B31:I31"/>
    <mergeCell ref="B45:I45"/>
    <mergeCell ref="B33:I33"/>
    <mergeCell ref="B34:I34"/>
    <mergeCell ref="B35:I35"/>
    <mergeCell ref="B36:I36"/>
    <mergeCell ref="B37:I38"/>
    <mergeCell ref="B39:I39"/>
    <mergeCell ref="B40:I40"/>
    <mergeCell ref="B41:I41"/>
    <mergeCell ref="B42:I42"/>
    <mergeCell ref="B43:I43"/>
    <mergeCell ref="B44:I44"/>
    <mergeCell ref="B46:I46"/>
    <mergeCell ref="B47:I47"/>
    <mergeCell ref="B48:I48"/>
    <mergeCell ref="B49:I49"/>
    <mergeCell ref="B50:I50"/>
    <mergeCell ref="B51:I51"/>
    <mergeCell ref="B52:I52"/>
    <mergeCell ref="B53:I53"/>
    <mergeCell ref="B54:I54"/>
    <mergeCell ref="B55:I55"/>
    <mergeCell ref="B56:I56"/>
    <mergeCell ref="B60:I60"/>
    <mergeCell ref="B57:I57"/>
    <mergeCell ref="B58:I58"/>
    <mergeCell ref="B59:I59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07B4D-2B16-4EEE-97CC-F7082FA2B2DB}">
  <sheetPr>
    <tabColor rgb="FF92D050"/>
    <pageSetUpPr fitToPage="1"/>
  </sheetPr>
  <dimension ref="A1"/>
  <sheetViews>
    <sheetView view="pageBreakPreview" topLeftCell="A16" zoomScaleNormal="100" zoomScaleSheetLayoutView="100" workbookViewId="0">
      <selection activeCell="D53" sqref="D53"/>
    </sheetView>
  </sheetViews>
  <sheetFormatPr defaultRowHeight="12.75" x14ac:dyDescent="0.25"/>
  <cols>
    <col min="1" max="1" width="4.7109375" style="4" customWidth="1"/>
    <col min="2" max="2" width="7.7109375" style="4" bestFit="1" customWidth="1"/>
    <col min="3" max="3" width="29.42578125" style="4" customWidth="1"/>
    <col min="4" max="4" width="10.28515625" style="4" customWidth="1"/>
    <col min="5" max="5" width="15.42578125" style="4" customWidth="1"/>
    <col min="6" max="6" width="10.140625" style="4" customWidth="1"/>
    <col min="7" max="7" width="14.85546875" style="4" customWidth="1"/>
    <col min="8" max="8" width="4.7109375" style="4" customWidth="1"/>
    <col min="9" max="16384" width="9.140625" style="4"/>
  </cols>
  <sheetData/>
  <pageMargins left="0.7" right="0.7" top="0.75" bottom="0.75" header="0.3" footer="0.3"/>
  <pageSetup paperSize="9" scale="94" fitToHeight="0" orientation="portrait" r:id="rId1"/>
  <headerFooter>
    <oddHeader xml:space="preserve">&amp;L </oddHeader>
    <oddFooter xml:space="preserve">&amp;L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7F86-D01E-4877-85BF-9237728B0BB4}">
  <sheetPr>
    <tabColor rgb="FF92D050"/>
    <pageSetUpPr fitToPage="1"/>
  </sheetPr>
  <dimension ref="A1:J60"/>
  <sheetViews>
    <sheetView view="pageBreakPreview" zoomScaleNormal="100" zoomScaleSheetLayoutView="100" workbookViewId="0">
      <selection activeCell="C64" sqref="C64"/>
    </sheetView>
  </sheetViews>
  <sheetFormatPr defaultRowHeight="12.75" x14ac:dyDescent="0.25"/>
  <cols>
    <col min="1" max="16384" width="9.140625" style="4"/>
  </cols>
  <sheetData>
    <row r="1" spans="1:10" x14ac:dyDescent="0.25">
      <c r="A1" s="1"/>
      <c r="B1" s="230"/>
      <c r="C1" s="230"/>
      <c r="D1" s="230"/>
      <c r="E1" s="230"/>
      <c r="F1" s="230"/>
      <c r="G1" s="230"/>
      <c r="H1" s="230"/>
      <c r="I1" s="2"/>
      <c r="J1" s="3"/>
    </row>
    <row r="2" spans="1:10" x14ac:dyDescent="0.25">
      <c r="A2" s="5"/>
      <c r="B2" s="216"/>
      <c r="C2" s="216"/>
      <c r="D2" s="216"/>
      <c r="E2" s="216"/>
      <c r="F2" s="216"/>
      <c r="G2" s="216"/>
      <c r="H2" s="216"/>
      <c r="I2" s="6"/>
      <c r="J2" s="7"/>
    </row>
    <row r="3" spans="1:10" x14ac:dyDescent="0.25">
      <c r="A3" s="5"/>
      <c r="B3" s="216"/>
      <c r="C3" s="216"/>
      <c r="D3" s="216"/>
      <c r="E3" s="216"/>
      <c r="F3" s="216"/>
      <c r="G3" s="216"/>
      <c r="H3" s="216"/>
      <c r="I3" s="6"/>
      <c r="J3" s="7"/>
    </row>
    <row r="4" spans="1:10" x14ac:dyDescent="0.25">
      <c r="A4" s="5"/>
      <c r="B4" s="216"/>
      <c r="C4" s="216"/>
      <c r="D4" s="216"/>
      <c r="E4" s="216"/>
      <c r="F4" s="216"/>
      <c r="G4" s="216"/>
      <c r="H4" s="216"/>
      <c r="I4" s="6"/>
      <c r="J4" s="7"/>
    </row>
    <row r="5" spans="1:10" x14ac:dyDescent="0.25">
      <c r="A5" s="5"/>
      <c r="B5" s="216"/>
      <c r="C5" s="216"/>
      <c r="D5" s="216"/>
      <c r="E5" s="216"/>
      <c r="F5" s="216"/>
      <c r="G5" s="216"/>
      <c r="H5" s="216"/>
      <c r="I5" s="6"/>
      <c r="J5" s="7"/>
    </row>
    <row r="6" spans="1:10" x14ac:dyDescent="0.25">
      <c r="A6" s="5"/>
      <c r="B6" s="216"/>
      <c r="C6" s="216"/>
      <c r="D6" s="216"/>
      <c r="E6" s="216"/>
      <c r="F6" s="216"/>
      <c r="G6" s="216"/>
      <c r="H6" s="216"/>
      <c r="I6" s="6"/>
      <c r="J6" s="7"/>
    </row>
    <row r="7" spans="1:10" x14ac:dyDescent="0.25">
      <c r="A7" s="5"/>
      <c r="B7" s="216"/>
      <c r="C7" s="216"/>
      <c r="D7" s="216"/>
      <c r="E7" s="216"/>
      <c r="F7" s="216"/>
      <c r="G7" s="216"/>
      <c r="H7" s="216"/>
      <c r="I7" s="6"/>
      <c r="J7" s="7"/>
    </row>
    <row r="8" spans="1:10" x14ac:dyDescent="0.25">
      <c r="A8" s="5"/>
      <c r="B8" s="216"/>
      <c r="C8" s="216"/>
      <c r="D8" s="216"/>
      <c r="E8" s="216"/>
      <c r="F8" s="216"/>
      <c r="G8" s="216"/>
      <c r="H8" s="216"/>
      <c r="I8" s="6"/>
      <c r="J8" s="7"/>
    </row>
    <row r="9" spans="1:10" x14ac:dyDescent="0.25">
      <c r="A9" s="5"/>
      <c r="B9" s="216"/>
      <c r="C9" s="216"/>
      <c r="D9" s="216"/>
      <c r="E9" s="216"/>
      <c r="F9" s="216"/>
      <c r="G9" s="216"/>
      <c r="H9" s="216"/>
      <c r="I9" s="216"/>
      <c r="J9" s="7"/>
    </row>
    <row r="10" spans="1:10" x14ac:dyDescent="0.25">
      <c r="A10" s="5"/>
      <c r="B10" s="216"/>
      <c r="C10" s="216"/>
      <c r="D10" s="216"/>
      <c r="E10" s="216"/>
      <c r="F10" s="216"/>
      <c r="G10" s="216"/>
      <c r="H10" s="216"/>
      <c r="I10" s="216"/>
      <c r="J10" s="7"/>
    </row>
    <row r="11" spans="1:10" ht="15.75" x14ac:dyDescent="0.25">
      <c r="A11" s="5"/>
      <c r="B11" s="220" t="s">
        <v>0</v>
      </c>
      <c r="C11" s="220"/>
      <c r="D11" s="220"/>
      <c r="E11" s="220"/>
      <c r="F11" s="220"/>
      <c r="G11" s="220"/>
      <c r="H11" s="220"/>
      <c r="I11" s="220"/>
      <c r="J11" s="7"/>
    </row>
    <row r="12" spans="1:10" ht="15.75" x14ac:dyDescent="0.25">
      <c r="A12" s="5"/>
      <c r="B12" s="220" t="s">
        <v>1</v>
      </c>
      <c r="C12" s="220"/>
      <c r="D12" s="220"/>
      <c r="E12" s="220"/>
      <c r="F12" s="220"/>
      <c r="G12" s="220"/>
      <c r="H12" s="220"/>
      <c r="I12" s="220"/>
      <c r="J12" s="7"/>
    </row>
    <row r="13" spans="1:10" x14ac:dyDescent="0.25">
      <c r="A13" s="5"/>
      <c r="B13" s="216"/>
      <c r="C13" s="216"/>
      <c r="D13" s="216"/>
      <c r="E13" s="216"/>
      <c r="F13" s="216"/>
      <c r="G13" s="216"/>
      <c r="H13" s="216"/>
      <c r="I13" s="216"/>
      <c r="J13" s="7"/>
    </row>
    <row r="14" spans="1:10" x14ac:dyDescent="0.25">
      <c r="A14" s="5"/>
      <c r="B14" s="216"/>
      <c r="C14" s="216"/>
      <c r="D14" s="216"/>
      <c r="E14" s="216"/>
      <c r="F14" s="216"/>
      <c r="G14" s="216"/>
      <c r="H14" s="216"/>
      <c r="I14" s="216"/>
      <c r="J14" s="7"/>
    </row>
    <row r="15" spans="1:10" x14ac:dyDescent="0.25">
      <c r="A15" s="5"/>
      <c r="B15" s="216"/>
      <c r="C15" s="216"/>
      <c r="D15" s="216"/>
      <c r="E15" s="216"/>
      <c r="F15" s="216"/>
      <c r="G15" s="216"/>
      <c r="H15" s="216"/>
      <c r="I15" s="216"/>
      <c r="J15" s="7"/>
    </row>
    <row r="16" spans="1:10" x14ac:dyDescent="0.25">
      <c r="A16" s="5"/>
      <c r="B16" s="216"/>
      <c r="C16" s="216"/>
      <c r="D16" s="216"/>
      <c r="E16" s="216"/>
      <c r="F16" s="216"/>
      <c r="G16" s="216"/>
      <c r="H16" s="216"/>
      <c r="I16" s="216"/>
      <c r="J16" s="7"/>
    </row>
    <row r="17" spans="1:10" x14ac:dyDescent="0.25">
      <c r="A17" s="5"/>
      <c r="B17" s="216"/>
      <c r="C17" s="216"/>
      <c r="D17" s="216"/>
      <c r="E17" s="216"/>
      <c r="F17" s="216"/>
      <c r="G17" s="216"/>
      <c r="H17" s="216"/>
      <c r="I17" s="216"/>
      <c r="J17" s="7"/>
    </row>
    <row r="18" spans="1:10" x14ac:dyDescent="0.25">
      <c r="A18" s="5"/>
      <c r="B18" s="219" t="str">
        <f>CAPA!B26</f>
        <v>OBJETO: CONSTRUÇÃO DE UBS NA COMUNIDADE DE SÃO RAIMUNDO DO ITUQUÍ, NO MUNICÍPIO DE SANTARÉM</v>
      </c>
      <c r="C18" s="219"/>
      <c r="D18" s="219"/>
      <c r="E18" s="219"/>
      <c r="F18" s="219"/>
      <c r="G18" s="219"/>
      <c r="H18" s="219"/>
      <c r="I18" s="219"/>
      <c r="J18" s="7"/>
    </row>
    <row r="19" spans="1:10" x14ac:dyDescent="0.25">
      <c r="A19" s="5"/>
      <c r="B19" s="219"/>
      <c r="C19" s="219"/>
      <c r="D19" s="219"/>
      <c r="E19" s="219"/>
      <c r="F19" s="219"/>
      <c r="G19" s="219"/>
      <c r="H19" s="219"/>
      <c r="I19" s="219"/>
      <c r="J19" s="7"/>
    </row>
    <row r="20" spans="1:10" x14ac:dyDescent="0.25">
      <c r="A20" s="5"/>
      <c r="B20" s="219"/>
      <c r="C20" s="219"/>
      <c r="D20" s="219"/>
      <c r="E20" s="219"/>
      <c r="F20" s="219"/>
      <c r="G20" s="219"/>
      <c r="H20" s="219"/>
      <c r="I20" s="219"/>
      <c r="J20" s="7"/>
    </row>
    <row r="21" spans="1:10" x14ac:dyDescent="0.25">
      <c r="A21" s="5"/>
      <c r="B21" s="219"/>
      <c r="C21" s="219"/>
      <c r="D21" s="219"/>
      <c r="E21" s="219"/>
      <c r="F21" s="219"/>
      <c r="G21" s="219"/>
      <c r="H21" s="219"/>
      <c r="I21" s="219"/>
      <c r="J21" s="7"/>
    </row>
    <row r="22" spans="1:10" x14ac:dyDescent="0.25">
      <c r="A22" s="5"/>
      <c r="B22" s="219"/>
      <c r="C22" s="219"/>
      <c r="D22" s="219"/>
      <c r="E22" s="219"/>
      <c r="F22" s="219"/>
      <c r="G22" s="219"/>
      <c r="H22" s="219"/>
      <c r="I22" s="219"/>
      <c r="J22" s="7"/>
    </row>
    <row r="23" spans="1:10" x14ac:dyDescent="0.25">
      <c r="A23" s="5"/>
      <c r="B23" s="219"/>
      <c r="C23" s="219"/>
      <c r="D23" s="219"/>
      <c r="E23" s="219"/>
      <c r="F23" s="219"/>
      <c r="G23" s="219"/>
      <c r="H23" s="219"/>
      <c r="I23" s="219"/>
      <c r="J23" s="7"/>
    </row>
    <row r="24" spans="1:10" x14ac:dyDescent="0.25">
      <c r="A24" s="5"/>
      <c r="B24" s="219"/>
      <c r="C24" s="219"/>
      <c r="D24" s="219"/>
      <c r="E24" s="219"/>
      <c r="F24" s="219"/>
      <c r="G24" s="219"/>
      <c r="H24" s="219"/>
      <c r="I24" s="219"/>
      <c r="J24" s="7"/>
    </row>
    <row r="25" spans="1:10" x14ac:dyDescent="0.25">
      <c r="A25" s="5"/>
      <c r="B25" s="219"/>
      <c r="C25" s="219"/>
      <c r="D25" s="219"/>
      <c r="E25" s="219"/>
      <c r="F25" s="219"/>
      <c r="G25" s="219"/>
      <c r="H25" s="219"/>
      <c r="I25" s="219"/>
      <c r="J25" s="7"/>
    </row>
    <row r="26" spans="1:10" ht="12.75" customHeight="1" x14ac:dyDescent="0.25">
      <c r="A26" s="5"/>
      <c r="B26" s="219"/>
      <c r="C26" s="219"/>
      <c r="D26" s="219"/>
      <c r="E26" s="219"/>
      <c r="F26" s="219"/>
      <c r="G26" s="219"/>
      <c r="H26" s="219"/>
      <c r="I26" s="219"/>
      <c r="J26" s="7"/>
    </row>
    <row r="27" spans="1:10" ht="12.75" customHeight="1" x14ac:dyDescent="0.25">
      <c r="A27" s="5"/>
      <c r="B27" s="216"/>
      <c r="C27" s="216"/>
      <c r="D27" s="216"/>
      <c r="E27" s="216"/>
      <c r="F27" s="216"/>
      <c r="G27" s="216"/>
      <c r="H27" s="216"/>
      <c r="I27" s="216"/>
      <c r="J27" s="7"/>
    </row>
    <row r="28" spans="1:10" ht="12.75" customHeight="1" x14ac:dyDescent="0.25">
      <c r="A28" s="5"/>
      <c r="B28" s="216"/>
      <c r="C28" s="216"/>
      <c r="D28" s="216"/>
      <c r="E28" s="216"/>
      <c r="F28" s="216"/>
      <c r="G28" s="216"/>
      <c r="H28" s="216"/>
      <c r="I28" s="216"/>
      <c r="J28" s="7"/>
    </row>
    <row r="29" spans="1:10" ht="12.75" customHeight="1" x14ac:dyDescent="0.25">
      <c r="A29" s="5"/>
      <c r="B29" s="216"/>
      <c r="C29" s="216"/>
      <c r="D29" s="216"/>
      <c r="E29" s="216"/>
      <c r="F29" s="216"/>
      <c r="G29" s="216"/>
      <c r="H29" s="216"/>
      <c r="I29" s="216"/>
      <c r="J29" s="7"/>
    </row>
    <row r="30" spans="1:10" ht="12.75" customHeight="1" x14ac:dyDescent="0.25">
      <c r="A30" s="5"/>
      <c r="B30" s="216"/>
      <c r="C30" s="216"/>
      <c r="D30" s="216"/>
      <c r="E30" s="216"/>
      <c r="F30" s="216"/>
      <c r="G30" s="216"/>
      <c r="H30" s="216"/>
      <c r="I30" s="216"/>
      <c r="J30" s="7"/>
    </row>
    <row r="31" spans="1:10" ht="12.75" customHeight="1" x14ac:dyDescent="0.25">
      <c r="A31" s="5"/>
      <c r="B31" s="216"/>
      <c r="C31" s="216"/>
      <c r="D31" s="216"/>
      <c r="E31" s="216"/>
      <c r="F31" s="216"/>
      <c r="G31" s="216"/>
      <c r="H31" s="216"/>
      <c r="I31" s="216"/>
      <c r="J31" s="7"/>
    </row>
    <row r="32" spans="1:10" ht="12.75" customHeight="1" x14ac:dyDescent="0.25">
      <c r="A32" s="5"/>
      <c r="B32" s="216"/>
      <c r="C32" s="216"/>
      <c r="D32" s="216"/>
      <c r="E32" s="216"/>
      <c r="F32" s="216"/>
      <c r="G32" s="216"/>
      <c r="H32" s="216"/>
      <c r="I32" s="216"/>
      <c r="J32" s="7"/>
    </row>
    <row r="33" spans="1:10" ht="12.75" customHeight="1" x14ac:dyDescent="0.25">
      <c r="A33" s="5"/>
      <c r="B33" s="216"/>
      <c r="C33" s="216"/>
      <c r="D33" s="216"/>
      <c r="E33" s="216"/>
      <c r="F33" s="216"/>
      <c r="G33" s="216"/>
      <c r="H33" s="216"/>
      <c r="I33" s="216"/>
      <c r="J33" s="7"/>
    </row>
    <row r="34" spans="1:10" ht="12.75" customHeight="1" x14ac:dyDescent="0.25">
      <c r="A34" s="5"/>
      <c r="B34" s="216"/>
      <c r="C34" s="216"/>
      <c r="D34" s="216"/>
      <c r="E34" s="216"/>
      <c r="F34" s="216"/>
      <c r="G34" s="216"/>
      <c r="H34" s="216"/>
      <c r="I34" s="216"/>
      <c r="J34" s="7"/>
    </row>
    <row r="35" spans="1:10" x14ac:dyDescent="0.25">
      <c r="A35" s="5"/>
      <c r="B35" s="216"/>
      <c r="C35" s="216"/>
      <c r="D35" s="216"/>
      <c r="E35" s="216"/>
      <c r="F35" s="216"/>
      <c r="G35" s="216"/>
      <c r="H35" s="216"/>
      <c r="I35" s="216"/>
      <c r="J35" s="7"/>
    </row>
    <row r="36" spans="1:10" x14ac:dyDescent="0.25">
      <c r="A36" s="5"/>
      <c r="B36" s="216"/>
      <c r="C36" s="216"/>
      <c r="D36" s="216"/>
      <c r="E36" s="216"/>
      <c r="F36" s="216"/>
      <c r="G36" s="216"/>
      <c r="H36" s="216"/>
      <c r="I36" s="216"/>
      <c r="J36" s="7"/>
    </row>
    <row r="37" spans="1:10" x14ac:dyDescent="0.25">
      <c r="A37" s="5"/>
      <c r="B37" s="229" t="s">
        <v>8</v>
      </c>
      <c r="C37" s="229"/>
      <c r="D37" s="229"/>
      <c r="E37" s="229"/>
      <c r="F37" s="229"/>
      <c r="G37" s="229"/>
      <c r="H37" s="229"/>
      <c r="I37" s="229"/>
      <c r="J37" s="7"/>
    </row>
    <row r="38" spans="1:10" x14ac:dyDescent="0.25">
      <c r="A38" s="5"/>
      <c r="B38" s="229"/>
      <c r="C38" s="229"/>
      <c r="D38" s="229"/>
      <c r="E38" s="229"/>
      <c r="F38" s="229"/>
      <c r="G38" s="229"/>
      <c r="H38" s="229"/>
      <c r="I38" s="229"/>
      <c r="J38" s="7"/>
    </row>
    <row r="39" spans="1:10" x14ac:dyDescent="0.25">
      <c r="A39" s="5"/>
      <c r="B39" s="216"/>
      <c r="C39" s="216"/>
      <c r="D39" s="216"/>
      <c r="E39" s="216"/>
      <c r="F39" s="216"/>
      <c r="G39" s="216"/>
      <c r="H39" s="216"/>
      <c r="I39" s="216"/>
      <c r="J39" s="7"/>
    </row>
    <row r="40" spans="1:10" x14ac:dyDescent="0.25">
      <c r="A40" s="5"/>
      <c r="B40" s="216"/>
      <c r="C40" s="216"/>
      <c r="D40" s="216"/>
      <c r="E40" s="216"/>
      <c r="F40" s="216"/>
      <c r="G40" s="216"/>
      <c r="H40" s="216"/>
      <c r="I40" s="216"/>
      <c r="J40" s="7"/>
    </row>
    <row r="41" spans="1:10" x14ac:dyDescent="0.25">
      <c r="A41" s="5"/>
      <c r="B41" s="216"/>
      <c r="C41" s="216"/>
      <c r="D41" s="216"/>
      <c r="E41" s="216"/>
      <c r="F41" s="216"/>
      <c r="G41" s="216"/>
      <c r="H41" s="216"/>
      <c r="I41" s="216"/>
      <c r="J41" s="7"/>
    </row>
    <row r="42" spans="1:10" x14ac:dyDescent="0.25">
      <c r="A42" s="5"/>
      <c r="B42" s="216"/>
      <c r="C42" s="216"/>
      <c r="D42" s="216"/>
      <c r="E42" s="216"/>
      <c r="F42" s="216"/>
      <c r="G42" s="216"/>
      <c r="H42" s="216"/>
      <c r="I42" s="216"/>
      <c r="J42" s="7"/>
    </row>
    <row r="43" spans="1:10" x14ac:dyDescent="0.25">
      <c r="A43" s="5"/>
      <c r="B43" s="216"/>
      <c r="C43" s="216"/>
      <c r="D43" s="216"/>
      <c r="E43" s="216"/>
      <c r="F43" s="216"/>
      <c r="G43" s="216"/>
      <c r="H43" s="216"/>
      <c r="I43" s="216"/>
      <c r="J43" s="7"/>
    </row>
    <row r="44" spans="1:10" x14ac:dyDescent="0.25">
      <c r="A44" s="5"/>
      <c r="B44" s="216"/>
      <c r="C44" s="216"/>
      <c r="D44" s="216"/>
      <c r="E44" s="216"/>
      <c r="F44" s="216"/>
      <c r="G44" s="216"/>
      <c r="H44" s="216"/>
      <c r="I44" s="216"/>
      <c r="J44" s="7"/>
    </row>
    <row r="45" spans="1:10" x14ac:dyDescent="0.25">
      <c r="A45" s="5"/>
      <c r="B45" s="216"/>
      <c r="C45" s="216"/>
      <c r="D45" s="216"/>
      <c r="E45" s="216"/>
      <c r="F45" s="216"/>
      <c r="G45" s="216"/>
      <c r="H45" s="216"/>
      <c r="I45" s="216"/>
      <c r="J45" s="7"/>
    </row>
    <row r="46" spans="1:10" x14ac:dyDescent="0.25">
      <c r="A46" s="5"/>
      <c r="B46" s="216"/>
      <c r="C46" s="216"/>
      <c r="D46" s="216"/>
      <c r="E46" s="216"/>
      <c r="F46" s="216"/>
      <c r="G46" s="216"/>
      <c r="H46" s="216"/>
      <c r="I46" s="216"/>
      <c r="J46" s="7"/>
    </row>
    <row r="47" spans="1:10" x14ac:dyDescent="0.25">
      <c r="A47" s="5"/>
      <c r="B47" s="216"/>
      <c r="C47" s="216"/>
      <c r="D47" s="216"/>
      <c r="E47" s="216"/>
      <c r="F47" s="216"/>
      <c r="G47" s="216"/>
      <c r="H47" s="216"/>
      <c r="I47" s="216"/>
      <c r="J47" s="7"/>
    </row>
    <row r="48" spans="1:10" x14ac:dyDescent="0.25">
      <c r="A48" s="5"/>
      <c r="B48" s="216"/>
      <c r="C48" s="216"/>
      <c r="D48" s="216"/>
      <c r="E48" s="216"/>
      <c r="F48" s="216"/>
      <c r="G48" s="216"/>
      <c r="H48" s="216"/>
      <c r="I48" s="216"/>
      <c r="J48" s="7"/>
    </row>
    <row r="49" spans="1:10" x14ac:dyDescent="0.25">
      <c r="A49" s="5"/>
      <c r="B49" s="216"/>
      <c r="C49" s="216"/>
      <c r="D49" s="216"/>
      <c r="E49" s="216"/>
      <c r="F49" s="216"/>
      <c r="G49" s="216"/>
      <c r="H49" s="216"/>
      <c r="I49" s="216"/>
      <c r="J49" s="7"/>
    </row>
    <row r="50" spans="1:10" x14ac:dyDescent="0.25">
      <c r="A50" s="5"/>
      <c r="B50" s="216"/>
      <c r="C50" s="216"/>
      <c r="D50" s="216"/>
      <c r="E50" s="216"/>
      <c r="F50" s="216"/>
      <c r="G50" s="216"/>
      <c r="H50" s="216"/>
      <c r="I50" s="216"/>
      <c r="J50" s="7"/>
    </row>
    <row r="51" spans="1:10" x14ac:dyDescent="0.25">
      <c r="A51" s="5"/>
      <c r="B51" s="216"/>
      <c r="C51" s="216"/>
      <c r="D51" s="216"/>
      <c r="E51" s="216"/>
      <c r="F51" s="216"/>
      <c r="G51" s="216"/>
      <c r="H51" s="216"/>
      <c r="I51" s="216"/>
      <c r="J51" s="7"/>
    </row>
    <row r="52" spans="1:10" x14ac:dyDescent="0.25">
      <c r="A52" s="5"/>
      <c r="B52" s="216"/>
      <c r="C52" s="216"/>
      <c r="D52" s="216"/>
      <c r="E52" s="216"/>
      <c r="F52" s="216"/>
      <c r="G52" s="216"/>
      <c r="H52" s="216"/>
      <c r="I52" s="216"/>
      <c r="J52" s="7"/>
    </row>
    <row r="53" spans="1:10" x14ac:dyDescent="0.25">
      <c r="A53" s="5"/>
      <c r="B53" s="216"/>
      <c r="C53" s="216"/>
      <c r="D53" s="216"/>
      <c r="E53" s="216"/>
      <c r="F53" s="216"/>
      <c r="G53" s="216"/>
      <c r="H53" s="216"/>
      <c r="I53" s="216"/>
      <c r="J53" s="7"/>
    </row>
    <row r="54" spans="1:10" x14ac:dyDescent="0.25">
      <c r="A54" s="5"/>
      <c r="B54" s="216"/>
      <c r="C54" s="216"/>
      <c r="D54" s="216"/>
      <c r="E54" s="216"/>
      <c r="F54" s="216"/>
      <c r="G54" s="216"/>
      <c r="H54" s="216"/>
      <c r="I54" s="216"/>
      <c r="J54" s="7"/>
    </row>
    <row r="55" spans="1:10" x14ac:dyDescent="0.25">
      <c r="A55" s="5"/>
      <c r="B55" s="216"/>
      <c r="C55" s="216"/>
      <c r="D55" s="216"/>
      <c r="E55" s="216"/>
      <c r="F55" s="216"/>
      <c r="G55" s="216"/>
      <c r="H55" s="216"/>
      <c r="I55" s="216"/>
      <c r="J55" s="7"/>
    </row>
    <row r="56" spans="1:10" x14ac:dyDescent="0.25">
      <c r="A56" s="5"/>
      <c r="B56" s="216"/>
      <c r="C56" s="216"/>
      <c r="D56" s="216"/>
      <c r="E56" s="216"/>
      <c r="F56" s="216"/>
      <c r="G56" s="216"/>
      <c r="H56" s="216"/>
      <c r="I56" s="216"/>
      <c r="J56" s="7"/>
    </row>
    <row r="57" spans="1:10" x14ac:dyDescent="0.25">
      <c r="A57" s="5"/>
      <c r="B57" s="216"/>
      <c r="C57" s="216"/>
      <c r="D57" s="216"/>
      <c r="E57" s="216"/>
      <c r="F57" s="216"/>
      <c r="G57" s="216"/>
      <c r="H57" s="216"/>
      <c r="I57" s="216"/>
      <c r="J57" s="7"/>
    </row>
    <row r="58" spans="1:10" x14ac:dyDescent="0.25">
      <c r="A58" s="5"/>
      <c r="B58" s="218" t="str">
        <f>CAPA!B58</f>
        <v>JULHO/2026</v>
      </c>
      <c r="C58" s="221"/>
      <c r="D58" s="221"/>
      <c r="E58" s="221"/>
      <c r="F58" s="221"/>
      <c r="G58" s="221"/>
      <c r="H58" s="221"/>
      <c r="I58" s="221"/>
      <c r="J58" s="7"/>
    </row>
    <row r="59" spans="1:10" x14ac:dyDescent="0.25">
      <c r="A59" s="5"/>
      <c r="B59" s="216"/>
      <c r="C59" s="216"/>
      <c r="D59" s="216"/>
      <c r="E59" s="216"/>
      <c r="F59" s="216"/>
      <c r="G59" s="216"/>
      <c r="H59" s="216"/>
      <c r="I59" s="216"/>
      <c r="J59" s="7"/>
    </row>
    <row r="60" spans="1:10" ht="13.5" thickBot="1" x14ac:dyDescent="0.3">
      <c r="A60" s="8"/>
      <c r="B60" s="217"/>
      <c r="C60" s="217"/>
      <c r="D60" s="217"/>
      <c r="E60" s="217"/>
      <c r="F60" s="217"/>
      <c r="G60" s="217"/>
      <c r="H60" s="217"/>
      <c r="I60" s="217"/>
      <c r="J60" s="9"/>
    </row>
  </sheetData>
  <mergeCells count="51">
    <mergeCell ref="B12:I12"/>
    <mergeCell ref="B1:H1"/>
    <mergeCell ref="B2:H2"/>
    <mergeCell ref="B3:H3"/>
    <mergeCell ref="B4:H4"/>
    <mergeCell ref="B5:H5"/>
    <mergeCell ref="B6:H6"/>
    <mergeCell ref="B7:H7"/>
    <mergeCell ref="B8:H8"/>
    <mergeCell ref="B9:I9"/>
    <mergeCell ref="B10:I10"/>
    <mergeCell ref="B11:I11"/>
    <mergeCell ref="B32:I32"/>
    <mergeCell ref="B13:I13"/>
    <mergeCell ref="B14:I14"/>
    <mergeCell ref="B15:I15"/>
    <mergeCell ref="B16:I16"/>
    <mergeCell ref="B17:I17"/>
    <mergeCell ref="B18:I26"/>
    <mergeCell ref="B27:I27"/>
    <mergeCell ref="B28:I28"/>
    <mergeCell ref="B29:I29"/>
    <mergeCell ref="B30:I30"/>
    <mergeCell ref="B31:I31"/>
    <mergeCell ref="B45:I45"/>
    <mergeCell ref="B33:I33"/>
    <mergeCell ref="B34:I34"/>
    <mergeCell ref="B35:I35"/>
    <mergeCell ref="B36:I36"/>
    <mergeCell ref="B37:I38"/>
    <mergeCell ref="B39:I39"/>
    <mergeCell ref="B40:I40"/>
    <mergeCell ref="B41:I41"/>
    <mergeCell ref="B42:I42"/>
    <mergeCell ref="B43:I43"/>
    <mergeCell ref="B44:I44"/>
    <mergeCell ref="B51:I51"/>
    <mergeCell ref="B52:I52"/>
    <mergeCell ref="B53:I53"/>
    <mergeCell ref="B54:I54"/>
    <mergeCell ref="B55:I55"/>
    <mergeCell ref="B46:I46"/>
    <mergeCell ref="B47:I47"/>
    <mergeCell ref="B48:I48"/>
    <mergeCell ref="B49:I49"/>
    <mergeCell ref="B50:I50"/>
    <mergeCell ref="B60:I60"/>
    <mergeCell ref="B56:I56"/>
    <mergeCell ref="B58:I58"/>
    <mergeCell ref="B59:I59"/>
    <mergeCell ref="B57:I57"/>
  </mergeCells>
  <pageMargins left="0.7" right="0.7" top="0.75" bottom="0.75" header="0.3" footer="0.3"/>
  <pageSetup paperSize="9" scale="95" fitToHeight="0" orientation="portrait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14</vt:i4>
      </vt:variant>
    </vt:vector>
  </HeadingPairs>
  <TitlesOfParts>
    <vt:vector size="29" baseType="lpstr">
      <vt:lpstr>CAPA</vt:lpstr>
      <vt:lpstr>ÍNDICE</vt:lpstr>
      <vt:lpstr>O. SINT</vt:lpstr>
      <vt:lpstr>Orçamento Sintético</vt:lpstr>
      <vt:lpstr>C.C.U.</vt:lpstr>
      <vt:lpstr>Composição C.U.</vt:lpstr>
      <vt:lpstr>M.C.</vt:lpstr>
      <vt:lpstr>Memória de Cálculo</vt:lpstr>
      <vt:lpstr>C. CRON</vt:lpstr>
      <vt:lpstr>CFF</vt:lpstr>
      <vt:lpstr>C. BDI</vt:lpstr>
      <vt:lpstr>BDI</vt:lpstr>
      <vt:lpstr>C. E.S.</vt:lpstr>
      <vt:lpstr>ENCARGOS SOCIAIS</vt:lpstr>
      <vt:lpstr>C. MD</vt:lpstr>
      <vt:lpstr>'C. CRON'!Area_de_impressao</vt:lpstr>
      <vt:lpstr>C.C.U.!Area_de_impressao</vt:lpstr>
      <vt:lpstr>'C. BDI'!Print_Area</vt:lpstr>
      <vt:lpstr>'C. CRON'!Print_Area</vt:lpstr>
      <vt:lpstr>'C. E.S.'!Print_Area</vt:lpstr>
      <vt:lpstr>'C. MD'!Print_Area</vt:lpstr>
      <vt:lpstr>C.C.U.!Print_Area</vt:lpstr>
      <vt:lpstr>CAPA!Print_Area</vt:lpstr>
      <vt:lpstr>'ENCARGOS SOCIAIS'!Print_Area</vt:lpstr>
      <vt:lpstr>ÍNDICE!Print_Area</vt:lpstr>
      <vt:lpstr>M.C.!Print_Area</vt:lpstr>
      <vt:lpstr>'O. SINT'!Print_Area</vt:lpstr>
      <vt:lpstr>'Composição C.U.'!Titulos_de_impressao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Alex Sander da Rosa Azevedo</cp:lastModifiedBy>
  <cp:lastPrinted>2026-07-10T13:06:47Z</cp:lastPrinted>
  <dcterms:created xsi:type="dcterms:W3CDTF">2015-01-15T16:55:01Z</dcterms:created>
  <dcterms:modified xsi:type="dcterms:W3CDTF">2026-07-10T13:26:56Z</dcterms:modified>
</cp:coreProperties>
</file>