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1C97483-9502-4E2E-AAE3-906B04F5DAC3}" xr6:coauthVersionLast="47" xr6:coauthVersionMax="47" xr10:uidLastSave="{00000000-0000-0000-0000-000000000000}"/>
  <workbookProtection workbookAlgorithmName="SHA-512" workbookHashValue="mrT5ChSISIq0vhFkxMsEcRrh9oEb2TuGgNz2qVAnrq2U2Vl9yk2ErkC0BcveIePz9wfpYgjko5js0rs4ZSYXkw==" workbookSaltValue="yzSueOj9HLlNGC1PIzfwXA==" workbookSpinCount="100000" lockStructure="1"/>
  <bookViews>
    <workbookView xWindow="-120" yWindow="-120" windowWidth="29040" windowHeight="15720" xr2:uid="{00000000-000D-0000-FFFF-FFFF00000000}"/>
  </bookViews>
  <sheets>
    <sheet name="Composições Principais" sheetId="2" r:id="rId1"/>
  </sheets>
  <definedNames>
    <definedName name="_xlnm._FilterDatabase" localSheetId="0" hidden="1">'Composições Principais'!$B$5:$G$384</definedName>
    <definedName name="_xlnm.Print_Area" localSheetId="0">'Composições Principais'!$B$2:$G$384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83" i="2" l="1"/>
  <c r="L376" i="2"/>
  <c r="L375" i="2"/>
  <c r="L374" i="2"/>
  <c r="L367" i="2"/>
  <c r="L366" i="2"/>
  <c r="L359" i="2"/>
  <c r="L358" i="2"/>
  <c r="L357" i="2"/>
  <c r="L356" i="2"/>
  <c r="L355" i="2"/>
  <c r="L348" i="2"/>
  <c r="L347" i="2"/>
  <c r="L346" i="2"/>
  <c r="L345" i="2"/>
  <c r="L344" i="2"/>
  <c r="L343" i="2"/>
  <c r="L336" i="2"/>
  <c r="L335" i="2"/>
  <c r="L334" i="2"/>
  <c r="L333" i="2"/>
  <c r="L332" i="2"/>
  <c r="L331" i="2"/>
  <c r="L324" i="2"/>
  <c r="L323" i="2"/>
  <c r="L322" i="2"/>
  <c r="L321" i="2"/>
  <c r="L320" i="2"/>
  <c r="L313" i="2"/>
  <c r="L312" i="2"/>
  <c r="L311" i="2"/>
  <c r="L304" i="2"/>
  <c r="L303" i="2"/>
  <c r="L302" i="2"/>
  <c r="L301" i="2"/>
  <c r="L300" i="2"/>
  <c r="L293" i="2"/>
  <c r="L286" i="2"/>
  <c r="L285" i="2"/>
  <c r="L284" i="2"/>
  <c r="L283" i="2"/>
  <c r="L282" i="2"/>
  <c r="L281" i="2"/>
  <c r="L274" i="2"/>
  <c r="L273" i="2"/>
  <c r="L272" i="2"/>
  <c r="L271" i="2"/>
  <c r="L270" i="2"/>
  <c r="L269" i="2"/>
  <c r="L262" i="2"/>
  <c r="L261" i="2"/>
  <c r="L260" i="2"/>
  <c r="L259" i="2"/>
  <c r="L258" i="2"/>
  <c r="L251" i="2"/>
  <c r="L250" i="2"/>
  <c r="L249" i="2"/>
  <c r="L248" i="2"/>
  <c r="L247" i="2"/>
  <c r="L240" i="2"/>
  <c r="L239" i="2"/>
  <c r="L238" i="2"/>
  <c r="L237" i="2"/>
  <c r="L236" i="2"/>
  <c r="L235" i="2"/>
  <c r="L228" i="2"/>
  <c r="L227" i="2"/>
  <c r="L226" i="2"/>
  <c r="L225" i="2"/>
  <c r="L218" i="2"/>
  <c r="L217" i="2"/>
  <c r="L216" i="2"/>
  <c r="L215" i="2"/>
  <c r="L208" i="2"/>
  <c r="L207" i="2"/>
  <c r="L206" i="2"/>
  <c r="L205" i="2"/>
  <c r="L198" i="2"/>
  <c r="L197" i="2"/>
  <c r="L196" i="2"/>
  <c r="L195" i="2"/>
  <c r="L188" i="2"/>
  <c r="L187" i="2"/>
  <c r="L186" i="2"/>
  <c r="L185" i="2"/>
  <c r="L178" i="2"/>
  <c r="L177" i="2"/>
  <c r="L176" i="2"/>
  <c r="L175" i="2"/>
  <c r="L174" i="2"/>
  <c r="L167" i="2"/>
  <c r="L166" i="2"/>
  <c r="L165" i="2"/>
  <c r="L164" i="2"/>
  <c r="L163" i="2"/>
  <c r="L162" i="2"/>
  <c r="L155" i="2"/>
  <c r="L154" i="2"/>
  <c r="L153" i="2"/>
  <c r="L152" i="2"/>
  <c r="L151" i="2"/>
  <c r="L144" i="2"/>
  <c r="L143" i="2"/>
  <c r="L142" i="2"/>
  <c r="L141" i="2"/>
  <c r="L140" i="2"/>
  <c r="L139" i="2"/>
  <c r="L138" i="2"/>
  <c r="L131" i="2"/>
  <c r="L130" i="2"/>
  <c r="L129" i="2"/>
  <c r="L128" i="2"/>
  <c r="L127" i="2"/>
  <c r="L126" i="2"/>
  <c r="L125" i="2"/>
  <c r="L118" i="2"/>
  <c r="L117" i="2"/>
  <c r="L116" i="2"/>
  <c r="L115" i="2"/>
  <c r="L114" i="2"/>
  <c r="L107" i="2"/>
  <c r="L106" i="2"/>
  <c r="L105" i="2"/>
  <c r="L98" i="2"/>
  <c r="L97" i="2"/>
  <c r="L96" i="2"/>
  <c r="L95" i="2"/>
  <c r="L88" i="2"/>
  <c r="L87" i="2"/>
  <c r="L86" i="2"/>
  <c r="L85" i="2"/>
  <c r="L78" i="2"/>
  <c r="L71" i="2"/>
  <c r="L64" i="2"/>
  <c r="L63" i="2"/>
  <c r="L62" i="2"/>
  <c r="L61" i="2"/>
  <c r="L60" i="2"/>
  <c r="L59" i="2"/>
  <c r="L58" i="2"/>
  <c r="L51" i="2"/>
  <c r="L50" i="2"/>
  <c r="L49" i="2"/>
  <c r="L48" i="2"/>
  <c r="L47" i="2"/>
  <c r="L46" i="2"/>
  <c r="L39" i="2"/>
  <c r="L38" i="2"/>
  <c r="L37" i="2"/>
  <c r="L36" i="2"/>
  <c r="L35" i="2"/>
  <c r="L34" i="2"/>
  <c r="L33" i="2"/>
  <c r="L26" i="2"/>
  <c r="L19" i="2"/>
  <c r="L18" i="2"/>
  <c r="L17" i="2"/>
  <c r="L16" i="2"/>
  <c r="L15" i="2"/>
  <c r="L14" i="2"/>
  <c r="J383" i="2"/>
  <c r="J376" i="2"/>
  <c r="J375" i="2"/>
  <c r="J374" i="2"/>
  <c r="J367" i="2"/>
  <c r="J366" i="2"/>
  <c r="J359" i="2"/>
  <c r="J358" i="2"/>
  <c r="J357" i="2"/>
  <c r="J356" i="2"/>
  <c r="J355" i="2"/>
  <c r="J348" i="2"/>
  <c r="J347" i="2"/>
  <c r="J346" i="2"/>
  <c r="J345" i="2"/>
  <c r="J344" i="2"/>
  <c r="J343" i="2"/>
  <c r="J336" i="2"/>
  <c r="J335" i="2"/>
  <c r="J334" i="2"/>
  <c r="J333" i="2"/>
  <c r="J332" i="2"/>
  <c r="J331" i="2"/>
  <c r="J324" i="2"/>
  <c r="J323" i="2"/>
  <c r="J322" i="2"/>
  <c r="J321" i="2"/>
  <c r="J320" i="2"/>
  <c r="J313" i="2"/>
  <c r="J312" i="2"/>
  <c r="J311" i="2"/>
  <c r="J304" i="2"/>
  <c r="J303" i="2"/>
  <c r="J302" i="2"/>
  <c r="J301" i="2"/>
  <c r="J300" i="2"/>
  <c r="J293" i="2"/>
  <c r="J286" i="2"/>
  <c r="J285" i="2"/>
  <c r="J284" i="2"/>
  <c r="J283" i="2"/>
  <c r="J282" i="2"/>
  <c r="J281" i="2"/>
  <c r="J274" i="2"/>
  <c r="J273" i="2"/>
  <c r="J272" i="2"/>
  <c r="J271" i="2"/>
  <c r="J270" i="2"/>
  <c r="J269" i="2"/>
  <c r="J262" i="2"/>
  <c r="J261" i="2"/>
  <c r="J260" i="2"/>
  <c r="J259" i="2"/>
  <c r="J258" i="2"/>
  <c r="J251" i="2"/>
  <c r="J250" i="2"/>
  <c r="J249" i="2"/>
  <c r="J248" i="2"/>
  <c r="J247" i="2"/>
  <c r="J240" i="2"/>
  <c r="J239" i="2"/>
  <c r="J238" i="2"/>
  <c r="J237" i="2"/>
  <c r="J236" i="2"/>
  <c r="J235" i="2"/>
  <c r="J228" i="2"/>
  <c r="J227" i="2"/>
  <c r="J226" i="2"/>
  <c r="J225" i="2"/>
  <c r="J218" i="2"/>
  <c r="J217" i="2"/>
  <c r="J216" i="2"/>
  <c r="J215" i="2"/>
  <c r="J208" i="2"/>
  <c r="J207" i="2"/>
  <c r="J206" i="2"/>
  <c r="J205" i="2"/>
  <c r="J198" i="2"/>
  <c r="J197" i="2"/>
  <c r="J196" i="2"/>
  <c r="J195" i="2"/>
  <c r="J188" i="2"/>
  <c r="J187" i="2"/>
  <c r="J186" i="2"/>
  <c r="J185" i="2"/>
  <c r="J178" i="2"/>
  <c r="J177" i="2"/>
  <c r="J176" i="2"/>
  <c r="J175" i="2"/>
  <c r="J174" i="2"/>
  <c r="J167" i="2"/>
  <c r="J166" i="2"/>
  <c r="J165" i="2"/>
  <c r="J164" i="2"/>
  <c r="J163" i="2"/>
  <c r="J162" i="2"/>
  <c r="J155" i="2"/>
  <c r="J154" i="2"/>
  <c r="J153" i="2"/>
  <c r="J152" i="2"/>
  <c r="J151" i="2"/>
  <c r="J144" i="2"/>
  <c r="J143" i="2"/>
  <c r="J142" i="2"/>
  <c r="J141" i="2"/>
  <c r="J140" i="2"/>
  <c r="J139" i="2"/>
  <c r="J138" i="2"/>
  <c r="J131" i="2"/>
  <c r="J130" i="2"/>
  <c r="J129" i="2"/>
  <c r="J128" i="2"/>
  <c r="J127" i="2"/>
  <c r="J126" i="2"/>
  <c r="J125" i="2"/>
  <c r="J118" i="2"/>
  <c r="J117" i="2"/>
  <c r="J116" i="2"/>
  <c r="J115" i="2"/>
  <c r="J114" i="2"/>
  <c r="J107" i="2"/>
  <c r="J106" i="2"/>
  <c r="J105" i="2"/>
  <c r="J98" i="2"/>
  <c r="J97" i="2"/>
  <c r="J96" i="2"/>
  <c r="J95" i="2"/>
  <c r="J88" i="2"/>
  <c r="J87" i="2"/>
  <c r="J86" i="2"/>
  <c r="J85" i="2"/>
  <c r="J78" i="2"/>
  <c r="J71" i="2"/>
  <c r="J64" i="2"/>
  <c r="J63" i="2"/>
  <c r="J62" i="2"/>
  <c r="J61" i="2"/>
  <c r="J60" i="2"/>
  <c r="J59" i="2"/>
  <c r="J58" i="2"/>
  <c r="J51" i="2"/>
  <c r="J50" i="2"/>
  <c r="J49" i="2"/>
  <c r="J48" i="2"/>
  <c r="J47" i="2"/>
  <c r="J46" i="2"/>
  <c r="J39" i="2"/>
  <c r="J38" i="2"/>
  <c r="J37" i="2"/>
  <c r="J36" i="2"/>
  <c r="J35" i="2"/>
  <c r="J34" i="2"/>
  <c r="J33" i="2"/>
  <c r="J26" i="2"/>
  <c r="J19" i="2"/>
  <c r="J18" i="2"/>
  <c r="J17" i="2"/>
  <c r="J16" i="2"/>
  <c r="J15" i="2"/>
  <c r="J14" i="2"/>
  <c r="L7" i="2"/>
  <c r="J7" i="2"/>
  <c r="G383" i="2"/>
  <c r="G384" i="2" s="1"/>
  <c r="G376" i="2"/>
  <c r="G375" i="2"/>
  <c r="N375" i="2" s="1"/>
  <c r="G374" i="2"/>
  <c r="N374" i="2" s="1"/>
  <c r="G367" i="2"/>
  <c r="N367" i="2" s="1"/>
  <c r="G366" i="2"/>
  <c r="N366" i="2" s="1"/>
  <c r="G359" i="2"/>
  <c r="N359" i="2" s="1"/>
  <c r="G358" i="2"/>
  <c r="N358" i="2" s="1"/>
  <c r="G357" i="2"/>
  <c r="N357" i="2" s="1"/>
  <c r="G356" i="2"/>
  <c r="N356" i="2" s="1"/>
  <c r="G355" i="2"/>
  <c r="N355" i="2" s="1"/>
  <c r="G348" i="2"/>
  <c r="N348" i="2" s="1"/>
  <c r="G347" i="2"/>
  <c r="N347" i="2" s="1"/>
  <c r="G346" i="2"/>
  <c r="N346" i="2" s="1"/>
  <c r="G345" i="2"/>
  <c r="N345" i="2" s="1"/>
  <c r="G344" i="2"/>
  <c r="N344" i="2" s="1"/>
  <c r="G343" i="2"/>
  <c r="N343" i="2" s="1"/>
  <c r="G336" i="2"/>
  <c r="N336" i="2" s="1"/>
  <c r="G335" i="2"/>
  <c r="N335" i="2" s="1"/>
  <c r="G334" i="2"/>
  <c r="N334" i="2" s="1"/>
  <c r="G333" i="2"/>
  <c r="N333" i="2" s="1"/>
  <c r="G332" i="2"/>
  <c r="N332" i="2" s="1"/>
  <c r="G331" i="2"/>
  <c r="N331" i="2" s="1"/>
  <c r="G324" i="2"/>
  <c r="N324" i="2" s="1"/>
  <c r="G323" i="2"/>
  <c r="N323" i="2" s="1"/>
  <c r="G322" i="2"/>
  <c r="N322" i="2" s="1"/>
  <c r="G321" i="2"/>
  <c r="N321" i="2" s="1"/>
  <c r="G320" i="2"/>
  <c r="N320" i="2" s="1"/>
  <c r="G313" i="2"/>
  <c r="N313" i="2" s="1"/>
  <c r="G312" i="2"/>
  <c r="N312" i="2" s="1"/>
  <c r="G311" i="2"/>
  <c r="N311" i="2" s="1"/>
  <c r="G304" i="2"/>
  <c r="N304" i="2" s="1"/>
  <c r="G303" i="2"/>
  <c r="N303" i="2" s="1"/>
  <c r="G302" i="2"/>
  <c r="N302" i="2" s="1"/>
  <c r="G301" i="2"/>
  <c r="N301" i="2" s="1"/>
  <c r="G300" i="2"/>
  <c r="N300" i="2" s="1"/>
  <c r="G293" i="2"/>
  <c r="G286" i="2"/>
  <c r="N286" i="2" s="1"/>
  <c r="G285" i="2"/>
  <c r="N285" i="2" s="1"/>
  <c r="G284" i="2"/>
  <c r="N284" i="2" s="1"/>
  <c r="G283" i="2"/>
  <c r="N283" i="2" s="1"/>
  <c r="G282" i="2"/>
  <c r="N282" i="2" s="1"/>
  <c r="G281" i="2"/>
  <c r="N281" i="2" s="1"/>
  <c r="G274" i="2"/>
  <c r="N274" i="2" s="1"/>
  <c r="G273" i="2"/>
  <c r="N273" i="2" s="1"/>
  <c r="G272" i="2"/>
  <c r="N272" i="2" s="1"/>
  <c r="G271" i="2"/>
  <c r="G270" i="2"/>
  <c r="N270" i="2" s="1"/>
  <c r="G269" i="2"/>
  <c r="N269" i="2" s="1"/>
  <c r="G262" i="2"/>
  <c r="N262" i="2" s="1"/>
  <c r="G261" i="2"/>
  <c r="N261" i="2" s="1"/>
  <c r="G260" i="2"/>
  <c r="N260" i="2" s="1"/>
  <c r="G259" i="2"/>
  <c r="N259" i="2" s="1"/>
  <c r="G258" i="2"/>
  <c r="N258" i="2" s="1"/>
  <c r="G251" i="2"/>
  <c r="N251" i="2" s="1"/>
  <c r="G250" i="2"/>
  <c r="N250" i="2" s="1"/>
  <c r="G249" i="2"/>
  <c r="N249" i="2" s="1"/>
  <c r="G248" i="2"/>
  <c r="N248" i="2" s="1"/>
  <c r="G247" i="2"/>
  <c r="N247" i="2" s="1"/>
  <c r="G240" i="2"/>
  <c r="N240" i="2" s="1"/>
  <c r="G239" i="2"/>
  <c r="N239" i="2" s="1"/>
  <c r="G238" i="2"/>
  <c r="N238" i="2" s="1"/>
  <c r="G237" i="2"/>
  <c r="N237" i="2" s="1"/>
  <c r="G236" i="2"/>
  <c r="N236" i="2" s="1"/>
  <c r="G235" i="2"/>
  <c r="N235" i="2" s="1"/>
  <c r="G228" i="2"/>
  <c r="N228" i="2" s="1"/>
  <c r="G227" i="2"/>
  <c r="N227" i="2" s="1"/>
  <c r="G226" i="2"/>
  <c r="N226" i="2" s="1"/>
  <c r="G225" i="2"/>
  <c r="N225" i="2" s="1"/>
  <c r="G218" i="2"/>
  <c r="N218" i="2" s="1"/>
  <c r="G217" i="2"/>
  <c r="N217" i="2" s="1"/>
  <c r="G216" i="2"/>
  <c r="N216" i="2" s="1"/>
  <c r="G215" i="2"/>
  <c r="N215" i="2" s="1"/>
  <c r="G208" i="2"/>
  <c r="N208" i="2" s="1"/>
  <c r="G207" i="2"/>
  <c r="G206" i="2"/>
  <c r="N206" i="2" s="1"/>
  <c r="G205" i="2"/>
  <c r="N205" i="2" s="1"/>
  <c r="G198" i="2"/>
  <c r="N198" i="2" s="1"/>
  <c r="G197" i="2"/>
  <c r="G196" i="2"/>
  <c r="N196" i="2" s="1"/>
  <c r="G195" i="2"/>
  <c r="N195" i="2" s="1"/>
  <c r="G188" i="2"/>
  <c r="N188" i="2" s="1"/>
  <c r="G187" i="2"/>
  <c r="N187" i="2" s="1"/>
  <c r="G186" i="2"/>
  <c r="N186" i="2" s="1"/>
  <c r="G185" i="2"/>
  <c r="N185" i="2" s="1"/>
  <c r="G178" i="2"/>
  <c r="N178" i="2" s="1"/>
  <c r="G177" i="2"/>
  <c r="N177" i="2" s="1"/>
  <c r="G176" i="2"/>
  <c r="N176" i="2" s="1"/>
  <c r="G175" i="2"/>
  <c r="N175" i="2" s="1"/>
  <c r="G174" i="2"/>
  <c r="N174" i="2" s="1"/>
  <c r="G167" i="2"/>
  <c r="N167" i="2" s="1"/>
  <c r="G166" i="2"/>
  <c r="N166" i="2" s="1"/>
  <c r="G165" i="2"/>
  <c r="N165" i="2" s="1"/>
  <c r="G164" i="2"/>
  <c r="N164" i="2" s="1"/>
  <c r="G163" i="2"/>
  <c r="N163" i="2" s="1"/>
  <c r="G162" i="2"/>
  <c r="N162" i="2" s="1"/>
  <c r="G155" i="2"/>
  <c r="N155" i="2" s="1"/>
  <c r="G154" i="2"/>
  <c r="N154" i="2" s="1"/>
  <c r="G153" i="2"/>
  <c r="N153" i="2" s="1"/>
  <c r="G152" i="2"/>
  <c r="N152" i="2" s="1"/>
  <c r="G151" i="2"/>
  <c r="N151" i="2" s="1"/>
  <c r="G144" i="2"/>
  <c r="N144" i="2" s="1"/>
  <c r="G143" i="2"/>
  <c r="N143" i="2" s="1"/>
  <c r="G142" i="2"/>
  <c r="N142" i="2" s="1"/>
  <c r="G141" i="2"/>
  <c r="N141" i="2" s="1"/>
  <c r="G140" i="2"/>
  <c r="N140" i="2" s="1"/>
  <c r="G139" i="2"/>
  <c r="N139" i="2" s="1"/>
  <c r="G138" i="2"/>
  <c r="N138" i="2" s="1"/>
  <c r="G131" i="2"/>
  <c r="N131" i="2" s="1"/>
  <c r="G130" i="2"/>
  <c r="G129" i="2"/>
  <c r="N129" i="2" s="1"/>
  <c r="G128" i="2"/>
  <c r="N128" i="2" s="1"/>
  <c r="G127" i="2"/>
  <c r="N127" i="2" s="1"/>
  <c r="G126" i="2"/>
  <c r="N126" i="2" s="1"/>
  <c r="G125" i="2"/>
  <c r="N125" i="2" s="1"/>
  <c r="G118" i="2"/>
  <c r="N118" i="2" s="1"/>
  <c r="G117" i="2"/>
  <c r="N117" i="2" s="1"/>
  <c r="G116" i="2"/>
  <c r="N116" i="2" s="1"/>
  <c r="G115" i="2"/>
  <c r="N115" i="2" s="1"/>
  <c r="G114" i="2"/>
  <c r="N114" i="2" s="1"/>
  <c r="G107" i="2"/>
  <c r="N107" i="2" s="1"/>
  <c r="G106" i="2"/>
  <c r="N106" i="2" s="1"/>
  <c r="G105" i="2"/>
  <c r="N105" i="2" s="1"/>
  <c r="G98" i="2"/>
  <c r="N98" i="2" s="1"/>
  <c r="G97" i="2"/>
  <c r="N97" i="2" s="1"/>
  <c r="G96" i="2"/>
  <c r="N96" i="2" s="1"/>
  <c r="G95" i="2"/>
  <c r="G88" i="2"/>
  <c r="N88" i="2" s="1"/>
  <c r="G87" i="2"/>
  <c r="N87" i="2" s="1"/>
  <c r="G86" i="2"/>
  <c r="N86" i="2" s="1"/>
  <c r="G85" i="2"/>
  <c r="N85" i="2" s="1"/>
  <c r="G78" i="2"/>
  <c r="G71" i="2"/>
  <c r="G64" i="2"/>
  <c r="N64" i="2" s="1"/>
  <c r="G63" i="2"/>
  <c r="N63" i="2" s="1"/>
  <c r="G62" i="2"/>
  <c r="N62" i="2" s="1"/>
  <c r="G61" i="2"/>
  <c r="N61" i="2" s="1"/>
  <c r="G60" i="2"/>
  <c r="N60" i="2" s="1"/>
  <c r="G59" i="2"/>
  <c r="N59" i="2" s="1"/>
  <c r="G58" i="2"/>
  <c r="N58" i="2" s="1"/>
  <c r="G51" i="2"/>
  <c r="N51" i="2" s="1"/>
  <c r="G50" i="2"/>
  <c r="G49" i="2"/>
  <c r="N49" i="2" s="1"/>
  <c r="G48" i="2"/>
  <c r="N48" i="2" s="1"/>
  <c r="G47" i="2"/>
  <c r="N47" i="2" s="1"/>
  <c r="G46" i="2"/>
  <c r="G39" i="2"/>
  <c r="N39" i="2" s="1"/>
  <c r="G38" i="2"/>
  <c r="N38" i="2" s="1"/>
  <c r="G37" i="2"/>
  <c r="N37" i="2" s="1"/>
  <c r="G36" i="2"/>
  <c r="N36" i="2" s="1"/>
  <c r="G35" i="2"/>
  <c r="N35" i="2" s="1"/>
  <c r="G34" i="2"/>
  <c r="N34" i="2" s="1"/>
  <c r="G33" i="2"/>
  <c r="N33" i="2" s="1"/>
  <c r="G26" i="2"/>
  <c r="G27" i="2" s="1"/>
  <c r="G19" i="2"/>
  <c r="N19" i="2" s="1"/>
  <c r="G18" i="2"/>
  <c r="N18" i="2" s="1"/>
  <c r="G17" i="2"/>
  <c r="N17" i="2" s="1"/>
  <c r="G16" i="2"/>
  <c r="N16" i="2" s="1"/>
  <c r="G15" i="2"/>
  <c r="N15" i="2" s="1"/>
  <c r="G14" i="2"/>
  <c r="N14" i="2" s="1"/>
  <c r="G7" i="2"/>
  <c r="N7" i="2" s="1"/>
  <c r="G6" i="2"/>
  <c r="N6" i="2" s="1"/>
  <c r="L6" i="2"/>
  <c r="J6" i="2"/>
  <c r="G199" i="2" l="1"/>
  <c r="N199" i="2" s="1"/>
  <c r="G52" i="2"/>
  <c r="N52" i="2" s="1"/>
  <c r="G377" i="2"/>
  <c r="N377" i="2" s="1"/>
  <c r="G99" i="2"/>
  <c r="N99" i="2" s="1"/>
  <c r="G275" i="2"/>
  <c r="N275" i="2" s="1"/>
  <c r="N197" i="2"/>
  <c r="N376" i="2"/>
  <c r="G209" i="2"/>
  <c r="N209" i="2" s="1"/>
  <c r="G189" i="2"/>
  <c r="N189" i="2" s="1"/>
  <c r="G20" i="2"/>
  <c r="N20" i="2" s="1"/>
  <c r="G314" i="2"/>
  <c r="N314" i="2" s="1"/>
  <c r="G156" i="2"/>
  <c r="N95" i="2"/>
  <c r="G337" i="2"/>
  <c r="N337" i="2" s="1"/>
  <c r="G168" i="2"/>
  <c r="N168" i="2" s="1"/>
  <c r="G325" i="2"/>
  <c r="N325" i="2" s="1"/>
  <c r="G145" i="2"/>
  <c r="N145" i="2" s="1"/>
  <c r="G305" i="2"/>
  <c r="N305" i="2" s="1"/>
  <c r="G132" i="2"/>
  <c r="N132" i="2" s="1"/>
  <c r="N271" i="2"/>
  <c r="G294" i="2"/>
  <c r="N294" i="2" s="1"/>
  <c r="G119" i="2"/>
  <c r="N119" i="2" s="1"/>
  <c r="N293" i="2"/>
  <c r="G287" i="2"/>
  <c r="N287" i="2" s="1"/>
  <c r="G108" i="2"/>
  <c r="N108" i="2" s="1"/>
  <c r="G89" i="2"/>
  <c r="N89" i="2" s="1"/>
  <c r="G263" i="2"/>
  <c r="N263" i="2" s="1"/>
  <c r="G252" i="2"/>
  <c r="N252" i="2" s="1"/>
  <c r="G79" i="2"/>
  <c r="N79" i="2" s="1"/>
  <c r="G360" i="2"/>
  <c r="N360" i="2" s="1"/>
  <c r="G241" i="2"/>
  <c r="N241" i="2" s="1"/>
  <c r="G72" i="2"/>
  <c r="N72" i="2" s="1"/>
  <c r="N46" i="2"/>
  <c r="G229" i="2"/>
  <c r="N229" i="2" s="1"/>
  <c r="G65" i="2"/>
  <c r="N65" i="2" s="1"/>
  <c r="N27" i="2"/>
  <c r="G219" i="2"/>
  <c r="N219" i="2" s="1"/>
  <c r="G40" i="2"/>
  <c r="N40" i="2" s="1"/>
  <c r="N71" i="2"/>
  <c r="G349" i="2"/>
  <c r="N349" i="2" s="1"/>
  <c r="G179" i="2"/>
  <c r="N179" i="2" s="1"/>
  <c r="G8" i="2"/>
  <c r="N8" i="2" s="1"/>
  <c r="N207" i="2"/>
  <c r="N50" i="2"/>
  <c r="N26" i="2"/>
  <c r="N130" i="2"/>
  <c r="N156" i="2"/>
  <c r="N78" i="2"/>
  <c r="N383" i="2"/>
  <c r="G368" i="2"/>
  <c r="N368" i="2" s="1"/>
</calcChain>
</file>

<file path=xl/sharedStrings.xml><?xml version="1.0" encoding="utf-8"?>
<sst xmlns="http://schemas.openxmlformats.org/spreadsheetml/2006/main" count="967" uniqueCount="263">
  <si>
    <t>Descrição</t>
  </si>
  <si>
    <t>Custo Unitário</t>
  </si>
  <si>
    <t>m²</t>
  </si>
  <si>
    <t>mês</t>
  </si>
  <si>
    <t>un</t>
  </si>
  <si>
    <t>Escavação manual de vala. Af_09/2024</t>
  </si>
  <si>
    <t>m³</t>
  </si>
  <si>
    <t>Reaterro manual de valas, com compactador de solos de percussão. Af_08/2023</t>
  </si>
  <si>
    <t>kg</t>
  </si>
  <si>
    <t>m</t>
  </si>
  <si>
    <t>Tubo pvc, serie normal, esgoto predial, dn 50 mm, fornecido e instalado em ramal de descarga ou ramal de esgoto sanitário. Af_08/2022</t>
  </si>
  <si>
    <t>VÁLVULA DE RETENÇÃO PARA ESGOTO - D=100MM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</si>
  <si>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</si>
  <si>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</si>
  <si>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98519 - Revolvimento e limpeza manual de solo. Af_07/2024 ( m² )</t>
  </si>
  <si>
    <t>Sistema: SINAPI - Sist. Nac. de Pesq. de Custos e Índ. da Const. Civil - 01/06/2025</t>
  </si>
  <si>
    <t>Utilizado no(s) item(ns) 01.01</t>
  </si>
  <si>
    <t>Código</t>
  </si>
  <si>
    <t>Unidade</t>
  </si>
  <si>
    <t>Quantidade</t>
  </si>
  <si>
    <t>Valor Operativo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</si>
  <si>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</si>
  <si>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</si>
  <si>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</si>
  <si>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</si>
  <si>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</si>
  <si>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</si>
  <si>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010100101 - LOCAÇÃO CONVENCIONAL DE OBRA ATRAVÉS DE GABARITO DE TÁBUAS CORRIDAS PONTALETADAS, COM REAPROVEITAMENTO DE 3 VEZES ( m²  )</t>
  </si>
  <si>
    <t>Sistema: AGEHAB CIVIL - ONERADO - 01/06/2025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</si>
  <si>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</si>
  <si>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</si>
  <si>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</si>
  <si>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</si>
  <si>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</si>
  <si>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</si>
  <si>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</si>
  <si>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</si>
  <si>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</si>
  <si>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</si>
  <si>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</si>
  <si>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012600101 - LOCAÇÃO DE CONTAINER PARA DEPÓSITO DE (2,30 X 6,00M), ALT. 2,50M, SEM DIVISÓRIAS INTERNAS E SEM SANITÁRIO, EXC. TRANSP./CARGA/DESCARGA ( mês )</t>
  </si>
  <si>
    <t>Utilizado no(s) item(ns) 01.03</t>
  </si>
  <si>
    <t>10776</t>
  </si>
  <si>
    <t>Locacao de container 2,30 x 6,00 m, alt. 2,50 m, para escritorio, sem divisorias internas e sem sanitario (nao inclui mobilizacao/desmobilizacao)</t>
  </si>
  <si>
    <t>103689 - Fornecimento e instalação de placa de obra com chapa galvanizada e estrutura de madeira. Af_03/2022_ps ( m² )</t>
  </si>
  <si>
    <t>Utilizado no(s) item(ns) 01.04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</si>
  <si>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</si>
  <si>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</si>
  <si>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</si>
  <si>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</si>
  <si>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</si>
  <si>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</si>
  <si>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</si>
  <si>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</si>
  <si>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102234</t>
  </si>
  <si>
    <t>Pintura imunizante para madeira, 2 demãos. Af_01/2021</t>
  </si>
  <si>
    <t>010100102 - INSTALAÇÃO PROVISÓRIA DE ÁGUA P/ CANTEIRO DE OBRA ( un )</t>
  </si>
  <si>
    <t>Utilizado no(s) item(ns) 01.05</t>
  </si>
  <si>
    <t>34637</t>
  </si>
  <si>
    <t>Caixa d'agua / reservatorio em polietileno, 500 litros, com tampa</t>
  </si>
  <si>
    <t>37458</t>
  </si>
  <si>
    <t>Mangueira cristal, lisa, pvc transparente, 1/2" x 2 mm</t>
  </si>
  <si>
    <t>11831</t>
  </si>
  <si>
    <t>Torneira plástica para tanque 1/2 " ou 3/4 " com bico para mangueira</t>
  </si>
  <si>
    <t>9868</t>
  </si>
  <si>
    <t>Tubo pvc, soldavel, de 25 mm, agua fria (nbr-5648)</t>
  </si>
  <si>
    <t>88309</t>
  </si>
  <si>
    <t>Pedreiro com encargos complementares</t>
  </si>
  <si>
    <t>010100103 - INSTALAÇÃO/LIGAÇÃO PROVISÓRIA DE ENERGIA ELÉTRICA DE BAIXA TENSÃO  ( un )</t>
  </si>
  <si>
    <t>Utilizado no(s) item(ns) 01.06</t>
  </si>
  <si>
    <t>1093</t>
  </si>
  <si>
    <t>Armação vertical com haste e contra-pino, em chapa de aço galvanizado 3/16", com 3 estribos e 3 isoladores</t>
  </si>
  <si>
    <t>1020</t>
  </si>
  <si>
    <t>Cabo de cobre, flexivel, classe 4 ou 5, isolacao em pvc/a, antichama bwf-b, cobertura pvc-st1, antichama bwf-b, 1 condutor, 0,6/1 kv, secao nominal 10 mm2</t>
  </si>
  <si>
    <t>39809</t>
  </si>
  <si>
    <t>Caixa para medidor polifasico, em policarbonato / termoplastico, para alojar 1 disjuntor (padrao da concessionaria local)</t>
  </si>
  <si>
    <t>2392</t>
  </si>
  <si>
    <t>Disjuntor tipo nema, tripolar 10  até  50a, tensão máxima de 415 v</t>
  </si>
  <si>
    <t>7701</t>
  </si>
  <si>
    <t>Tubo aço galvanizado com costura, classe media, dn 2.1/2", e = *3,65* mm, peso *6,51* kg/m (nbr 5580)</t>
  </si>
  <si>
    <t>88264</t>
  </si>
  <si>
    <t>Eletricista com encargos complementares</t>
  </si>
  <si>
    <t>0101001176 - Locação de banheiro químico, incluso 4 higienizações, mobilização e desmobilização ( mês )</t>
  </si>
  <si>
    <t>Sistema: AGESUL CIVIL - ONERADO - 01/01/2025</t>
  </si>
  <si>
    <t>Utilizado no(s) item(ns) 01.07</t>
  </si>
  <si>
    <t>1616</t>
  </si>
  <si>
    <t>Locação de Banheiro Químico, incluso 4 higienizações, mobilização e desmobilização</t>
  </si>
  <si>
    <t>93358 - Escavação manual de vala. Af_09/2024 ( m³ )</t>
  </si>
  <si>
    <t>Utilizado no(s) item(ns) 02.01 / 05.09</t>
  </si>
  <si>
    <t>97083 - Compactação mecânica de solo para execução de radier, piso de concreto ou laje sobre solo, com compactador de solos a percussão. Af_09/2021 ( m² )</t>
  </si>
  <si>
    <t>Utilizado no(s) item(ns) 02.02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</si>
  <si>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</si>
  <si>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</si>
  <si>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</si>
  <si>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</si>
  <si>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</si>
  <si>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</si>
  <si>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</si>
  <si>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</si>
  <si>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</si>
  <si>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</si>
  <si>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</si>
  <si>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</si>
  <si>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</si>
  <si>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</si>
  <si>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97113 - Aplicação de lona plástica para execução de pavimentos de concreto. Af_04/2022 ( m² )</t>
  </si>
  <si>
    <t>Utilizado no(s) item(ns) 02.04</t>
  </si>
  <si>
    <t>42408</t>
  </si>
  <si>
    <t>Lona plastica extra forte preta, e = 200 micra</t>
  </si>
  <si>
    <t>97092 - Armação para execução de radier, piso de concreto ou laje sobre solo, com uso de tela q-196. Af_09/2021 ( kg )</t>
  </si>
  <si>
    <t>Utilizado no(s) item(ns) 02.05</t>
  </si>
  <si>
    <t>7156</t>
  </si>
  <si>
    <t>Tela de aco soldada nervurada, ca-60, q-196, (3,11 kg/m2), diametro do fio = 5,0 mm, largura = 2,45 m, espacamento da malha = 10 x 10 cm</t>
  </si>
  <si>
    <t>42407</t>
  </si>
  <si>
    <t>Treliça nervurada (espaçador), altura = 120,0 mm, diâmetro dos banzos inferiores e superior = 6,0 mm, diâmetro da diagonal = 4,2 mm</t>
  </si>
  <si>
    <t>88238</t>
  </si>
  <si>
    <t>Ajudante de armador com encargos complementares</t>
  </si>
  <si>
    <t>88245</t>
  </si>
  <si>
    <t>Armador com encargos complementares</t>
  </si>
  <si>
    <t>010601101 - FABRICAÇÃO, MONTAGEM E DESMONTAGEM DE FÔRMA PARA RADIER,PISO DE CONCRETO OU LAJE SOBRE SOLO, EM MADEIRA SERRADA, E=25 MM, 4 UTILIZAÇÕES ( m² )</t>
  </si>
  <si>
    <t>Utilizado no(s) item(ns) 02.06</t>
  </si>
  <si>
    <t>2692</t>
  </si>
  <si>
    <t>Desmoldante protetor para formas de madeira, de base oleosa emulsionada em agua</t>
  </si>
  <si>
    <t>l</t>
  </si>
  <si>
    <t>5068</t>
  </si>
  <si>
    <t>Prego de aço polido com cabeça 17 x 21 (2 x 11)</t>
  </si>
  <si>
    <t>4517</t>
  </si>
  <si>
    <t>Sarrafo *2,5 x 7,5* cm em pinus, mista ou equivalente da regiao - bruta</t>
  </si>
  <si>
    <t>88239</t>
  </si>
  <si>
    <t>Ajudante de carpinteiro com encargos complementares</t>
  </si>
  <si>
    <t>94970 - Concreto fck = 20mpa, traço 1:2,7:3 (em massa seca de cimento/ areia média/ brita 1) - preparo mecânico com betoneira 600 l. Af_05/2021 ( m³ )</t>
  </si>
  <si>
    <t>Utilizado no(s) item(ns) 02.07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</si>
  <si>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</si>
  <si>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</si>
  <si>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</si>
  <si>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</si>
  <si>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</si>
  <si>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</si>
  <si>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</si>
  <si>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</si>
  <si>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</si>
  <si>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</si>
  <si>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</si>
  <si>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</si>
  <si>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</si>
  <si>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02.08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</si>
  <si>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</si>
  <si>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</si>
  <si>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</si>
  <si>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</si>
  <si>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103328 - Alvenaria de vedação de blocos cerâmicos furados na horizontal de 9x19x19 cm (espessura 9 cm) e argamassa de assentamento com preparo em betoneira. Af_12/2021 ( m² )</t>
  </si>
  <si>
    <t>Utilizado no(s) item(ns) 03.01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</si>
  <si>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</si>
  <si>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</si>
  <si>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</si>
  <si>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</si>
  <si>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</si>
  <si>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</si>
  <si>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</si>
  <si>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</si>
  <si>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</si>
  <si>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011301101 - RAMAL PREDIAL EM TUBO PEAD 20MM - FORNECIMENTO, INSTALAÇÃO, ESCAVAÇÃO E REATERRO ( m )</t>
  </si>
  <si>
    <t>Utilizado no(s) item(ns) 04.01</t>
  </si>
  <si>
    <t>9813</t>
  </si>
  <si>
    <t>Tubo de polietileno de alta densidade (pead), pe-80, de = 20 mm x 2,3 mm de parede, para ligação de água predial (nbr 15561)</t>
  </si>
  <si>
    <t>88246</t>
  </si>
  <si>
    <t>Assentador de tubos com encargos complementares</t>
  </si>
  <si>
    <t>93358</t>
  </si>
  <si>
    <t>93382</t>
  </si>
  <si>
    <t>104044 - Adaptador, polipropileno, para tubos em pead, 20 mm x 3/4", para ligação predial de água. Af_06/2022 ( un )</t>
  </si>
  <si>
    <t>Utilizado no(s) item(ns) 04.02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</si>
  <si>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</si>
  <si>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</si>
  <si>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</si>
  <si>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</si>
  <si>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89446 - Tubo, pvc, soldável, de 25mm, instalado em prumada de água - fornecimento e instalação. Af_06/2022 ( m )</t>
  </si>
  <si>
    <t>Utilizado no(s) item(ns) 04.03</t>
  </si>
  <si>
    <t>38383</t>
  </si>
  <si>
    <t>Lixa d'agua em folha, cor preta, grao 100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</si>
  <si>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</si>
  <si>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</si>
  <si>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</si>
  <si>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</si>
  <si>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89711 - Tubo pvc, serie normal, esgoto predial, dn 40 mm, fornecido e instalado em ramal de descarga ou ramal de esgoto sanitário. Af_08/2022 ( m )</t>
  </si>
  <si>
    <t>Utilizado no(s) item(ns) 05.01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</si>
  <si>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</si>
  <si>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</si>
  <si>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</si>
  <si>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05.02</t>
  </si>
  <si>
    <t>9838</t>
  </si>
  <si>
    <t>Tubo pvc série normal, dn 50 mm, para esgoto predial (nbr 5688)</t>
  </si>
  <si>
    <t>89714 - Tubo pvc, serie normal, esgoto predial, dn 100 mm, fornecido e instalado em ramal de descarga ou ramal de esgoto sanitário. Af_08/2022 ( m )</t>
  </si>
  <si>
    <t>Utilizado no(s) item(ns) 05.03</t>
  </si>
  <si>
    <t>9836</t>
  </si>
  <si>
    <t>Tubo pvc  série normal, dn 100 mm, para esgoto  predial (nbr 5688)</t>
  </si>
  <si>
    <t>89724 - Joelho 90 graus, pvc, serie normal, esgoto predial, dn 40 mm, junta soldável, fornecido e instalado em ramal de descarga ou ramal de esgoto sanitário. Af_08/2022 ( un )</t>
  </si>
  <si>
    <t>Utilizado no(s) item(ns) 05.04</t>
  </si>
  <si>
    <t>122</t>
  </si>
  <si>
    <t>Adesivo plastico para pvc, frasco com *850* gr</t>
  </si>
  <si>
    <t>3517</t>
  </si>
  <si>
    <t>Joelho pvc, soldavel, bb, 90 graus, sem anel, dn 40 mm, para esgoto predial secundario</t>
  </si>
  <si>
    <t>20083</t>
  </si>
  <si>
    <t>Solucao preparadora / limpadora para pvc, frasco com 1000 cm3</t>
  </si>
  <si>
    <t>89731 - Joelho 90 graus, pvc, serie normal, esgoto predial, dn 50 mm, junta elástica, fornecido e instalado em ramal de descarga ou ramal de esgoto sanitário. Af_08/2022 ( un )</t>
  </si>
  <si>
    <t>Utilizado no(s) item(ns) 05.05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</si>
  <si>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</si>
  <si>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</si>
  <si>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</si>
  <si>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</si>
  <si>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</si>
  <si>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</si>
  <si>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</si>
  <si>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05.06</t>
  </si>
  <si>
    <t>301</t>
  </si>
  <si>
    <t>Anel borracha para tubo esgoto predial, dn 100 mm (nbr 5688)</t>
  </si>
  <si>
    <t>3520</t>
  </si>
  <si>
    <t>Joelho pvc, soldável, pb, 90 graus, dn 100 mm, para esgoto predial</t>
  </si>
  <si>
    <t>89726 - Joelho 45 graus, pvc, serie normal, esgoto predial, dn 40 mm, junta soldável, fornecido e instalado em ramal de descarga ou ramal de esgoto sanitário. Af_08/2022 ( un )</t>
  </si>
  <si>
    <t>Utilizado no(s) item(ns) 05.07</t>
  </si>
  <si>
    <t>3516</t>
  </si>
  <si>
    <t>Joelho pvc, soldável, bb, 45 graus, dn 40 mm, para esgoto predial</t>
  </si>
  <si>
    <t>89707 - Caixa sifonada, pvc, dn 100 x 100 x 50 mm, junta elástica, fornecida e instalada em ramal de descarga ou em ramal de esgoto sanitário. Af_08/2022 ( un )</t>
  </si>
  <si>
    <t>Utilizado no(s) item(ns) 05.08</t>
  </si>
  <si>
    <t>5103</t>
  </si>
  <si>
    <t>Caixa sifonada pvc, 100 x 100 x 50 mm, com grelha redonda, branca</t>
  </si>
  <si>
    <t>010401101 - REATERRO MANUAL COM APILOAMENTO MANUAL ( m³ )</t>
  </si>
  <si>
    <t>Utilizado no(s) item(ns) 05.10</t>
  </si>
  <si>
    <t>011304101 - CAIXA DE GORDURA SIMPLES EM CONCRETO PRÉ-MOLDADO 0,40x0,40x0,40M COM TAMPA - FORNECIMENTO E INSTALAÇÃO ( un )</t>
  </si>
  <si>
    <t>Utilizado no(s) item(ns) 05.11</t>
  </si>
  <si>
    <t>41628</t>
  </si>
  <si>
    <t>Caixa de concreto armado pre-moldado, com fundo e tampa, dimensoes de 0,40 x 0,40 x 0,40 m</t>
  </si>
  <si>
    <t>89801</t>
  </si>
  <si>
    <t>Joelho 90 graus, pvc, serie normal, esgoto predial, dn 50 mm, junta elástica, fornecido e instalado em prumada de esgoto sanitário ou ventilação. Af_08/2022</t>
  </si>
  <si>
    <t>89712</t>
  </si>
  <si>
    <t>011304102 - CAIXA DE INSPEÇÃO SIMPLES EM CONCRETO PRÉ-MOLDADO 0,40x0,40x0,40M COM TAMPA - FORNECIMENTO E INSTALAÇÃO ( un )</t>
  </si>
  <si>
    <t>Utilizado no(s) item(ns) 05.12</t>
  </si>
  <si>
    <t>89827 - Junção simples, pvc, serie normal, esgoto predial, dn 50 x 50 mm, junta elástica, fornecido e instalado em prumada de esgoto sanitário ou ventilação. Af_08/2022 ( un )</t>
  </si>
  <si>
    <t>Utilizado no(s) item(ns) 05.13</t>
  </si>
  <si>
    <t>3662</t>
  </si>
  <si>
    <t>Juncao simples, pvc, 45 graus, dn 50 x 50 mm, serie normal para esgoto predial</t>
  </si>
  <si>
    <t>011304103 - JUNÇÃO SIMPLES, PVC, DN 100 X 50 MM, SÉRIE NORMAL PARA ESGOTO PREDIAL ( un )</t>
  </si>
  <si>
    <t>Utilizado no(s) item(ns) 05.14</t>
  </si>
  <si>
    <t>3659</t>
  </si>
  <si>
    <t>Juncao simples de reducao, pvc, dn 100 x 50 mm, serie normal para esgoto predial</t>
  </si>
  <si>
    <t>104344 - Te, pvc, série normal, esgoto predial, dn 100 x 50 mm, junta elástica, fornecido e instalado em ramal de descarga ou ramal de esgoto sanitário. Af_08/2022 ( un )</t>
  </si>
  <si>
    <t>Utilizado no(s) item(ns) 05.15</t>
  </si>
  <si>
    <t>11655</t>
  </si>
  <si>
    <t>Te sanitario de reducao, pvc, dn 100 x 50 mm, serie normal, para esgoto predial</t>
  </si>
  <si>
    <t>011304106 - VÁLVULA DE RETENÇÃO PARA ESGOTO - D=100MM ( un )</t>
  </si>
  <si>
    <t>Utilizado no(s) item(ns) 05.16</t>
  </si>
  <si>
    <t>021304101</t>
  </si>
  <si>
    <t>99814 - Limpeza de superfície com jato de alta pressão. Af_04/2019 ( m² )</t>
  </si>
  <si>
    <t>Utilizado no(s) item(ns) 06.01</t>
  </si>
  <si>
    <t>99833</t>
  </si>
  <si>
    <t>Lavadora de alta pressao (lava-jato) para agua fria, pressao de operacao entre 1400 e 1900 lib/pol2, vazao maxima entre 400 e 700 l/h - chp diurno. Af_05/2023</t>
  </si>
  <si>
    <t>98504 - Plantio de grama batatais em placas. Af_07/2024 ( m² )</t>
  </si>
  <si>
    <t>Utilizado no(s) item(ns) 06.02</t>
  </si>
  <si>
    <t>3324</t>
  </si>
  <si>
    <t>Grama batatais em placas, sem plantio</t>
  </si>
  <si>
    <t>Utilizado no(s) item(ns) 07.01</t>
  </si>
  <si>
    <t>022400049 - ADMINISTRAÇÃO LOCAL (ENGENHEIRO, MESTRE, ETC): 3,49% DO CUSTO TOTAL DA OBRA, INSERIDO NO CUSTO DIRETO, PARA CONSTRUÇÃO DE EDIFÍCIOS (1° QUARTIL), CONFORME ACÓRDÃO DO TCU N° 2622/2013, TC036.076/2011-2, ITEM 9.2.2 ( gb )</t>
  </si>
  <si>
    <t>022400049</t>
  </si>
  <si>
    <t>Valor Unitário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</si>
</sst>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##,##0.00"/>
    <numFmt numFmtId="165" formatCode="###,##0.00000000"/>
    <numFmt numFmtId="166" formatCode="###,##0.0000"/>
  </numFmts>
  <fonts count="4">
    <font>
      <sz val="10"/>
      <name val="Arial"/>
    </font>
    <font>
      <b/>
      <sz val="8"/>
      <name val="Heveltica"/>
    </font>
    <font>
      <sz val="8"/>
      <name val="Heveltica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 applyProtection="1"/>
    <xf numFmtId="0" fontId="1" fillId="0" borderId="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left" vertical="center" wrapText="1"/>
    </xf>
    <xf numFmtId="164" fontId="2" fillId="0" borderId="8" xfId="0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0" fontId="1" fillId="0" borderId="7" xfId="0" applyFont="1" applyBorder="1" applyProtection="1"/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Protection="1"/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1" fillId="2" borderId="0" xfId="0" applyFont="1" applyFill="1" applyProtection="1"/>
    <xf numFmtId="0" fontId="1" fillId="2" borderId="5" xfId="0" applyFont="1" applyFill="1" applyBorder="1" applyProtection="1"/>
    <xf numFmtId="0" fontId="1" fillId="2" borderId="10" xfId="0" applyFont="1" applyFill="1" applyBorder="1" applyProtection="1"/>
    <xf numFmtId="0" fontId="1" fillId="2" borderId="11" xfId="0" applyFont="1" applyFill="1" applyBorder="1" applyProtection="1"/>
    <xf numFmtId="0" fontId="1" fillId="2" borderId="11" xfId="0" applyFont="1" applyFill="1" applyBorder="1" applyAlignment="1" applyProtection="1">
      <alignment wrapText="1"/>
    </xf>
    <xf numFmtId="0" fontId="1" fillId="2" borderId="12" xfId="0" applyFont="1" applyFill="1" applyBorder="1" applyAlignment="1" applyProtection="1">
      <alignment wrapText="1"/>
    </xf>
    <xf numFmtId="0" fontId="1" fillId="0" borderId="6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165" fontId="2" fillId="0" borderId="8" xfId="0" applyNumberFormat="1" applyFont="1" applyBorder="1" applyAlignment="1" applyProtection="1">
      <alignment horizontal="right" vertical="center"/>
    </xf>
    <xf numFmtId="0" fontId="1" fillId="0" borderId="0" xfId="0" applyFont="1" applyProtection="1"/>
    <xf numFmtId="166" fontId="1" fillId="0" borderId="11" xfId="0" applyNumberFormat="1" applyFont="1" applyBorder="1" applyProtection="1"/>
    <xf numFmtId="0" fontId="2" fillId="0" borderId="7" xfId="0" applyFont="1" applyBorder="1" applyAlignment="1" applyProtection="1">
      <alignment horizontal="left" vertical="center"/>
    </xf>
    <xf numFmtId="164" fontId="2" fillId="0" borderId="9" xfId="0" applyNumberFormat="1" applyFont="1" applyBorder="1" applyAlignment="1" applyProtection="1">
      <alignment horizontal="right" vertical="center"/>
    </xf>
    <xf numFmtId="0" fontId="2" fillId="0" borderId="7" xfId="0" quotePrefix="1" applyFont="1" applyBorder="1" applyAlignment="1" applyProtection="1">
      <alignment horizontal="left" vertical="center"/>
    </xf>
    <xf numFmtId="44" fontId="2" fillId="0" borderId="9" xfId="1" applyFont="1" applyBorder="1" applyAlignment="1" applyProtection="1">
      <alignment horizontal="right" vertical="center"/>
    </xf>
    <xf numFmtId="44" fontId="1" fillId="0" borderId="9" xfId="1" applyFont="1" applyBorder="1" applyProtection="1"/>
    <xf numFmtId="0" fontId="0" fillId="0" borderId="0" xfId="0" applyAlignment="1" applyProtection="1">
      <alignment vertical="center"/>
    </xf>
    <xf numFmtId="44" fontId="2" fillId="3" borderId="8" xfId="1" applyFont="1" applyFill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N384"/>
  <sheetViews>
    <sheetView showGridLines="0" tabSelected="1" view="pageBreakPreview" topLeftCell="A115" zoomScale="115" zoomScaleNormal="100" zoomScaleSheetLayoutView="115" workbookViewId="0">
      <selection activeCell="U14" sqref="U14"/>
    </sheetView>
  </sheetViews>
  <sheetFormatPr defaultRowHeight="12.75"/>
  <cols>
    <col min="2" max="2" width="10" customWidth="1"/>
    <col min="3" max="3" width="40" customWidth="1"/>
    <col min="4" max="4" width="8" customWidth="1"/>
    <col min="5" max="7" width="12" customWidth="1"/>
    <col min="9" max="9" width="12" hidden="1" customWidth="1"/>
    <col min="10" max="10" width="13.28515625" style="26" hidden="1" customWidth="1"/>
    <col min="11" max="11" width="12" hidden="1" customWidth="1"/>
    <col min="12" max="12" width="13.28515625" hidden="1" customWidth="1"/>
    <col min="13" max="13" width="12" hidden="1" customWidth="1"/>
    <col min="14" max="14" width="13.28515625" hidden="1" customWidth="1"/>
  </cols>
  <sheetData>
    <row r="2" spans="2:14">
      <c r="B2" s="6" t="s">
        <v>14</v>
      </c>
      <c r="C2" s="7"/>
      <c r="D2" s="7"/>
      <c r="E2" s="7"/>
      <c r="F2" s="7"/>
      <c r="G2" s="8"/>
      <c r="J2"/>
    </row>
    <row r="3" spans="2:14">
      <c r="B3" s="9" t="s">
        <v>15</v>
      </c>
      <c r="C3" s="10"/>
      <c r="D3" s="10"/>
      <c r="E3" s="10"/>
      <c r="F3" s="10"/>
      <c r="G3" s="11"/>
      <c r="J3"/>
    </row>
    <row r="4" spans="2:14">
      <c r="B4" s="12" t="s">
        <v>16</v>
      </c>
      <c r="C4" s="13"/>
      <c r="D4" s="13"/>
      <c r="E4" s="13"/>
      <c r="F4" s="14"/>
      <c r="G4" s="15"/>
      <c r="J4"/>
    </row>
    <row r="5" spans="2:14">
      <c r="B5" s="16" t="s">
        <v>17</v>
      </c>
      <c r="C5" s="1" t="s">
        <v>0</v>
      </c>
      <c r="D5" s="16" t="s">
        <v>18</v>
      </c>
      <c r="E5" s="16" t="s">
        <v>19</v>
      </c>
      <c r="F5" s="16" t="s">
        <v>262</v>
      </c>
      <c r="G5" s="16" t="s">
        <v>21</v>
      </c>
      <c r="I5" s="16" t="s">
        <v>19</v>
      </c>
      <c r="K5" s="16" t="s">
        <v>20</v>
      </c>
      <c r="M5" s="16" t="s">
        <v>21</v>
      </c>
    </row>
    <row r="6" spans="2:14">
      <c r="B6" s="21" t="s">
        <v>22</v>
      </c>
      <c r="C6" s="2" t="s">
        <v>23</v>
      </c>
      <c r="D6" s="17" t="s">
        <v>24</v>
      </c>
      <c r="E6" s="18">
        <v>2.8000000000000001E-2</v>
      </c>
      <c r="F6" s="27">
        <v>24.59</v>
      </c>
      <c r="G6" s="24">
        <f>TRUNC(E6*F6,2)</f>
        <v>0.68</v>
      </c>
      <c r="I6" s="18">
        <v>2.8000000000000001E-2</v>
      </c>
      <c r="J6" s="26" t="b">
        <f>E6=I6</f>
        <v>1</v>
      </c>
      <c r="K6" s="3">
        <v>24.59</v>
      </c>
      <c r="L6" t="b">
        <f>F6&gt;=K6</f>
        <v>1</v>
      </c>
      <c r="M6" s="22">
        <v>0.68</v>
      </c>
      <c r="N6" t="b">
        <f>G6&gt;=M6</f>
        <v>1</v>
      </c>
    </row>
    <row r="7" spans="2:14">
      <c r="B7" s="21" t="s">
        <v>25</v>
      </c>
      <c r="C7" s="4" t="s">
        <v>26</v>
      </c>
      <c r="D7" s="17" t="s">
        <v>24</v>
      </c>
      <c r="E7" s="18">
        <v>0.14000000000000001</v>
      </c>
      <c r="F7" s="27">
        <v>20.74</v>
      </c>
      <c r="G7" s="24">
        <f>TRUNC(E7*F7,2)</f>
        <v>2.9</v>
      </c>
      <c r="I7" s="18">
        <v>0.14000000000000001</v>
      </c>
      <c r="J7" s="26" t="b">
        <f>E7=I7</f>
        <v>1</v>
      </c>
      <c r="K7" s="3">
        <v>20.74</v>
      </c>
      <c r="L7" t="b">
        <f>F7&gt;=K7</f>
        <v>1</v>
      </c>
      <c r="M7" s="22">
        <v>2.9</v>
      </c>
      <c r="N7" s="26" t="b">
        <f>G7&gt;=M7</f>
        <v>1</v>
      </c>
    </row>
    <row r="8" spans="2:14">
      <c r="B8" s="19"/>
      <c r="C8" s="19"/>
      <c r="D8" s="19"/>
      <c r="E8" s="19"/>
      <c r="F8" s="5" t="s">
        <v>1</v>
      </c>
      <c r="G8" s="25">
        <f>SUM(G6:G7)</f>
        <v>3.58</v>
      </c>
      <c r="I8" s="19"/>
      <c r="J8"/>
      <c r="K8" s="19"/>
      <c r="M8" s="20">
        <v>3.58</v>
      </c>
      <c r="N8" t="b">
        <f>G8&gt;=M8</f>
        <v>1</v>
      </c>
    </row>
    <row r="9" spans="2:14">
      <c r="J9"/>
    </row>
    <row r="10" spans="2:14" ht="25.5" customHeight="1">
      <c r="B10" s="28" t="s">
        <v>27</v>
      </c>
      <c r="C10" s="29"/>
      <c r="D10" s="29"/>
      <c r="E10" s="29"/>
      <c r="F10" s="29"/>
      <c r="G10" s="30"/>
      <c r="J10"/>
    </row>
    <row r="11" spans="2:14">
      <c r="B11" s="9" t="s">
        <v>28</v>
      </c>
      <c r="C11" s="10"/>
      <c r="D11" s="10"/>
      <c r="E11" s="10"/>
      <c r="F11" s="10"/>
      <c r="G11" s="11"/>
      <c r="J11"/>
    </row>
    <row r="12" spans="2:14">
      <c r="B12" s="12" t="s">
        <v>29</v>
      </c>
      <c r="C12" s="13"/>
      <c r="D12" s="13"/>
      <c r="E12" s="13"/>
      <c r="F12" s="14"/>
      <c r="G12" s="15"/>
      <c r="J12"/>
    </row>
    <row r="13" spans="2:14">
      <c r="B13" s="16" t="s">
        <v>17</v>
      </c>
      <c r="C13" s="1" t="s">
        <v>0</v>
      </c>
      <c r="D13" s="16" t="s">
        <v>18</v>
      </c>
      <c r="E13" s="16" t="s">
        <v>19</v>
      </c>
      <c r="F13" s="16" t="s">
        <v>262</v>
      </c>
      <c r="G13" s="16" t="s">
        <v>21</v>
      </c>
      <c r="I13" s="16" t="s">
        <v>19</v>
      </c>
      <c r="J13"/>
      <c r="K13" s="16" t="s">
        <v>20</v>
      </c>
      <c r="M13" s="16" t="s">
        <v>21</v>
      </c>
    </row>
    <row r="14" spans="2:14" ht="22.5">
      <c r="B14" s="21" t="s">
        <v>30</v>
      </c>
      <c r="C14" s="2" t="s">
        <v>31</v>
      </c>
      <c r="D14" s="17" t="s">
        <v>8</v>
      </c>
      <c r="E14" s="18">
        <v>0.02</v>
      </c>
      <c r="F14" s="27">
        <v>19.43</v>
      </c>
      <c r="G14" s="24">
        <f t="shared" ref="G14:G19" si="0">TRUNC(E14*F14,2)</f>
        <v>0.38</v>
      </c>
      <c r="I14" s="18">
        <v>0.02</v>
      </c>
      <c r="J14" s="26" t="b">
        <f t="shared" ref="J14:J19" si="1">E14=I14</f>
        <v>1</v>
      </c>
      <c r="K14" s="3">
        <v>19.43</v>
      </c>
      <c r="L14" t="b">
        <f t="shared" ref="L14:L19" si="2">F14&gt;=K14</f>
        <v>1</v>
      </c>
      <c r="M14" s="22">
        <v>0.38</v>
      </c>
      <c r="N14" s="26" t="b">
        <f t="shared" ref="N14:N19" si="3">G14&gt;=M14</f>
        <v>1</v>
      </c>
    </row>
    <row r="15" spans="2:14" ht="22.5">
      <c r="B15" s="21" t="s">
        <v>32</v>
      </c>
      <c r="C15" s="2" t="s">
        <v>33</v>
      </c>
      <c r="D15" s="17" t="s">
        <v>9</v>
      </c>
      <c r="E15" s="18">
        <v>0.12</v>
      </c>
      <c r="F15" s="27">
        <v>6.93</v>
      </c>
      <c r="G15" s="24">
        <f t="shared" si="0"/>
        <v>0.83</v>
      </c>
      <c r="I15" s="18">
        <v>0.12</v>
      </c>
      <c r="J15" s="26" t="b">
        <f t="shared" si="1"/>
        <v>1</v>
      </c>
      <c r="K15" s="3">
        <v>6.93</v>
      </c>
      <c r="L15" t="b">
        <f t="shared" si="2"/>
        <v>1</v>
      </c>
      <c r="M15" s="22">
        <v>0.83</v>
      </c>
      <c r="N15" s="26" t="b">
        <f t="shared" si="3"/>
        <v>1</v>
      </c>
    </row>
    <row r="16" spans="2:14">
      <c r="B16" s="21" t="s">
        <v>34</v>
      </c>
      <c r="C16" s="2" t="s">
        <v>35</v>
      </c>
      <c r="D16" s="17" t="s">
        <v>8</v>
      </c>
      <c r="E16" s="18">
        <v>0.01</v>
      </c>
      <c r="F16" s="27">
        <v>19.899999999999999</v>
      </c>
      <c r="G16" s="24">
        <f t="shared" si="0"/>
        <v>0.19</v>
      </c>
      <c r="I16" s="18">
        <v>0.01</v>
      </c>
      <c r="J16" s="26" t="b">
        <f t="shared" si="1"/>
        <v>1</v>
      </c>
      <c r="K16" s="3">
        <v>19.899999999999999</v>
      </c>
      <c r="L16" t="b">
        <f t="shared" si="2"/>
        <v>1</v>
      </c>
      <c r="M16" s="22">
        <v>0.19</v>
      </c>
      <c r="N16" s="26" t="b">
        <f t="shared" si="3"/>
        <v>1</v>
      </c>
    </row>
    <row r="17" spans="2:14" ht="22.5">
      <c r="B17" s="21" t="s">
        <v>36</v>
      </c>
      <c r="C17" s="2" t="s">
        <v>37</v>
      </c>
      <c r="D17" s="17" t="s">
        <v>9</v>
      </c>
      <c r="E17" s="18">
        <v>0.1067</v>
      </c>
      <c r="F17" s="27">
        <v>7.84</v>
      </c>
      <c r="G17" s="24">
        <f t="shared" si="0"/>
        <v>0.83</v>
      </c>
      <c r="I17" s="18">
        <v>0.1067</v>
      </c>
      <c r="J17" s="26" t="b">
        <f t="shared" si="1"/>
        <v>1</v>
      </c>
      <c r="K17" s="3">
        <v>7.84</v>
      </c>
      <c r="L17" t="b">
        <f t="shared" si="2"/>
        <v>1</v>
      </c>
      <c r="M17" s="22">
        <v>0.83</v>
      </c>
      <c r="N17" s="26" t="b">
        <f t="shared" si="3"/>
        <v>1</v>
      </c>
    </row>
    <row r="18" spans="2:14">
      <c r="B18" s="21" t="s">
        <v>38</v>
      </c>
      <c r="C18" s="2" t="s">
        <v>39</v>
      </c>
      <c r="D18" s="17" t="s">
        <v>24</v>
      </c>
      <c r="E18" s="18">
        <v>0.1</v>
      </c>
      <c r="F18" s="27">
        <v>25.35</v>
      </c>
      <c r="G18" s="24">
        <f t="shared" si="0"/>
        <v>2.5299999999999998</v>
      </c>
      <c r="I18" s="18">
        <v>0.1</v>
      </c>
      <c r="J18" s="26" t="b">
        <f t="shared" si="1"/>
        <v>1</v>
      </c>
      <c r="K18" s="3">
        <v>25.35</v>
      </c>
      <c r="L18" t="b">
        <f t="shared" si="2"/>
        <v>1</v>
      </c>
      <c r="M18" s="22">
        <v>2.5299999999999998</v>
      </c>
      <c r="N18" s="26" t="b">
        <f t="shared" si="3"/>
        <v>1</v>
      </c>
    </row>
    <row r="19" spans="2:14">
      <c r="B19" s="21" t="s">
        <v>25</v>
      </c>
      <c r="C19" s="4" t="s">
        <v>26</v>
      </c>
      <c r="D19" s="17" t="s">
        <v>24</v>
      </c>
      <c r="E19" s="18">
        <v>0.1</v>
      </c>
      <c r="F19" s="27">
        <v>20.74</v>
      </c>
      <c r="G19" s="24">
        <f t="shared" si="0"/>
        <v>2.0699999999999998</v>
      </c>
      <c r="I19" s="18">
        <v>0.1</v>
      </c>
      <c r="J19" s="26" t="b">
        <f t="shared" si="1"/>
        <v>1</v>
      </c>
      <c r="K19" s="3">
        <v>20.74</v>
      </c>
      <c r="L19" t="b">
        <f t="shared" si="2"/>
        <v>1</v>
      </c>
      <c r="M19" s="22">
        <v>2.0699999999999998</v>
      </c>
      <c r="N19" s="26" t="b">
        <f t="shared" si="3"/>
        <v>1</v>
      </c>
    </row>
    <row r="20" spans="2:14">
      <c r="B20" s="19"/>
      <c r="C20" s="19"/>
      <c r="D20" s="19"/>
      <c r="E20" s="19"/>
      <c r="F20" s="5" t="s">
        <v>1</v>
      </c>
      <c r="G20" s="25">
        <f>SUM(G14:G19)</f>
        <v>6.83</v>
      </c>
      <c r="I20" s="19"/>
      <c r="J20"/>
      <c r="K20" s="19"/>
      <c r="M20" s="20">
        <v>6.83</v>
      </c>
      <c r="N20" t="b">
        <f>G20&gt;=M20</f>
        <v>1</v>
      </c>
    </row>
    <row r="21" spans="2:14">
      <c r="J21"/>
    </row>
    <row r="22" spans="2:14" ht="25.5" customHeight="1">
      <c r="B22" s="28" t="s">
        <v>40</v>
      </c>
      <c r="C22" s="29"/>
      <c r="D22" s="29"/>
      <c r="E22" s="29"/>
      <c r="F22" s="29"/>
      <c r="G22" s="30"/>
      <c r="J22"/>
    </row>
    <row r="23" spans="2:14">
      <c r="B23" s="9" t="s">
        <v>28</v>
      </c>
      <c r="C23" s="10"/>
      <c r="D23" s="10"/>
      <c r="E23" s="10"/>
      <c r="F23" s="10"/>
      <c r="G23" s="11"/>
      <c r="J23"/>
    </row>
    <row r="24" spans="2:14">
      <c r="B24" s="12" t="s">
        <v>41</v>
      </c>
      <c r="C24" s="13"/>
      <c r="D24" s="13"/>
      <c r="E24" s="13"/>
      <c r="F24" s="14"/>
      <c r="G24" s="15"/>
      <c r="J24"/>
    </row>
    <row r="25" spans="2:14">
      <c r="B25" s="16" t="s">
        <v>17</v>
      </c>
      <c r="C25" s="1" t="s">
        <v>0</v>
      </c>
      <c r="D25" s="16" t="s">
        <v>18</v>
      </c>
      <c r="E25" s="16" t="s">
        <v>19</v>
      </c>
      <c r="F25" s="16" t="s">
        <v>262</v>
      </c>
      <c r="G25" s="16" t="s">
        <v>21</v>
      </c>
      <c r="I25" s="16" t="s">
        <v>19</v>
      </c>
      <c r="J25"/>
      <c r="K25" s="16" t="s">
        <v>20</v>
      </c>
      <c r="M25" s="16" t="s">
        <v>21</v>
      </c>
    </row>
    <row r="26" spans="2:14">
      <c r="B26" s="21" t="s">
        <v>42</v>
      </c>
      <c r="C26" s="4" t="s">
        <v>43</v>
      </c>
      <c r="D26" s="17" t="s">
        <v>3</v>
      </c>
      <c r="E26" s="18">
        <v>1</v>
      </c>
      <c r="F26" s="27">
        <v>705.85</v>
      </c>
      <c r="G26" s="24">
        <f>TRUNC(E26*F26,2)</f>
        <v>705.85</v>
      </c>
      <c r="I26" s="18">
        <v>1</v>
      </c>
      <c r="J26" s="26" t="b">
        <f>E26=I26</f>
        <v>1</v>
      </c>
      <c r="K26" s="3">
        <v>705.85</v>
      </c>
      <c r="L26" t="b">
        <f>F26&gt;=K26</f>
        <v>1</v>
      </c>
      <c r="M26" s="22">
        <v>705.85</v>
      </c>
      <c r="N26" s="26" t="b">
        <f>G26&gt;=M26</f>
        <v>1</v>
      </c>
    </row>
    <row r="27" spans="2:14">
      <c r="B27" s="19"/>
      <c r="C27" s="19"/>
      <c r="D27" s="19"/>
      <c r="E27" s="19"/>
      <c r="F27" s="5" t="s">
        <v>1</v>
      </c>
      <c r="G27" s="25">
        <f>SUM(G26)</f>
        <v>705.85</v>
      </c>
      <c r="I27" s="19"/>
      <c r="J27"/>
      <c r="K27" s="19"/>
      <c r="M27" s="20">
        <v>705.85</v>
      </c>
      <c r="N27" t="b">
        <f>G27&gt;=M27</f>
        <v>1</v>
      </c>
    </row>
    <row r="28" spans="2:14">
      <c r="J28"/>
    </row>
    <row r="29" spans="2:14">
      <c r="B29" s="6" t="s">
        <v>44</v>
      </c>
      <c r="C29" s="7"/>
      <c r="D29" s="7"/>
      <c r="E29" s="7"/>
      <c r="F29" s="7"/>
      <c r="G29" s="8"/>
      <c r="J29"/>
    </row>
    <row r="30" spans="2:14">
      <c r="B30" s="9" t="s">
        <v>15</v>
      </c>
      <c r="C30" s="10"/>
      <c r="D30" s="10"/>
      <c r="E30" s="10"/>
      <c r="F30" s="10"/>
      <c r="G30" s="11"/>
      <c r="J30"/>
    </row>
    <row r="31" spans="2:14">
      <c r="B31" s="12" t="s">
        <v>45</v>
      </c>
      <c r="C31" s="13"/>
      <c r="D31" s="13"/>
      <c r="E31" s="13"/>
      <c r="F31" s="14"/>
      <c r="G31" s="15"/>
      <c r="J31"/>
    </row>
    <row r="32" spans="2:14">
      <c r="B32" s="16" t="s">
        <v>17</v>
      </c>
      <c r="C32" s="1" t="s">
        <v>0</v>
      </c>
      <c r="D32" s="16" t="s">
        <v>18</v>
      </c>
      <c r="E32" s="16" t="s">
        <v>19</v>
      </c>
      <c r="F32" s="16" t="s">
        <v>262</v>
      </c>
      <c r="G32" s="16" t="s">
        <v>21</v>
      </c>
      <c r="I32" s="16" t="s">
        <v>19</v>
      </c>
      <c r="J32"/>
      <c r="K32" s="16" t="s">
        <v>20</v>
      </c>
      <c r="M32" s="16" t="s">
        <v>21</v>
      </c>
    </row>
    <row r="33" spans="2:14" ht="33.75">
      <c r="B33" s="21" t="s">
        <v>46</v>
      </c>
      <c r="C33" s="2" t="s">
        <v>47</v>
      </c>
      <c r="D33" s="17" t="s">
        <v>2</v>
      </c>
      <c r="E33" s="18">
        <v>1</v>
      </c>
      <c r="F33" s="27">
        <v>400</v>
      </c>
      <c r="G33" s="24">
        <f t="shared" ref="G33:G39" si="4">TRUNC(E33*F33,2)</f>
        <v>400</v>
      </c>
      <c r="I33" s="18">
        <v>1</v>
      </c>
      <c r="J33" s="26" t="b">
        <f t="shared" ref="J33:J39" si="5">E33=I33</f>
        <v>1</v>
      </c>
      <c r="K33" s="3">
        <v>400</v>
      </c>
      <c r="L33" t="b">
        <f t="shared" ref="L33:L39" si="6">F33&gt;=K33</f>
        <v>1</v>
      </c>
      <c r="M33" s="22">
        <v>400</v>
      </c>
      <c r="N33" s="26" t="b">
        <f t="shared" ref="N33:N39" si="7">G33&gt;=M33</f>
        <v>1</v>
      </c>
    </row>
    <row r="34" spans="2:14">
      <c r="B34" s="21" t="s">
        <v>48</v>
      </c>
      <c r="C34" s="2" t="s">
        <v>49</v>
      </c>
      <c r="D34" s="17" t="s">
        <v>8</v>
      </c>
      <c r="E34" s="18">
        <v>1.1299999999999999E-2</v>
      </c>
      <c r="F34" s="27">
        <v>38.51</v>
      </c>
      <c r="G34" s="24">
        <f t="shared" si="4"/>
        <v>0.43</v>
      </c>
      <c r="I34" s="18">
        <v>1.1299999999999999E-2</v>
      </c>
      <c r="J34" s="26" t="b">
        <f t="shared" si="5"/>
        <v>1</v>
      </c>
      <c r="K34" s="3">
        <v>38.51</v>
      </c>
      <c r="L34" t="b">
        <f t="shared" si="6"/>
        <v>1</v>
      </c>
      <c r="M34" s="22">
        <v>0.43</v>
      </c>
      <c r="N34" s="26" t="b">
        <f t="shared" si="7"/>
        <v>1</v>
      </c>
    </row>
    <row r="35" spans="2:14">
      <c r="B35" s="21" t="s">
        <v>50</v>
      </c>
      <c r="C35" s="2" t="s">
        <v>51</v>
      </c>
      <c r="D35" s="17" t="s">
        <v>8</v>
      </c>
      <c r="E35" s="18">
        <v>1.32E-2</v>
      </c>
      <c r="F35" s="27">
        <v>20.63</v>
      </c>
      <c r="G35" s="24">
        <f t="shared" si="4"/>
        <v>0.27</v>
      </c>
      <c r="I35" s="18">
        <v>1.32E-2</v>
      </c>
      <c r="J35" s="26" t="b">
        <f t="shared" si="5"/>
        <v>1</v>
      </c>
      <c r="K35" s="3">
        <v>20.63</v>
      </c>
      <c r="L35" t="b">
        <f t="shared" si="6"/>
        <v>1</v>
      </c>
      <c r="M35" s="22">
        <v>0.27</v>
      </c>
      <c r="N35" s="26" t="b">
        <f t="shared" si="7"/>
        <v>1</v>
      </c>
    </row>
    <row r="36" spans="2:14" ht="22.5">
      <c r="B36" s="21" t="s">
        <v>52</v>
      </c>
      <c r="C36" s="2" t="s">
        <v>53</v>
      </c>
      <c r="D36" s="17" t="s">
        <v>9</v>
      </c>
      <c r="E36" s="18">
        <v>3.2082999999999999</v>
      </c>
      <c r="F36" s="27">
        <v>3.52</v>
      </c>
      <c r="G36" s="24">
        <f t="shared" si="4"/>
        <v>11.29</v>
      </c>
      <c r="I36" s="18">
        <v>3.2082999999999999</v>
      </c>
      <c r="J36" s="26" t="b">
        <f t="shared" si="5"/>
        <v>1</v>
      </c>
      <c r="K36" s="3">
        <v>3.52</v>
      </c>
      <c r="L36" t="b">
        <f t="shared" si="6"/>
        <v>1</v>
      </c>
      <c r="M36" s="22">
        <v>11.29</v>
      </c>
      <c r="N36" s="26" t="b">
        <f t="shared" si="7"/>
        <v>1</v>
      </c>
    </row>
    <row r="37" spans="2:14">
      <c r="B37" s="21" t="s">
        <v>38</v>
      </c>
      <c r="C37" s="2" t="s">
        <v>39</v>
      </c>
      <c r="D37" s="17" t="s">
        <v>24</v>
      </c>
      <c r="E37" s="18">
        <v>0.37290000000000001</v>
      </c>
      <c r="F37" s="27">
        <v>25.35</v>
      </c>
      <c r="G37" s="24">
        <f t="shared" si="4"/>
        <v>9.4499999999999993</v>
      </c>
      <c r="I37" s="18">
        <v>0.37290000000000001</v>
      </c>
      <c r="J37" s="26" t="b">
        <f t="shared" si="5"/>
        <v>1</v>
      </c>
      <c r="K37" s="3">
        <v>25.35</v>
      </c>
      <c r="L37" t="b">
        <f t="shared" si="6"/>
        <v>1</v>
      </c>
      <c r="M37" s="22">
        <v>9.4499999999999993</v>
      </c>
      <c r="N37" s="26" t="b">
        <f t="shared" si="7"/>
        <v>1</v>
      </c>
    </row>
    <row r="38" spans="2:14" ht="22.5">
      <c r="B38" s="21" t="s">
        <v>54</v>
      </c>
      <c r="C38" s="2" t="s">
        <v>55</v>
      </c>
      <c r="D38" s="17" t="s">
        <v>2</v>
      </c>
      <c r="E38" s="18">
        <v>0.5</v>
      </c>
      <c r="F38" s="27">
        <v>22.5</v>
      </c>
      <c r="G38" s="24">
        <f t="shared" si="4"/>
        <v>11.25</v>
      </c>
      <c r="I38" s="18">
        <v>0.5</v>
      </c>
      <c r="J38" s="26" t="b">
        <f t="shared" si="5"/>
        <v>1</v>
      </c>
      <c r="K38" s="3">
        <v>22.5</v>
      </c>
      <c r="L38" t="b">
        <f t="shared" si="6"/>
        <v>1</v>
      </c>
      <c r="M38" s="22">
        <v>11.25</v>
      </c>
      <c r="N38" s="26" t="b">
        <f t="shared" si="7"/>
        <v>1</v>
      </c>
    </row>
    <row r="39" spans="2:14">
      <c r="B39" s="21" t="s">
        <v>25</v>
      </c>
      <c r="C39" s="4" t="s">
        <v>26</v>
      </c>
      <c r="D39" s="17" t="s">
        <v>24</v>
      </c>
      <c r="E39" s="18">
        <v>1.1186</v>
      </c>
      <c r="F39" s="27">
        <v>20.74</v>
      </c>
      <c r="G39" s="24">
        <f t="shared" si="4"/>
        <v>23.19</v>
      </c>
      <c r="I39" s="18">
        <v>1.1186</v>
      </c>
      <c r="J39" s="26" t="b">
        <f t="shared" si="5"/>
        <v>1</v>
      </c>
      <c r="K39" s="3">
        <v>20.74</v>
      </c>
      <c r="L39" t="b">
        <f t="shared" si="6"/>
        <v>1</v>
      </c>
      <c r="M39" s="22">
        <v>23.19</v>
      </c>
      <c r="N39" s="26" t="b">
        <f t="shared" si="7"/>
        <v>1</v>
      </c>
    </row>
    <row r="40" spans="2:14">
      <c r="B40" s="19"/>
      <c r="C40" s="19"/>
      <c r="D40" s="19"/>
      <c r="E40" s="19"/>
      <c r="F40" s="5" t="s">
        <v>1</v>
      </c>
      <c r="G40" s="25">
        <f>SUM(G33:G39)</f>
        <v>455.88</v>
      </c>
      <c r="I40" s="19"/>
      <c r="J40"/>
      <c r="K40" s="19"/>
      <c r="M40" s="20">
        <v>455.88</v>
      </c>
      <c r="N40" t="b">
        <f>G40&gt;=M40</f>
        <v>1</v>
      </c>
    </row>
    <row r="41" spans="2:14">
      <c r="J41"/>
    </row>
    <row r="42" spans="2:14">
      <c r="B42" s="6" t="s">
        <v>56</v>
      </c>
      <c r="C42" s="7"/>
      <c r="D42" s="7"/>
      <c r="E42" s="7"/>
      <c r="F42" s="7"/>
      <c r="G42" s="8"/>
      <c r="J42"/>
    </row>
    <row r="43" spans="2:14">
      <c r="B43" s="9" t="s">
        <v>28</v>
      </c>
      <c r="C43" s="10"/>
      <c r="D43" s="10"/>
      <c r="E43" s="10"/>
      <c r="F43" s="10"/>
      <c r="G43" s="11"/>
      <c r="J43"/>
    </row>
    <row r="44" spans="2:14">
      <c r="B44" s="12" t="s">
        <v>57</v>
      </c>
      <c r="C44" s="13"/>
      <c r="D44" s="13"/>
      <c r="E44" s="13"/>
      <c r="F44" s="14"/>
      <c r="G44" s="15"/>
      <c r="J44"/>
    </row>
    <row r="45" spans="2:14">
      <c r="B45" s="16" t="s">
        <v>17</v>
      </c>
      <c r="C45" s="1" t="s">
        <v>0</v>
      </c>
      <c r="D45" s="16" t="s">
        <v>18</v>
      </c>
      <c r="E45" s="16" t="s">
        <v>19</v>
      </c>
      <c r="F45" s="16" t="s">
        <v>262</v>
      </c>
      <c r="G45" s="16" t="s">
        <v>21</v>
      </c>
      <c r="I45" s="16" t="s">
        <v>19</v>
      </c>
      <c r="J45"/>
      <c r="K45" s="16" t="s">
        <v>20</v>
      </c>
      <c r="M45" s="16" t="s">
        <v>21</v>
      </c>
    </row>
    <row r="46" spans="2:14" ht="22.5">
      <c r="B46" s="21" t="s">
        <v>58</v>
      </c>
      <c r="C46" s="2" t="s">
        <v>59</v>
      </c>
      <c r="D46" s="17" t="s">
        <v>4</v>
      </c>
      <c r="E46" s="18">
        <v>2.3199999999999998E-2</v>
      </c>
      <c r="F46" s="27">
        <v>286.70999999999998</v>
      </c>
      <c r="G46" s="24">
        <f t="shared" ref="G46:G51" si="8">TRUNC(E46*F46,2)</f>
        <v>6.65</v>
      </c>
      <c r="I46" s="18">
        <v>2.3199999999999998E-2</v>
      </c>
      <c r="J46" s="26" t="b">
        <f t="shared" ref="J46:J51" si="9">E46=I46</f>
        <v>1</v>
      </c>
      <c r="K46" s="3">
        <v>286.70999999999998</v>
      </c>
      <c r="L46" t="b">
        <f t="shared" ref="L46:L51" si="10">F46&gt;=K46</f>
        <v>1</v>
      </c>
      <c r="M46" s="3">
        <v>6.65</v>
      </c>
      <c r="N46" s="26" t="b">
        <f t="shared" ref="N46:N51" si="11">G46&gt;=M46</f>
        <v>1</v>
      </c>
    </row>
    <row r="47" spans="2:14">
      <c r="B47" s="21" t="s">
        <v>60</v>
      </c>
      <c r="C47" s="2" t="s">
        <v>61</v>
      </c>
      <c r="D47" s="17" t="s">
        <v>9</v>
      </c>
      <c r="E47" s="18">
        <v>20</v>
      </c>
      <c r="F47" s="27">
        <v>5.39</v>
      </c>
      <c r="G47" s="24">
        <f t="shared" si="8"/>
        <v>107.8</v>
      </c>
      <c r="I47" s="18">
        <v>20</v>
      </c>
      <c r="J47" s="26" t="b">
        <f t="shared" si="9"/>
        <v>1</v>
      </c>
      <c r="K47" s="3">
        <v>5.39</v>
      </c>
      <c r="L47" t="b">
        <f t="shared" si="10"/>
        <v>1</v>
      </c>
      <c r="M47" s="3">
        <v>107.8</v>
      </c>
      <c r="N47" s="26" t="b">
        <f t="shared" si="11"/>
        <v>1</v>
      </c>
    </row>
    <row r="48" spans="2:14" ht="22.5">
      <c r="B48" s="21" t="s">
        <v>62</v>
      </c>
      <c r="C48" s="2" t="s">
        <v>63</v>
      </c>
      <c r="D48" s="17" t="s">
        <v>4</v>
      </c>
      <c r="E48" s="18">
        <v>1</v>
      </c>
      <c r="F48" s="27">
        <v>18.02</v>
      </c>
      <c r="G48" s="24">
        <f t="shared" si="8"/>
        <v>18.02</v>
      </c>
      <c r="I48" s="18">
        <v>1</v>
      </c>
      <c r="J48" s="26" t="b">
        <f t="shared" si="9"/>
        <v>1</v>
      </c>
      <c r="K48" s="3">
        <v>18.02</v>
      </c>
      <c r="L48" t="b">
        <f t="shared" si="10"/>
        <v>1</v>
      </c>
      <c r="M48" s="3">
        <v>18.02</v>
      </c>
      <c r="N48" s="26" t="b">
        <f t="shared" si="11"/>
        <v>1</v>
      </c>
    </row>
    <row r="49" spans="2:14">
      <c r="B49" s="21" t="s">
        <v>64</v>
      </c>
      <c r="C49" s="2" t="s">
        <v>65</v>
      </c>
      <c r="D49" s="17" t="s">
        <v>9</v>
      </c>
      <c r="E49" s="18">
        <v>5</v>
      </c>
      <c r="F49" s="27">
        <v>4.09</v>
      </c>
      <c r="G49" s="24">
        <f t="shared" si="8"/>
        <v>20.45</v>
      </c>
      <c r="I49" s="18">
        <v>5</v>
      </c>
      <c r="J49" s="26" t="b">
        <f t="shared" si="9"/>
        <v>1</v>
      </c>
      <c r="K49" s="3">
        <v>4.09</v>
      </c>
      <c r="L49" t="b">
        <f t="shared" si="10"/>
        <v>1</v>
      </c>
      <c r="M49" s="3">
        <v>20.45</v>
      </c>
      <c r="N49" s="26" t="b">
        <f t="shared" si="11"/>
        <v>1</v>
      </c>
    </row>
    <row r="50" spans="2:14">
      <c r="B50" s="21" t="s">
        <v>66</v>
      </c>
      <c r="C50" s="2" t="s">
        <v>67</v>
      </c>
      <c r="D50" s="17" t="s">
        <v>24</v>
      </c>
      <c r="E50" s="18">
        <v>1</v>
      </c>
      <c r="F50" s="27">
        <v>25.75</v>
      </c>
      <c r="G50" s="24">
        <f t="shared" si="8"/>
        <v>25.75</v>
      </c>
      <c r="I50" s="18">
        <v>1</v>
      </c>
      <c r="J50" s="26" t="b">
        <f t="shared" si="9"/>
        <v>1</v>
      </c>
      <c r="K50" s="3">
        <v>25.75</v>
      </c>
      <c r="L50" t="b">
        <f t="shared" si="10"/>
        <v>1</v>
      </c>
      <c r="M50" s="3">
        <v>25.75</v>
      </c>
      <c r="N50" s="26" t="b">
        <f t="shared" si="11"/>
        <v>1</v>
      </c>
    </row>
    <row r="51" spans="2:14">
      <c r="B51" s="21" t="s">
        <v>25</v>
      </c>
      <c r="C51" s="4" t="s">
        <v>26</v>
      </c>
      <c r="D51" s="17" t="s">
        <v>24</v>
      </c>
      <c r="E51" s="18">
        <v>1</v>
      </c>
      <c r="F51" s="27">
        <v>20.74</v>
      </c>
      <c r="G51" s="24">
        <f t="shared" si="8"/>
        <v>20.74</v>
      </c>
      <c r="I51" s="18">
        <v>1</v>
      </c>
      <c r="J51" s="26" t="b">
        <f t="shared" si="9"/>
        <v>1</v>
      </c>
      <c r="K51" s="3">
        <v>20.74</v>
      </c>
      <c r="L51" t="b">
        <f t="shared" si="10"/>
        <v>1</v>
      </c>
      <c r="M51" s="3">
        <v>20.74</v>
      </c>
      <c r="N51" s="26" t="b">
        <f t="shared" si="11"/>
        <v>1</v>
      </c>
    </row>
    <row r="52" spans="2:14">
      <c r="B52" s="19"/>
      <c r="C52" s="19"/>
      <c r="D52" s="19"/>
      <c r="E52" s="19"/>
      <c r="F52" s="5" t="s">
        <v>1</v>
      </c>
      <c r="G52" s="25">
        <f>SUM(G46:G51)</f>
        <v>199.41</v>
      </c>
      <c r="I52" s="19"/>
      <c r="J52"/>
      <c r="K52" s="19"/>
      <c r="M52" s="20">
        <v>199.41</v>
      </c>
      <c r="N52" t="b">
        <f>G52&gt;=M52</f>
        <v>1</v>
      </c>
    </row>
    <row r="53" spans="2:14">
      <c r="J53"/>
    </row>
    <row r="54" spans="2:14">
      <c r="B54" s="6" t="s">
        <v>68</v>
      </c>
      <c r="C54" s="7"/>
      <c r="D54" s="7"/>
      <c r="E54" s="7"/>
      <c r="F54" s="7"/>
      <c r="G54" s="8"/>
      <c r="J54"/>
    </row>
    <row r="55" spans="2:14">
      <c r="B55" s="9" t="s">
        <v>28</v>
      </c>
      <c r="C55" s="10"/>
      <c r="D55" s="10"/>
      <c r="E55" s="10"/>
      <c r="F55" s="10"/>
      <c r="G55" s="11"/>
      <c r="J55"/>
    </row>
    <row r="56" spans="2:14">
      <c r="B56" s="12" t="s">
        <v>69</v>
      </c>
      <c r="C56" s="13"/>
      <c r="D56" s="13"/>
      <c r="E56" s="13"/>
      <c r="F56" s="14"/>
      <c r="G56" s="15"/>
      <c r="J56"/>
    </row>
    <row r="57" spans="2:14">
      <c r="B57" s="16" t="s">
        <v>17</v>
      </c>
      <c r="C57" s="1" t="s">
        <v>0</v>
      </c>
      <c r="D57" s="16" t="s">
        <v>18</v>
      </c>
      <c r="E57" s="16" t="s">
        <v>19</v>
      </c>
      <c r="F57" s="16" t="s">
        <v>262</v>
      </c>
      <c r="G57" s="16" t="s">
        <v>21</v>
      </c>
      <c r="I57" s="16" t="s">
        <v>19</v>
      </c>
      <c r="J57"/>
      <c r="K57" s="16" t="s">
        <v>20</v>
      </c>
      <c r="M57" s="16" t="s">
        <v>21</v>
      </c>
    </row>
    <row r="58" spans="2:14" ht="33.75">
      <c r="B58" s="21" t="s">
        <v>70</v>
      </c>
      <c r="C58" s="2" t="s">
        <v>71</v>
      </c>
      <c r="D58" s="17" t="s">
        <v>4</v>
      </c>
      <c r="E58" s="18">
        <v>3</v>
      </c>
      <c r="F58" s="27">
        <v>137.94999999999999</v>
      </c>
      <c r="G58" s="24">
        <f t="shared" ref="G58:G64" si="12">TRUNC(E58*F58,2)</f>
        <v>413.85</v>
      </c>
      <c r="I58" s="18">
        <v>3</v>
      </c>
      <c r="J58" s="26" t="b">
        <f t="shared" ref="J58:J64" si="13">E58=I58</f>
        <v>1</v>
      </c>
      <c r="K58" s="3">
        <v>137.94999999999999</v>
      </c>
      <c r="L58" t="b">
        <f t="shared" ref="L58:L64" si="14">F58&gt;=K58</f>
        <v>1</v>
      </c>
      <c r="M58" s="3">
        <v>413.85</v>
      </c>
      <c r="N58" s="26" t="b">
        <f t="shared" ref="N58:N64" si="15">G58&gt;=M58</f>
        <v>1</v>
      </c>
    </row>
    <row r="59" spans="2:14" ht="33.75">
      <c r="B59" s="21" t="s">
        <v>72</v>
      </c>
      <c r="C59" s="2" t="s">
        <v>73</v>
      </c>
      <c r="D59" s="17" t="s">
        <v>9</v>
      </c>
      <c r="E59" s="18">
        <v>27</v>
      </c>
      <c r="F59" s="27">
        <v>10.27</v>
      </c>
      <c r="G59" s="24">
        <f t="shared" si="12"/>
        <v>277.29000000000002</v>
      </c>
      <c r="I59" s="18">
        <v>27</v>
      </c>
      <c r="J59" s="26" t="b">
        <f t="shared" si="13"/>
        <v>1</v>
      </c>
      <c r="K59" s="3">
        <v>10.27</v>
      </c>
      <c r="L59" t="b">
        <f t="shared" si="14"/>
        <v>1</v>
      </c>
      <c r="M59" s="3">
        <v>277.29000000000002</v>
      </c>
      <c r="N59" s="26" t="b">
        <f t="shared" si="15"/>
        <v>1</v>
      </c>
    </row>
    <row r="60" spans="2:14" ht="33.75">
      <c r="B60" s="21" t="s">
        <v>74</v>
      </c>
      <c r="C60" s="2" t="s">
        <v>75</v>
      </c>
      <c r="D60" s="17" t="s">
        <v>4</v>
      </c>
      <c r="E60" s="18">
        <v>1</v>
      </c>
      <c r="F60" s="27">
        <v>180.04</v>
      </c>
      <c r="G60" s="24">
        <f t="shared" si="12"/>
        <v>180.04</v>
      </c>
      <c r="I60" s="18">
        <v>1</v>
      </c>
      <c r="J60" s="26" t="b">
        <f t="shared" si="13"/>
        <v>1</v>
      </c>
      <c r="K60" s="3">
        <v>180.04</v>
      </c>
      <c r="L60" t="b">
        <f t="shared" si="14"/>
        <v>1</v>
      </c>
      <c r="M60" s="3">
        <v>180.04</v>
      </c>
      <c r="N60" s="26" t="b">
        <f t="shared" si="15"/>
        <v>1</v>
      </c>
    </row>
    <row r="61" spans="2:14" ht="22.5">
      <c r="B61" s="21" t="s">
        <v>76</v>
      </c>
      <c r="C61" s="2" t="s">
        <v>77</v>
      </c>
      <c r="D61" s="17" t="s">
        <v>4</v>
      </c>
      <c r="E61" s="18">
        <v>1</v>
      </c>
      <c r="F61" s="27">
        <v>77.930000000000007</v>
      </c>
      <c r="G61" s="24">
        <f t="shared" si="12"/>
        <v>77.930000000000007</v>
      </c>
      <c r="I61" s="18">
        <v>1</v>
      </c>
      <c r="J61" s="26" t="b">
        <f t="shared" si="13"/>
        <v>1</v>
      </c>
      <c r="K61" s="3">
        <v>77.930000000000007</v>
      </c>
      <c r="L61" t="b">
        <f t="shared" si="14"/>
        <v>1</v>
      </c>
      <c r="M61" s="3">
        <v>77.930000000000007</v>
      </c>
      <c r="N61" s="26" t="b">
        <f t="shared" si="15"/>
        <v>1</v>
      </c>
    </row>
    <row r="62" spans="2:14" ht="22.5">
      <c r="B62" s="21" t="s">
        <v>78</v>
      </c>
      <c r="C62" s="2" t="s">
        <v>79</v>
      </c>
      <c r="D62" s="17" t="s">
        <v>9</v>
      </c>
      <c r="E62" s="18">
        <v>6</v>
      </c>
      <c r="F62" s="27">
        <v>92.24</v>
      </c>
      <c r="G62" s="24">
        <f t="shared" si="12"/>
        <v>553.44000000000005</v>
      </c>
      <c r="I62" s="18">
        <v>6</v>
      </c>
      <c r="J62" s="26" t="b">
        <f t="shared" si="13"/>
        <v>1</v>
      </c>
      <c r="K62" s="3">
        <v>92.24</v>
      </c>
      <c r="L62" t="b">
        <f t="shared" si="14"/>
        <v>1</v>
      </c>
      <c r="M62" s="3">
        <v>553.44000000000005</v>
      </c>
      <c r="N62" s="26" t="b">
        <f t="shared" si="15"/>
        <v>1</v>
      </c>
    </row>
    <row r="63" spans="2:14">
      <c r="B63" s="21" t="s">
        <v>80</v>
      </c>
      <c r="C63" s="2" t="s">
        <v>81</v>
      </c>
      <c r="D63" s="17" t="s">
        <v>24</v>
      </c>
      <c r="E63" s="18">
        <v>4</v>
      </c>
      <c r="F63" s="27">
        <v>29.06</v>
      </c>
      <c r="G63" s="24">
        <f t="shared" si="12"/>
        <v>116.24</v>
      </c>
      <c r="I63" s="18">
        <v>4</v>
      </c>
      <c r="J63" s="26" t="b">
        <f t="shared" si="13"/>
        <v>1</v>
      </c>
      <c r="K63" s="3">
        <v>29.06</v>
      </c>
      <c r="L63" t="b">
        <f t="shared" si="14"/>
        <v>1</v>
      </c>
      <c r="M63" s="3">
        <v>116.24</v>
      </c>
      <c r="N63" s="26" t="b">
        <f t="shared" si="15"/>
        <v>1</v>
      </c>
    </row>
    <row r="64" spans="2:14">
      <c r="B64" s="21" t="s">
        <v>25</v>
      </c>
      <c r="C64" s="4" t="s">
        <v>26</v>
      </c>
      <c r="D64" s="17" t="s">
        <v>24</v>
      </c>
      <c r="E64" s="18">
        <v>4</v>
      </c>
      <c r="F64" s="27">
        <v>20.74</v>
      </c>
      <c r="G64" s="24">
        <f t="shared" si="12"/>
        <v>82.96</v>
      </c>
      <c r="I64" s="18">
        <v>4</v>
      </c>
      <c r="J64" s="26" t="b">
        <f t="shared" si="13"/>
        <v>1</v>
      </c>
      <c r="K64" s="3">
        <v>20.74</v>
      </c>
      <c r="L64" t="b">
        <f t="shared" si="14"/>
        <v>1</v>
      </c>
      <c r="M64" s="3">
        <v>82.96</v>
      </c>
      <c r="N64" s="26" t="b">
        <f t="shared" si="15"/>
        <v>1</v>
      </c>
    </row>
    <row r="65" spans="2:14">
      <c r="B65" s="19"/>
      <c r="C65" s="19"/>
      <c r="D65" s="19"/>
      <c r="E65" s="19"/>
      <c r="F65" s="5" t="s">
        <v>1</v>
      </c>
      <c r="G65" s="25">
        <f>SUM(G58:G64)</f>
        <v>1701.7500000000002</v>
      </c>
      <c r="I65" s="19"/>
      <c r="J65"/>
      <c r="K65" s="19"/>
      <c r="M65" s="20">
        <v>1701.75</v>
      </c>
      <c r="N65" t="b">
        <f>G65&gt;=M65</f>
        <v>1</v>
      </c>
    </row>
    <row r="66" spans="2:14">
      <c r="J66"/>
    </row>
    <row r="67" spans="2:14">
      <c r="B67" s="6" t="s">
        <v>82</v>
      </c>
      <c r="C67" s="7"/>
      <c r="D67" s="7"/>
      <c r="E67" s="7"/>
      <c r="F67" s="7"/>
      <c r="G67" s="8"/>
      <c r="J67"/>
    </row>
    <row r="68" spans="2:14">
      <c r="B68" s="9" t="s">
        <v>83</v>
      </c>
      <c r="C68" s="10"/>
      <c r="D68" s="10"/>
      <c r="E68" s="10"/>
      <c r="F68" s="10"/>
      <c r="G68" s="11"/>
      <c r="J68"/>
    </row>
    <row r="69" spans="2:14">
      <c r="B69" s="12" t="s">
        <v>84</v>
      </c>
      <c r="C69" s="13"/>
      <c r="D69" s="13"/>
      <c r="E69" s="13"/>
      <c r="F69" s="14"/>
      <c r="G69" s="15"/>
      <c r="J69"/>
    </row>
    <row r="70" spans="2:14">
      <c r="B70" s="16" t="s">
        <v>17</v>
      </c>
      <c r="C70" s="1" t="s">
        <v>0</v>
      </c>
      <c r="D70" s="16" t="s">
        <v>18</v>
      </c>
      <c r="E70" s="16" t="s">
        <v>19</v>
      </c>
      <c r="F70" s="16" t="s">
        <v>262</v>
      </c>
      <c r="G70" s="16" t="s">
        <v>21</v>
      </c>
      <c r="I70" s="16" t="s">
        <v>19</v>
      </c>
      <c r="J70"/>
      <c r="K70" s="16" t="s">
        <v>20</v>
      </c>
      <c r="M70" s="16" t="s">
        <v>21</v>
      </c>
    </row>
    <row r="71" spans="2:14">
      <c r="B71" s="21" t="s">
        <v>85</v>
      </c>
      <c r="C71" s="4" t="s">
        <v>86</v>
      </c>
      <c r="D71" s="17" t="s">
        <v>3</v>
      </c>
      <c r="E71" s="18">
        <v>1</v>
      </c>
      <c r="F71" s="27">
        <v>1400</v>
      </c>
      <c r="G71" s="24">
        <f>TRUNC(E71*F71,2)</f>
        <v>1400</v>
      </c>
      <c r="I71" s="18">
        <v>1</v>
      </c>
      <c r="J71" s="26" t="b">
        <f>E71=I71</f>
        <v>1</v>
      </c>
      <c r="K71" s="3">
        <v>1400</v>
      </c>
      <c r="L71" t="b">
        <f>F71&gt;=K71</f>
        <v>1</v>
      </c>
      <c r="M71" s="3">
        <v>1400</v>
      </c>
      <c r="N71" s="26" t="b">
        <f>G71&gt;=M71</f>
        <v>1</v>
      </c>
    </row>
    <row r="72" spans="2:14">
      <c r="B72" s="19"/>
      <c r="C72" s="19"/>
      <c r="D72" s="19"/>
      <c r="E72" s="19"/>
      <c r="F72" s="5" t="s">
        <v>1</v>
      </c>
      <c r="G72" s="25">
        <f>SUM(G71)</f>
        <v>1400</v>
      </c>
      <c r="I72" s="19"/>
      <c r="J72"/>
      <c r="K72" s="19"/>
      <c r="M72" s="20">
        <v>1400</v>
      </c>
      <c r="N72" t="b">
        <f>G72&gt;=M72</f>
        <v>1</v>
      </c>
    </row>
    <row r="73" spans="2:14">
      <c r="J73"/>
    </row>
    <row r="74" spans="2:14">
      <c r="B74" s="6" t="s">
        <v>87</v>
      </c>
      <c r="C74" s="7"/>
      <c r="D74" s="7"/>
      <c r="E74" s="7"/>
      <c r="F74" s="7"/>
      <c r="G74" s="8"/>
      <c r="J74"/>
    </row>
    <row r="75" spans="2:14">
      <c r="B75" s="9" t="s">
        <v>15</v>
      </c>
      <c r="C75" s="10"/>
      <c r="D75" s="10"/>
      <c r="E75" s="10"/>
      <c r="F75" s="10"/>
      <c r="G75" s="11"/>
      <c r="J75"/>
    </row>
    <row r="76" spans="2:14">
      <c r="B76" s="12" t="s">
        <v>88</v>
      </c>
      <c r="C76" s="13"/>
      <c r="D76" s="13"/>
      <c r="E76" s="13"/>
      <c r="F76" s="14"/>
      <c r="G76" s="15"/>
      <c r="J76"/>
    </row>
    <row r="77" spans="2:14">
      <c r="B77" s="16" t="s">
        <v>17</v>
      </c>
      <c r="C77" s="1" t="s">
        <v>0</v>
      </c>
      <c r="D77" s="16" t="s">
        <v>18</v>
      </c>
      <c r="E77" s="16" t="s">
        <v>19</v>
      </c>
      <c r="F77" s="16" t="s">
        <v>262</v>
      </c>
      <c r="G77" s="16" t="s">
        <v>21</v>
      </c>
      <c r="I77" s="16" t="s">
        <v>19</v>
      </c>
      <c r="J77"/>
      <c r="K77" s="16" t="s">
        <v>20</v>
      </c>
      <c r="M77" s="16" t="s">
        <v>21</v>
      </c>
    </row>
    <row r="78" spans="2:14">
      <c r="B78" s="21" t="s">
        <v>25</v>
      </c>
      <c r="C78" s="4" t="s">
        <v>26</v>
      </c>
      <c r="D78" s="17" t="s">
        <v>24</v>
      </c>
      <c r="E78" s="18">
        <v>3.9557666999999999</v>
      </c>
      <c r="F78" s="27">
        <v>20.74</v>
      </c>
      <c r="G78" s="24">
        <f>TRUNC(E78*F78,2)</f>
        <v>82.04</v>
      </c>
      <c r="I78" s="18">
        <v>3.9557666999999999</v>
      </c>
      <c r="J78" s="26" t="b">
        <f>E78=I78</f>
        <v>1</v>
      </c>
      <c r="K78" s="3">
        <v>20.74</v>
      </c>
      <c r="L78" t="b">
        <f>F78&gt;=K78</f>
        <v>1</v>
      </c>
      <c r="M78" s="3">
        <v>82.04</v>
      </c>
      <c r="N78" s="26" t="b">
        <f>G78&gt;=M78</f>
        <v>1</v>
      </c>
    </row>
    <row r="79" spans="2:14">
      <c r="B79" s="19"/>
      <c r="C79" s="19"/>
      <c r="D79" s="19"/>
      <c r="E79" s="19"/>
      <c r="F79" s="5" t="s">
        <v>1</v>
      </c>
      <c r="G79" s="25">
        <f>SUM(G78)</f>
        <v>82.04</v>
      </c>
      <c r="I79" s="19"/>
      <c r="J79"/>
      <c r="K79" s="19"/>
      <c r="M79" s="20">
        <v>82.04</v>
      </c>
      <c r="N79" t="b">
        <f>G79&gt;=M79</f>
        <v>1</v>
      </c>
    </row>
    <row r="80" spans="2:14">
      <c r="J80"/>
    </row>
    <row r="81" spans="2:14" ht="25.5" customHeight="1">
      <c r="B81" s="28" t="s">
        <v>89</v>
      </c>
      <c r="C81" s="29"/>
      <c r="D81" s="29"/>
      <c r="E81" s="29"/>
      <c r="F81" s="29"/>
      <c r="G81" s="30"/>
      <c r="J81"/>
    </row>
    <row r="82" spans="2:14">
      <c r="B82" s="9" t="s">
        <v>15</v>
      </c>
      <c r="C82" s="10"/>
      <c r="D82" s="10"/>
      <c r="E82" s="10"/>
      <c r="F82" s="10"/>
      <c r="G82" s="11"/>
      <c r="J82"/>
    </row>
    <row r="83" spans="2:14">
      <c r="B83" s="12" t="s">
        <v>90</v>
      </c>
      <c r="C83" s="13"/>
      <c r="D83" s="13"/>
      <c r="E83" s="13"/>
      <c r="F83" s="14"/>
      <c r="G83" s="15"/>
      <c r="J83"/>
    </row>
    <row r="84" spans="2:14">
      <c r="B84" s="16" t="s">
        <v>17</v>
      </c>
      <c r="C84" s="1" t="s">
        <v>0</v>
      </c>
      <c r="D84" s="16" t="s">
        <v>18</v>
      </c>
      <c r="E84" s="16" t="s">
        <v>19</v>
      </c>
      <c r="F84" s="16" t="s">
        <v>262</v>
      </c>
      <c r="G84" s="16" t="s">
        <v>21</v>
      </c>
      <c r="I84" s="16" t="s">
        <v>19</v>
      </c>
      <c r="J84"/>
      <c r="K84" s="16" t="s">
        <v>20</v>
      </c>
      <c r="M84" s="16" t="s">
        <v>21</v>
      </c>
    </row>
    <row r="85" spans="2:14" ht="33.75">
      <c r="B85" s="21" t="s">
        <v>91</v>
      </c>
      <c r="C85" s="2" t="s">
        <v>92</v>
      </c>
      <c r="D85" s="17" t="s">
        <v>93</v>
      </c>
      <c r="E85" s="18">
        <v>4.2000000000000003E-2</v>
      </c>
      <c r="F85" s="27">
        <v>0.79</v>
      </c>
      <c r="G85" s="24">
        <f t="shared" ref="G85:G88" si="16">TRUNC(E85*F85,2)</f>
        <v>0.03</v>
      </c>
      <c r="I85" s="18">
        <v>4.2000000000000003E-2</v>
      </c>
      <c r="J85" s="26" t="b">
        <f t="shared" ref="J85:J88" si="17">E85=I85</f>
        <v>1</v>
      </c>
      <c r="K85" s="3">
        <v>0.79</v>
      </c>
      <c r="L85" t="b">
        <f t="shared" ref="L85:L88" si="18">F85&gt;=K85</f>
        <v>1</v>
      </c>
      <c r="M85" s="3">
        <v>0.03</v>
      </c>
      <c r="N85" s="26" t="b">
        <f t="shared" ref="N85:N88" si="19">G85&gt;=M85</f>
        <v>1</v>
      </c>
    </row>
    <row r="86" spans="2:14" ht="33.75">
      <c r="B86" s="21" t="s">
        <v>94</v>
      </c>
      <c r="C86" s="2" t="s">
        <v>95</v>
      </c>
      <c r="D86" s="17" t="s">
        <v>96</v>
      </c>
      <c r="E86" s="18">
        <v>2.5000000000000001E-2</v>
      </c>
      <c r="F86" s="27">
        <v>6.24</v>
      </c>
      <c r="G86" s="24">
        <f t="shared" si="16"/>
        <v>0.15</v>
      </c>
      <c r="I86" s="18">
        <v>2.5000000000000001E-2</v>
      </c>
      <c r="J86" s="26" t="b">
        <f t="shared" si="17"/>
        <v>1</v>
      </c>
      <c r="K86" s="3">
        <v>6.24</v>
      </c>
      <c r="L86" t="b">
        <f t="shared" si="18"/>
        <v>1</v>
      </c>
      <c r="M86" s="3">
        <v>0.15</v>
      </c>
      <c r="N86" s="26" t="b">
        <f t="shared" si="19"/>
        <v>1</v>
      </c>
    </row>
    <row r="87" spans="2:14">
      <c r="B87" s="21" t="s">
        <v>66</v>
      </c>
      <c r="C87" s="2" t="s">
        <v>67</v>
      </c>
      <c r="D87" s="17" t="s">
        <v>24</v>
      </c>
      <c r="E87" s="18">
        <v>4.4999999999999998E-2</v>
      </c>
      <c r="F87" s="27">
        <v>25.75</v>
      </c>
      <c r="G87" s="24">
        <f t="shared" si="16"/>
        <v>1.1499999999999999</v>
      </c>
      <c r="I87" s="18">
        <v>4.4999999999999998E-2</v>
      </c>
      <c r="J87" s="26" t="b">
        <f t="shared" si="17"/>
        <v>1</v>
      </c>
      <c r="K87" s="3">
        <v>25.75</v>
      </c>
      <c r="L87" t="b">
        <f t="shared" si="18"/>
        <v>1</v>
      </c>
      <c r="M87" s="3">
        <v>1.1499999999999999</v>
      </c>
      <c r="N87" s="26" t="b">
        <f t="shared" si="19"/>
        <v>1</v>
      </c>
    </row>
    <row r="88" spans="2:14">
      <c r="B88" s="21" t="s">
        <v>25</v>
      </c>
      <c r="C88" s="4" t="s">
        <v>26</v>
      </c>
      <c r="D88" s="17" t="s">
        <v>24</v>
      </c>
      <c r="E88" s="18">
        <v>8.8999999999999996E-2</v>
      </c>
      <c r="F88" s="27">
        <v>20.74</v>
      </c>
      <c r="G88" s="24">
        <f t="shared" si="16"/>
        <v>1.84</v>
      </c>
      <c r="I88" s="18">
        <v>8.8999999999999996E-2</v>
      </c>
      <c r="J88" s="26" t="b">
        <f t="shared" si="17"/>
        <v>1</v>
      </c>
      <c r="K88" s="3">
        <v>20.74</v>
      </c>
      <c r="L88" t="b">
        <f t="shared" si="18"/>
        <v>1</v>
      </c>
      <c r="M88" s="3">
        <v>1.84</v>
      </c>
      <c r="N88" s="26" t="b">
        <f t="shared" si="19"/>
        <v>1</v>
      </c>
    </row>
    <row r="89" spans="2:14">
      <c r="B89" s="19"/>
      <c r="C89" s="19"/>
      <c r="D89" s="19"/>
      <c r="E89" s="19"/>
      <c r="F89" s="5" t="s">
        <v>1</v>
      </c>
      <c r="G89" s="25">
        <f>SUM(G85:G88)</f>
        <v>3.17</v>
      </c>
      <c r="I89" s="19"/>
      <c r="J89"/>
      <c r="K89" s="19"/>
      <c r="M89" s="20">
        <v>3.17</v>
      </c>
      <c r="N89" t="b">
        <f>G89&gt;=M89</f>
        <v>1</v>
      </c>
    </row>
    <row r="90" spans="2:14">
      <c r="J90"/>
    </row>
    <row r="91" spans="2:14">
      <c r="B91" s="6" t="s">
        <v>97</v>
      </c>
      <c r="C91" s="7"/>
      <c r="D91" s="7"/>
      <c r="E91" s="7"/>
      <c r="F91" s="7"/>
      <c r="G91" s="8"/>
      <c r="J91"/>
    </row>
    <row r="92" spans="2:14">
      <c r="B92" s="9" t="s">
        <v>15</v>
      </c>
      <c r="C92" s="10"/>
      <c r="D92" s="10"/>
      <c r="E92" s="10"/>
      <c r="F92" s="10"/>
      <c r="G92" s="11"/>
      <c r="J92"/>
    </row>
    <row r="93" spans="2:14">
      <c r="B93" s="12" t="s">
        <v>98</v>
      </c>
      <c r="C93" s="13"/>
      <c r="D93" s="13"/>
      <c r="E93" s="13"/>
      <c r="F93" s="14"/>
      <c r="G93" s="15"/>
      <c r="J93"/>
    </row>
    <row r="94" spans="2:14">
      <c r="B94" s="16" t="s">
        <v>17</v>
      </c>
      <c r="C94" s="1" t="s">
        <v>0</v>
      </c>
      <c r="D94" s="16" t="s">
        <v>18</v>
      </c>
      <c r="E94" s="16" t="s">
        <v>19</v>
      </c>
      <c r="F94" s="16" t="s">
        <v>262</v>
      </c>
      <c r="G94" s="16" t="s">
        <v>21</v>
      </c>
      <c r="I94" s="16" t="s">
        <v>19</v>
      </c>
      <c r="J94"/>
      <c r="K94" s="16" t="s">
        <v>20</v>
      </c>
      <c r="M94" s="16" t="s">
        <v>21</v>
      </c>
    </row>
    <row r="95" spans="2:14" ht="45">
      <c r="B95" s="21" t="s">
        <v>99</v>
      </c>
      <c r="C95" s="2" t="s">
        <v>100</v>
      </c>
      <c r="D95" s="17" t="s">
        <v>93</v>
      </c>
      <c r="E95" s="18">
        <v>5.9999999999999995E-4</v>
      </c>
      <c r="F95" s="27">
        <v>69.260000000000005</v>
      </c>
      <c r="G95" s="24">
        <f t="shared" ref="G95:G98" si="20">TRUNC(E95*F95,2)</f>
        <v>0.04</v>
      </c>
      <c r="I95" s="18">
        <v>5.9999999999999995E-4</v>
      </c>
      <c r="J95" s="26" t="b">
        <f t="shared" ref="J95:J98" si="21">E95=I95</f>
        <v>1</v>
      </c>
      <c r="K95" s="3">
        <v>69.260000000000005</v>
      </c>
      <c r="L95" t="b">
        <f t="shared" ref="L95:L98" si="22">F95&gt;=K95</f>
        <v>1</v>
      </c>
      <c r="M95" s="3">
        <v>0.04</v>
      </c>
      <c r="N95" s="26" t="b">
        <f t="shared" ref="N95:N98" si="23">G95&gt;=M95</f>
        <v>1</v>
      </c>
    </row>
    <row r="96" spans="2:14" ht="45">
      <c r="B96" s="21" t="s">
        <v>101</v>
      </c>
      <c r="C96" s="2" t="s">
        <v>102</v>
      </c>
      <c r="D96" s="17" t="s">
        <v>96</v>
      </c>
      <c r="E96" s="18">
        <v>5.4000000000000003E-3</v>
      </c>
      <c r="F96" s="27">
        <v>312.7</v>
      </c>
      <c r="G96" s="24">
        <f t="shared" si="20"/>
        <v>1.68</v>
      </c>
      <c r="I96" s="18">
        <v>5.4000000000000003E-3</v>
      </c>
      <c r="J96" s="26" t="b">
        <f t="shared" si="21"/>
        <v>1</v>
      </c>
      <c r="K96" s="3">
        <v>312.7</v>
      </c>
      <c r="L96" t="b">
        <f t="shared" si="22"/>
        <v>1</v>
      </c>
      <c r="M96" s="3">
        <v>1.68</v>
      </c>
      <c r="N96" s="26" t="b">
        <f t="shared" si="23"/>
        <v>1</v>
      </c>
    </row>
    <row r="97" spans="2:14" ht="33.75">
      <c r="B97" s="21" t="s">
        <v>103</v>
      </c>
      <c r="C97" s="2" t="s">
        <v>104</v>
      </c>
      <c r="D97" s="17" t="s">
        <v>96</v>
      </c>
      <c r="E97" s="18">
        <v>0.19620000000000001</v>
      </c>
      <c r="F97" s="27">
        <v>36.880000000000003</v>
      </c>
      <c r="G97" s="24">
        <f t="shared" si="20"/>
        <v>7.23</v>
      </c>
      <c r="I97" s="18">
        <v>0.19620000000000001</v>
      </c>
      <c r="J97" s="26" t="b">
        <f t="shared" si="21"/>
        <v>1</v>
      </c>
      <c r="K97" s="3">
        <v>36.880000000000003</v>
      </c>
      <c r="L97" t="b">
        <f t="shared" si="22"/>
        <v>1</v>
      </c>
      <c r="M97" s="3">
        <v>7.23</v>
      </c>
      <c r="N97" s="26" t="b">
        <f t="shared" si="23"/>
        <v>1</v>
      </c>
    </row>
    <row r="98" spans="2:14">
      <c r="B98" s="21" t="s">
        <v>25</v>
      </c>
      <c r="C98" s="4" t="s">
        <v>26</v>
      </c>
      <c r="D98" s="17" t="s">
        <v>24</v>
      </c>
      <c r="E98" s="18">
        <v>0.78659999999999997</v>
      </c>
      <c r="F98" s="27">
        <v>20.74</v>
      </c>
      <c r="G98" s="24">
        <f t="shared" si="20"/>
        <v>16.309999999999999</v>
      </c>
      <c r="I98" s="18">
        <v>0.78659999999999997</v>
      </c>
      <c r="J98" s="26" t="b">
        <f t="shared" si="21"/>
        <v>1</v>
      </c>
      <c r="K98" s="3">
        <v>20.74</v>
      </c>
      <c r="L98" t="b">
        <f t="shared" si="22"/>
        <v>1</v>
      </c>
      <c r="M98" s="3">
        <v>16.309999999999999</v>
      </c>
      <c r="N98" s="26" t="b">
        <f t="shared" si="23"/>
        <v>1</v>
      </c>
    </row>
    <row r="99" spans="2:14">
      <c r="B99" s="19"/>
      <c r="C99" s="19"/>
      <c r="D99" s="19"/>
      <c r="E99" s="19"/>
      <c r="F99" s="5" t="s">
        <v>1</v>
      </c>
      <c r="G99" s="25">
        <f>SUM(G95:G98)</f>
        <v>25.259999999999998</v>
      </c>
      <c r="I99" s="19"/>
      <c r="J99"/>
      <c r="K99" s="19"/>
      <c r="M99" s="20">
        <v>25.26</v>
      </c>
      <c r="N99" t="b">
        <f>G99&gt;=M99</f>
        <v>1</v>
      </c>
    </row>
    <row r="100" spans="2:14">
      <c r="J100"/>
    </row>
    <row r="101" spans="2:14">
      <c r="B101" s="6" t="s">
        <v>105</v>
      </c>
      <c r="C101" s="7"/>
      <c r="D101" s="7"/>
      <c r="E101" s="7"/>
      <c r="F101" s="7"/>
      <c r="G101" s="8"/>
      <c r="J101"/>
    </row>
    <row r="102" spans="2:14">
      <c r="B102" s="9" t="s">
        <v>15</v>
      </c>
      <c r="C102" s="10"/>
      <c r="D102" s="10"/>
      <c r="E102" s="10"/>
      <c r="F102" s="10"/>
      <c r="G102" s="11"/>
      <c r="J102"/>
    </row>
    <row r="103" spans="2:14">
      <c r="B103" s="12" t="s">
        <v>106</v>
      </c>
      <c r="C103" s="13"/>
      <c r="D103" s="13"/>
      <c r="E103" s="13"/>
      <c r="F103" s="14"/>
      <c r="G103" s="15"/>
      <c r="J103"/>
    </row>
    <row r="104" spans="2:14">
      <c r="B104" s="16" t="s">
        <v>17</v>
      </c>
      <c r="C104" s="1" t="s">
        <v>0</v>
      </c>
      <c r="D104" s="16" t="s">
        <v>18</v>
      </c>
      <c r="E104" s="16" t="s">
        <v>19</v>
      </c>
      <c r="F104" s="16" t="s">
        <v>262</v>
      </c>
      <c r="G104" s="16" t="s">
        <v>21</v>
      </c>
      <c r="I104" s="16" t="s">
        <v>19</v>
      </c>
      <c r="J104"/>
      <c r="K104" s="16" t="s">
        <v>20</v>
      </c>
      <c r="M104" s="16" t="s">
        <v>21</v>
      </c>
    </row>
    <row r="105" spans="2:14">
      <c r="B105" s="21" t="s">
        <v>107</v>
      </c>
      <c r="C105" s="2" t="s">
        <v>108</v>
      </c>
      <c r="D105" s="17" t="s">
        <v>2</v>
      </c>
      <c r="E105" s="18">
        <v>1.1279999999999999</v>
      </c>
      <c r="F105" s="27">
        <v>2.94</v>
      </c>
      <c r="G105" s="24">
        <f t="shared" ref="G105:G107" si="24">TRUNC(E105*F105,2)</f>
        <v>3.31</v>
      </c>
      <c r="I105" s="18">
        <v>1.1279999999999999</v>
      </c>
      <c r="J105" s="26" t="b">
        <f t="shared" ref="J105:J107" si="25">E105=I105</f>
        <v>1</v>
      </c>
      <c r="K105" s="3">
        <v>2.94</v>
      </c>
      <c r="L105" t="b">
        <f t="shared" ref="L105:L107" si="26">F105&gt;=K105</f>
        <v>1</v>
      </c>
      <c r="M105" s="3">
        <v>3.31</v>
      </c>
      <c r="N105" s="26" t="b">
        <f t="shared" ref="N105:N107" si="27">G105&gt;=M105</f>
        <v>1</v>
      </c>
    </row>
    <row r="106" spans="2:14">
      <c r="B106" s="21" t="s">
        <v>66</v>
      </c>
      <c r="C106" s="2" t="s">
        <v>67</v>
      </c>
      <c r="D106" s="17" t="s">
        <v>24</v>
      </c>
      <c r="E106" s="18">
        <v>4.9100000000000003E-3</v>
      </c>
      <c r="F106" s="27">
        <v>25.75</v>
      </c>
      <c r="G106" s="24">
        <f t="shared" si="24"/>
        <v>0.12</v>
      </c>
      <c r="I106" s="18">
        <v>4.9100000000000003E-3</v>
      </c>
      <c r="J106" s="26" t="b">
        <f t="shared" si="25"/>
        <v>1</v>
      </c>
      <c r="K106" s="3">
        <v>25.75</v>
      </c>
      <c r="L106" t="b">
        <f t="shared" si="26"/>
        <v>1</v>
      </c>
      <c r="M106" s="3">
        <v>0.12</v>
      </c>
      <c r="N106" s="26" t="b">
        <f t="shared" si="27"/>
        <v>1</v>
      </c>
    </row>
    <row r="107" spans="2:14">
      <c r="B107" s="21" t="s">
        <v>25</v>
      </c>
      <c r="C107" s="4" t="s">
        <v>26</v>
      </c>
      <c r="D107" s="17" t="s">
        <v>24</v>
      </c>
      <c r="E107" s="18">
        <v>5.8900000000000003E-3</v>
      </c>
      <c r="F107" s="27">
        <v>20.74</v>
      </c>
      <c r="G107" s="24">
        <f t="shared" si="24"/>
        <v>0.12</v>
      </c>
      <c r="I107" s="18">
        <v>5.8900000000000003E-3</v>
      </c>
      <c r="J107" s="26" t="b">
        <f t="shared" si="25"/>
        <v>1</v>
      </c>
      <c r="K107" s="3">
        <v>20.74</v>
      </c>
      <c r="L107" t="b">
        <f t="shared" si="26"/>
        <v>1</v>
      </c>
      <c r="M107" s="3">
        <v>0.12</v>
      </c>
      <c r="N107" s="26" t="b">
        <f t="shared" si="27"/>
        <v>1</v>
      </c>
    </row>
    <row r="108" spans="2:14">
      <c r="B108" s="19"/>
      <c r="C108" s="19"/>
      <c r="D108" s="19"/>
      <c r="E108" s="19"/>
      <c r="F108" s="5" t="s">
        <v>1</v>
      </c>
      <c r="G108" s="25">
        <f>SUM(G105:G107)</f>
        <v>3.5500000000000003</v>
      </c>
      <c r="I108" s="19"/>
      <c r="J108"/>
      <c r="K108" s="19"/>
      <c r="M108" s="20">
        <v>3.55</v>
      </c>
      <c r="N108" t="b">
        <f>G108&gt;=M108</f>
        <v>1</v>
      </c>
    </row>
    <row r="109" spans="2:14">
      <c r="J109"/>
    </row>
    <row r="110" spans="2:14">
      <c r="B110" s="6" t="s">
        <v>109</v>
      </c>
      <c r="C110" s="7"/>
      <c r="D110" s="7"/>
      <c r="E110" s="7"/>
      <c r="F110" s="7"/>
      <c r="G110" s="8"/>
      <c r="J110"/>
    </row>
    <row r="111" spans="2:14">
      <c r="B111" s="9" t="s">
        <v>15</v>
      </c>
      <c r="C111" s="10"/>
      <c r="D111" s="10"/>
      <c r="E111" s="10"/>
      <c r="F111" s="10"/>
      <c r="G111" s="11"/>
      <c r="J111"/>
    </row>
    <row r="112" spans="2:14">
      <c r="B112" s="12" t="s">
        <v>110</v>
      </c>
      <c r="C112" s="13"/>
      <c r="D112" s="13"/>
      <c r="E112" s="13"/>
      <c r="F112" s="14"/>
      <c r="G112" s="15"/>
      <c r="J112"/>
    </row>
    <row r="113" spans="2:14">
      <c r="B113" s="16" t="s">
        <v>17</v>
      </c>
      <c r="C113" s="1" t="s">
        <v>0</v>
      </c>
      <c r="D113" s="16" t="s">
        <v>18</v>
      </c>
      <c r="E113" s="16" t="s">
        <v>19</v>
      </c>
      <c r="F113" s="16" t="s">
        <v>262</v>
      </c>
      <c r="G113" s="16" t="s">
        <v>21</v>
      </c>
      <c r="I113" s="16" t="s">
        <v>19</v>
      </c>
      <c r="J113"/>
      <c r="K113" s="16" t="s">
        <v>20</v>
      </c>
      <c r="M113" s="16" t="s">
        <v>21</v>
      </c>
    </row>
    <row r="114" spans="2:14" ht="22.5">
      <c r="B114" s="21" t="s">
        <v>30</v>
      </c>
      <c r="C114" s="2" t="s">
        <v>31</v>
      </c>
      <c r="D114" s="17" t="s">
        <v>8</v>
      </c>
      <c r="E114" s="18">
        <v>1.0999999999999999E-2</v>
      </c>
      <c r="F114" s="27">
        <v>19.43</v>
      </c>
      <c r="G114" s="24">
        <f t="shared" ref="G114:G118" si="28">TRUNC(E114*F114,2)</f>
        <v>0.21</v>
      </c>
      <c r="I114" s="18">
        <v>1.0999999999999999E-2</v>
      </c>
      <c r="J114" s="26" t="b">
        <f t="shared" ref="J114:J118" si="29">E114=I114</f>
        <v>1</v>
      </c>
      <c r="K114" s="3">
        <v>19.43</v>
      </c>
      <c r="L114" t="b">
        <f t="shared" ref="L114:L118" si="30">F114&gt;=K114</f>
        <v>1</v>
      </c>
      <c r="M114" s="3">
        <v>0.21</v>
      </c>
      <c r="N114" s="26" t="b">
        <f t="shared" ref="N114:N118" si="31">G114&gt;=M114</f>
        <v>1</v>
      </c>
    </row>
    <row r="115" spans="2:14" ht="33.75">
      <c r="B115" s="21" t="s">
        <v>111</v>
      </c>
      <c r="C115" s="2" t="s">
        <v>112</v>
      </c>
      <c r="D115" s="17" t="s">
        <v>2</v>
      </c>
      <c r="E115" s="18">
        <v>0.39200000000000002</v>
      </c>
      <c r="F115" s="27">
        <v>26.03</v>
      </c>
      <c r="G115" s="24">
        <f t="shared" si="28"/>
        <v>10.199999999999999</v>
      </c>
      <c r="I115" s="18">
        <v>0.39200000000000002</v>
      </c>
      <c r="J115" s="26" t="b">
        <f t="shared" si="29"/>
        <v>1</v>
      </c>
      <c r="K115" s="3">
        <v>26.03</v>
      </c>
      <c r="L115" t="b">
        <f t="shared" si="30"/>
        <v>1</v>
      </c>
      <c r="M115" s="3">
        <v>10.199999999999999</v>
      </c>
      <c r="N115" s="26" t="b">
        <f t="shared" si="31"/>
        <v>1</v>
      </c>
    </row>
    <row r="116" spans="2:14" ht="33.75">
      <c r="B116" s="21" t="s">
        <v>113</v>
      </c>
      <c r="C116" s="2" t="s">
        <v>114</v>
      </c>
      <c r="D116" s="17" t="s">
        <v>9</v>
      </c>
      <c r="E116" s="18">
        <v>0.32200000000000001</v>
      </c>
      <c r="F116" s="27">
        <v>5.94</v>
      </c>
      <c r="G116" s="24">
        <f t="shared" si="28"/>
        <v>1.91</v>
      </c>
      <c r="I116" s="18">
        <v>0.32200000000000001</v>
      </c>
      <c r="J116" s="26" t="b">
        <f t="shared" si="29"/>
        <v>1</v>
      </c>
      <c r="K116" s="3">
        <v>5.94</v>
      </c>
      <c r="L116" t="b">
        <f t="shared" si="30"/>
        <v>1</v>
      </c>
      <c r="M116" s="3">
        <v>1.91</v>
      </c>
      <c r="N116" s="26" t="b">
        <f t="shared" si="31"/>
        <v>1</v>
      </c>
    </row>
    <row r="117" spans="2:14">
      <c r="B117" s="21" t="s">
        <v>115</v>
      </c>
      <c r="C117" s="2" t="s">
        <v>116</v>
      </c>
      <c r="D117" s="17" t="s">
        <v>24</v>
      </c>
      <c r="E117" s="18">
        <v>8.0000000000000002E-3</v>
      </c>
      <c r="F117" s="27">
        <v>21.24</v>
      </c>
      <c r="G117" s="24">
        <f t="shared" si="28"/>
        <v>0.16</v>
      </c>
      <c r="I117" s="18">
        <v>8.0000000000000002E-3</v>
      </c>
      <c r="J117" s="26" t="b">
        <f t="shared" si="29"/>
        <v>1</v>
      </c>
      <c r="K117" s="3">
        <v>21.24</v>
      </c>
      <c r="L117" t="b">
        <f t="shared" si="30"/>
        <v>1</v>
      </c>
      <c r="M117" s="3">
        <v>0.16</v>
      </c>
      <c r="N117" s="26" t="b">
        <f t="shared" si="31"/>
        <v>1</v>
      </c>
    </row>
    <row r="118" spans="2:14">
      <c r="B118" s="21" t="s">
        <v>117</v>
      </c>
      <c r="C118" s="4" t="s">
        <v>118</v>
      </c>
      <c r="D118" s="17" t="s">
        <v>24</v>
      </c>
      <c r="E118" s="18">
        <v>2.4E-2</v>
      </c>
      <c r="F118" s="27">
        <v>25.57</v>
      </c>
      <c r="G118" s="24">
        <f t="shared" si="28"/>
        <v>0.61</v>
      </c>
      <c r="I118" s="18">
        <v>2.4E-2</v>
      </c>
      <c r="J118" s="26" t="b">
        <f t="shared" si="29"/>
        <v>1</v>
      </c>
      <c r="K118" s="3">
        <v>25.57</v>
      </c>
      <c r="L118" t="b">
        <f t="shared" si="30"/>
        <v>1</v>
      </c>
      <c r="M118" s="3">
        <v>0.61</v>
      </c>
      <c r="N118" s="26" t="b">
        <f t="shared" si="31"/>
        <v>1</v>
      </c>
    </row>
    <row r="119" spans="2:14">
      <c r="B119" s="19"/>
      <c r="C119" s="19"/>
      <c r="D119" s="19"/>
      <c r="E119" s="19"/>
      <c r="F119" s="5" t="s">
        <v>1</v>
      </c>
      <c r="G119" s="25">
        <f>SUM(G114:G118)</f>
        <v>13.09</v>
      </c>
      <c r="I119" s="19"/>
      <c r="J119"/>
      <c r="K119" s="19"/>
      <c r="M119" s="20">
        <v>13.09</v>
      </c>
      <c r="N119" t="b">
        <f>G119&gt;=M119</f>
        <v>1</v>
      </c>
    </row>
    <row r="120" spans="2:14">
      <c r="J120"/>
    </row>
    <row r="121" spans="2:14" ht="25.5" customHeight="1">
      <c r="B121" s="28" t="s">
        <v>119</v>
      </c>
      <c r="C121" s="29"/>
      <c r="D121" s="29"/>
      <c r="E121" s="29"/>
      <c r="F121" s="29"/>
      <c r="G121" s="30"/>
      <c r="J121"/>
    </row>
    <row r="122" spans="2:14">
      <c r="B122" s="9" t="s">
        <v>28</v>
      </c>
      <c r="C122" s="10"/>
      <c r="D122" s="10"/>
      <c r="E122" s="10"/>
      <c r="F122" s="10"/>
      <c r="G122" s="11"/>
      <c r="J122"/>
    </row>
    <row r="123" spans="2:14">
      <c r="B123" s="12" t="s">
        <v>120</v>
      </c>
      <c r="C123" s="13"/>
      <c r="D123" s="13"/>
      <c r="E123" s="13"/>
      <c r="F123" s="14"/>
      <c r="G123" s="15"/>
      <c r="J123"/>
    </row>
    <row r="124" spans="2:14">
      <c r="B124" s="16" t="s">
        <v>17</v>
      </c>
      <c r="C124" s="1" t="s">
        <v>0</v>
      </c>
      <c r="D124" s="16" t="s">
        <v>18</v>
      </c>
      <c r="E124" s="16" t="s">
        <v>19</v>
      </c>
      <c r="F124" s="16" t="s">
        <v>262</v>
      </c>
      <c r="G124" s="16" t="s">
        <v>21</v>
      </c>
      <c r="I124" s="16" t="s">
        <v>19</v>
      </c>
      <c r="J124"/>
      <c r="K124" s="16" t="s">
        <v>20</v>
      </c>
      <c r="M124" s="16" t="s">
        <v>21</v>
      </c>
    </row>
    <row r="125" spans="2:14" ht="22.5">
      <c r="B125" s="21" t="s">
        <v>121</v>
      </c>
      <c r="C125" s="2" t="s">
        <v>122</v>
      </c>
      <c r="D125" s="17" t="s">
        <v>123</v>
      </c>
      <c r="E125" s="18">
        <v>1.7000000000000001E-2</v>
      </c>
      <c r="F125" s="27">
        <v>6.97</v>
      </c>
      <c r="G125" s="24">
        <f t="shared" ref="G125:G131" si="32">TRUNC(E125*F125,2)</f>
        <v>0.11</v>
      </c>
      <c r="I125" s="18">
        <v>1.7000000000000001E-2</v>
      </c>
      <c r="J125" s="26" t="b">
        <f t="shared" ref="J125:J131" si="33">E125=I125</f>
        <v>1</v>
      </c>
      <c r="K125" s="3">
        <v>6.97</v>
      </c>
      <c r="L125" t="b">
        <f t="shared" ref="L125:L131" si="34">F125&gt;=K125</f>
        <v>1</v>
      </c>
      <c r="M125" s="3">
        <v>0.11</v>
      </c>
      <c r="N125" s="26" t="b">
        <f t="shared" ref="N125:N131" si="35">G125&gt;=M125</f>
        <v>1</v>
      </c>
    </row>
    <row r="126" spans="2:14" ht="22.5">
      <c r="B126" s="21" t="s">
        <v>32</v>
      </c>
      <c r="C126" s="2" t="s">
        <v>33</v>
      </c>
      <c r="D126" s="17" t="s">
        <v>9</v>
      </c>
      <c r="E126" s="18">
        <v>0.37</v>
      </c>
      <c r="F126" s="27">
        <v>6.93</v>
      </c>
      <c r="G126" s="24">
        <f t="shared" si="32"/>
        <v>2.56</v>
      </c>
      <c r="I126" s="18">
        <v>0.37</v>
      </c>
      <c r="J126" s="26" t="b">
        <f t="shared" si="33"/>
        <v>1</v>
      </c>
      <c r="K126" s="3">
        <v>6.93</v>
      </c>
      <c r="L126" t="b">
        <f t="shared" si="34"/>
        <v>1</v>
      </c>
      <c r="M126" s="3">
        <v>2.56</v>
      </c>
      <c r="N126" s="26" t="b">
        <f t="shared" si="35"/>
        <v>1</v>
      </c>
    </row>
    <row r="127" spans="2:14">
      <c r="B127" s="21" t="s">
        <v>124</v>
      </c>
      <c r="C127" s="2" t="s">
        <v>125</v>
      </c>
      <c r="D127" s="17" t="s">
        <v>8</v>
      </c>
      <c r="E127" s="18">
        <v>9.5000000000000001E-2</v>
      </c>
      <c r="F127" s="27">
        <v>20.239999999999998</v>
      </c>
      <c r="G127" s="24">
        <f t="shared" si="32"/>
        <v>1.92</v>
      </c>
      <c r="I127" s="18">
        <v>9.5000000000000001E-2</v>
      </c>
      <c r="J127" s="26" t="b">
        <f t="shared" si="33"/>
        <v>1</v>
      </c>
      <c r="K127" s="3">
        <v>20.239999999999998</v>
      </c>
      <c r="L127" t="b">
        <f t="shared" si="34"/>
        <v>1</v>
      </c>
      <c r="M127" s="3">
        <v>1.92</v>
      </c>
      <c r="N127" s="26" t="b">
        <f t="shared" si="35"/>
        <v>1</v>
      </c>
    </row>
    <row r="128" spans="2:14" ht="22.5">
      <c r="B128" s="21" t="s">
        <v>126</v>
      </c>
      <c r="C128" s="2" t="s">
        <v>127</v>
      </c>
      <c r="D128" s="17" t="s">
        <v>9</v>
      </c>
      <c r="E128" s="18">
        <v>0.44</v>
      </c>
      <c r="F128" s="27">
        <v>2.42</v>
      </c>
      <c r="G128" s="24">
        <f t="shared" si="32"/>
        <v>1.06</v>
      </c>
      <c r="I128" s="18">
        <v>0.44</v>
      </c>
      <c r="J128" s="26" t="b">
        <f t="shared" si="33"/>
        <v>1</v>
      </c>
      <c r="K128" s="3">
        <v>2.42</v>
      </c>
      <c r="L128" t="b">
        <f t="shared" si="34"/>
        <v>1</v>
      </c>
      <c r="M128" s="3">
        <v>1.06</v>
      </c>
      <c r="N128" s="26" t="b">
        <f t="shared" si="35"/>
        <v>1</v>
      </c>
    </row>
    <row r="129" spans="2:14" ht="22.5">
      <c r="B129" s="21" t="s">
        <v>36</v>
      </c>
      <c r="C129" s="2" t="s">
        <v>37</v>
      </c>
      <c r="D129" s="17" t="s">
        <v>9</v>
      </c>
      <c r="E129" s="18">
        <v>1.38</v>
      </c>
      <c r="F129" s="27">
        <v>7.84</v>
      </c>
      <c r="G129" s="24">
        <f t="shared" si="32"/>
        <v>10.81</v>
      </c>
      <c r="I129" s="18">
        <v>1.38</v>
      </c>
      <c r="J129" s="26" t="b">
        <f t="shared" si="33"/>
        <v>1</v>
      </c>
      <c r="K129" s="3">
        <v>7.84</v>
      </c>
      <c r="L129" t="b">
        <f t="shared" si="34"/>
        <v>1</v>
      </c>
      <c r="M129" s="3">
        <v>10.81</v>
      </c>
      <c r="N129" s="26" t="b">
        <f t="shared" si="35"/>
        <v>1</v>
      </c>
    </row>
    <row r="130" spans="2:14">
      <c r="B130" s="21" t="s">
        <v>128</v>
      </c>
      <c r="C130" s="2" t="s">
        <v>129</v>
      </c>
      <c r="D130" s="17" t="s">
        <v>24</v>
      </c>
      <c r="E130" s="18">
        <v>1.444</v>
      </c>
      <c r="F130" s="27">
        <v>21.06</v>
      </c>
      <c r="G130" s="24">
        <f t="shared" si="32"/>
        <v>30.41</v>
      </c>
      <c r="I130" s="18">
        <v>1.444</v>
      </c>
      <c r="J130" s="26" t="b">
        <f t="shared" si="33"/>
        <v>1</v>
      </c>
      <c r="K130" s="3">
        <v>21.06</v>
      </c>
      <c r="L130" t="b">
        <f t="shared" si="34"/>
        <v>1</v>
      </c>
      <c r="M130" s="3">
        <v>30.41</v>
      </c>
      <c r="N130" s="26" t="b">
        <f t="shared" si="35"/>
        <v>1</v>
      </c>
    </row>
    <row r="131" spans="2:14">
      <c r="B131" s="21" t="s">
        <v>38</v>
      </c>
      <c r="C131" s="4" t="s">
        <v>39</v>
      </c>
      <c r="D131" s="17" t="s">
        <v>24</v>
      </c>
      <c r="E131" s="18">
        <v>2.3570000000000002</v>
      </c>
      <c r="F131" s="27">
        <v>25.35</v>
      </c>
      <c r="G131" s="24">
        <f t="shared" si="32"/>
        <v>59.74</v>
      </c>
      <c r="I131" s="18">
        <v>2.3570000000000002</v>
      </c>
      <c r="J131" s="26" t="b">
        <f t="shared" si="33"/>
        <v>1</v>
      </c>
      <c r="K131" s="3">
        <v>25.35</v>
      </c>
      <c r="L131" t="b">
        <f t="shared" si="34"/>
        <v>1</v>
      </c>
      <c r="M131" s="3">
        <v>59.74</v>
      </c>
      <c r="N131" s="26" t="b">
        <f t="shared" si="35"/>
        <v>1</v>
      </c>
    </row>
    <row r="132" spans="2:14">
      <c r="B132" s="19"/>
      <c r="C132" s="19"/>
      <c r="D132" s="19"/>
      <c r="E132" s="19"/>
      <c r="F132" s="5" t="s">
        <v>1</v>
      </c>
      <c r="G132" s="25">
        <f>SUM(G125:G131)</f>
        <v>106.61000000000001</v>
      </c>
      <c r="I132" s="19"/>
      <c r="J132"/>
      <c r="K132" s="19"/>
      <c r="M132" s="20">
        <v>106.61</v>
      </c>
      <c r="N132" t="b">
        <f>G132&gt;=M132</f>
        <v>1</v>
      </c>
    </row>
    <row r="133" spans="2:14">
      <c r="J133"/>
    </row>
    <row r="134" spans="2:14" ht="25.5" customHeight="1">
      <c r="B134" s="28" t="s">
        <v>130</v>
      </c>
      <c r="C134" s="29"/>
      <c r="D134" s="29"/>
      <c r="E134" s="29"/>
      <c r="F134" s="29"/>
      <c r="G134" s="30"/>
      <c r="J134"/>
    </row>
    <row r="135" spans="2:14">
      <c r="B135" s="9" t="s">
        <v>15</v>
      </c>
      <c r="C135" s="10"/>
      <c r="D135" s="10"/>
      <c r="E135" s="10"/>
      <c r="F135" s="10"/>
      <c r="G135" s="11"/>
      <c r="J135"/>
    </row>
    <row r="136" spans="2:14">
      <c r="B136" s="12" t="s">
        <v>131</v>
      </c>
      <c r="C136" s="13"/>
      <c r="D136" s="13"/>
      <c r="E136" s="13"/>
      <c r="F136" s="14"/>
      <c r="G136" s="15"/>
      <c r="J136"/>
    </row>
    <row r="137" spans="2:14">
      <c r="B137" s="16" t="s">
        <v>17</v>
      </c>
      <c r="C137" s="1" t="s">
        <v>0</v>
      </c>
      <c r="D137" s="16" t="s">
        <v>18</v>
      </c>
      <c r="E137" s="16" t="s">
        <v>19</v>
      </c>
      <c r="F137" s="16" t="s">
        <v>262</v>
      </c>
      <c r="G137" s="16" t="s">
        <v>21</v>
      </c>
      <c r="I137" s="16" t="s">
        <v>19</v>
      </c>
      <c r="J137"/>
      <c r="K137" s="16" t="s">
        <v>20</v>
      </c>
      <c r="M137" s="16" t="s">
        <v>21</v>
      </c>
    </row>
    <row r="138" spans="2:14" ht="22.5">
      <c r="B138" s="21" t="s">
        <v>132</v>
      </c>
      <c r="C138" s="2" t="s">
        <v>133</v>
      </c>
      <c r="D138" s="17" t="s">
        <v>6</v>
      </c>
      <c r="E138" s="18">
        <v>0.76090000000000002</v>
      </c>
      <c r="F138" s="27">
        <v>84</v>
      </c>
      <c r="G138" s="24">
        <f t="shared" ref="G138:G144" si="36">TRUNC(E138*F138,2)</f>
        <v>63.91</v>
      </c>
      <c r="I138" s="18">
        <v>0.76090000000000002</v>
      </c>
      <c r="J138" s="26" t="b">
        <f t="shared" ref="J138:J144" si="37">E138=I138</f>
        <v>1</v>
      </c>
      <c r="K138" s="3">
        <v>84</v>
      </c>
      <c r="L138" t="b">
        <f t="shared" ref="L138:L144" si="38">F138&gt;=K138</f>
        <v>1</v>
      </c>
      <c r="M138" s="3">
        <v>63.91</v>
      </c>
      <c r="N138" s="26" t="b">
        <f t="shared" ref="N138:N144" si="39">G138&gt;=M138</f>
        <v>1</v>
      </c>
    </row>
    <row r="139" spans="2:14">
      <c r="B139" s="21" t="s">
        <v>134</v>
      </c>
      <c r="C139" s="2" t="s">
        <v>135</v>
      </c>
      <c r="D139" s="17" t="s">
        <v>8</v>
      </c>
      <c r="E139" s="18">
        <v>325.15890000000002</v>
      </c>
      <c r="F139" s="27">
        <v>0.8</v>
      </c>
      <c r="G139" s="24">
        <f t="shared" si="36"/>
        <v>260.12</v>
      </c>
      <c r="I139" s="18">
        <v>325.15890000000002</v>
      </c>
      <c r="J139" s="26" t="b">
        <f t="shared" si="37"/>
        <v>1</v>
      </c>
      <c r="K139" s="3">
        <v>0.8</v>
      </c>
      <c r="L139" t="b">
        <f t="shared" si="38"/>
        <v>1</v>
      </c>
      <c r="M139" s="3">
        <v>260.12</v>
      </c>
      <c r="N139" s="26" t="b">
        <f t="shared" si="39"/>
        <v>1</v>
      </c>
    </row>
    <row r="140" spans="2:14" ht="22.5">
      <c r="B140" s="21" t="s">
        <v>136</v>
      </c>
      <c r="C140" s="2" t="s">
        <v>137</v>
      </c>
      <c r="D140" s="17" t="s">
        <v>6</v>
      </c>
      <c r="E140" s="18">
        <v>0.59119999999999995</v>
      </c>
      <c r="F140" s="27">
        <v>98.88</v>
      </c>
      <c r="G140" s="24">
        <f t="shared" si="36"/>
        <v>58.45</v>
      </c>
      <c r="I140" s="18">
        <v>0.59119999999999995</v>
      </c>
      <c r="J140" s="26" t="b">
        <f t="shared" si="37"/>
        <v>1</v>
      </c>
      <c r="K140" s="3">
        <v>98.88</v>
      </c>
      <c r="L140" t="b">
        <f t="shared" si="38"/>
        <v>1</v>
      </c>
      <c r="M140" s="3">
        <v>58.45</v>
      </c>
      <c r="N140" s="26" t="b">
        <f t="shared" si="39"/>
        <v>1</v>
      </c>
    </row>
    <row r="141" spans="2:14" ht="33.75">
      <c r="B141" s="21" t="s">
        <v>138</v>
      </c>
      <c r="C141" s="2" t="s">
        <v>139</v>
      </c>
      <c r="D141" s="17" t="s">
        <v>93</v>
      </c>
      <c r="E141" s="18">
        <v>0.61970000000000003</v>
      </c>
      <c r="F141" s="27">
        <v>1.52</v>
      </c>
      <c r="G141" s="24">
        <f t="shared" si="36"/>
        <v>0.94</v>
      </c>
      <c r="I141" s="18">
        <v>0.61970000000000003</v>
      </c>
      <c r="J141" s="26" t="b">
        <f t="shared" si="37"/>
        <v>1</v>
      </c>
      <c r="K141" s="3">
        <v>1.52</v>
      </c>
      <c r="L141" t="b">
        <f t="shared" si="38"/>
        <v>1</v>
      </c>
      <c r="M141" s="3">
        <v>0.94</v>
      </c>
      <c r="N141" s="26" t="b">
        <f t="shared" si="39"/>
        <v>1</v>
      </c>
    </row>
    <row r="142" spans="2:14" ht="33.75">
      <c r="B142" s="21" t="s">
        <v>140</v>
      </c>
      <c r="C142" s="2" t="s">
        <v>141</v>
      </c>
      <c r="D142" s="17" t="s">
        <v>96</v>
      </c>
      <c r="E142" s="18">
        <v>0.65720000000000001</v>
      </c>
      <c r="F142" s="27">
        <v>5.63</v>
      </c>
      <c r="G142" s="24">
        <f t="shared" si="36"/>
        <v>3.7</v>
      </c>
      <c r="I142" s="18">
        <v>0.65720000000000001</v>
      </c>
      <c r="J142" s="26" t="b">
        <f t="shared" si="37"/>
        <v>1</v>
      </c>
      <c r="K142" s="3">
        <v>5.63</v>
      </c>
      <c r="L142" t="b">
        <f t="shared" si="38"/>
        <v>1</v>
      </c>
      <c r="M142" s="3">
        <v>3.7</v>
      </c>
      <c r="N142" s="26" t="b">
        <f t="shared" si="39"/>
        <v>1</v>
      </c>
    </row>
    <row r="143" spans="2:14" ht="22.5">
      <c r="B143" s="21" t="s">
        <v>142</v>
      </c>
      <c r="C143" s="2" t="s">
        <v>143</v>
      </c>
      <c r="D143" s="17" t="s">
        <v>24</v>
      </c>
      <c r="E143" s="18">
        <v>1.2767999999999999</v>
      </c>
      <c r="F143" s="27">
        <v>25.74</v>
      </c>
      <c r="G143" s="24">
        <f t="shared" si="36"/>
        <v>32.86</v>
      </c>
      <c r="I143" s="18">
        <v>1.2767999999999999</v>
      </c>
      <c r="J143" s="26" t="b">
        <f t="shared" si="37"/>
        <v>1</v>
      </c>
      <c r="K143" s="3">
        <v>25.74</v>
      </c>
      <c r="L143" t="b">
        <f t="shared" si="38"/>
        <v>1</v>
      </c>
      <c r="M143" s="3">
        <v>32.86</v>
      </c>
      <c r="N143" s="26" t="b">
        <f t="shared" si="39"/>
        <v>1</v>
      </c>
    </row>
    <row r="144" spans="2:14">
      <c r="B144" s="21" t="s">
        <v>25</v>
      </c>
      <c r="C144" s="4" t="s">
        <v>26</v>
      </c>
      <c r="D144" s="17" t="s">
        <v>24</v>
      </c>
      <c r="E144" s="18">
        <v>2.0266999999999999</v>
      </c>
      <c r="F144" s="27">
        <v>20.74</v>
      </c>
      <c r="G144" s="24">
        <f t="shared" si="36"/>
        <v>42.03</v>
      </c>
      <c r="I144" s="18">
        <v>2.0266999999999999</v>
      </c>
      <c r="J144" s="26" t="b">
        <f t="shared" si="37"/>
        <v>1</v>
      </c>
      <c r="K144" s="3">
        <v>20.74</v>
      </c>
      <c r="L144" t="b">
        <f t="shared" si="38"/>
        <v>1</v>
      </c>
      <c r="M144" s="3">
        <v>42.03</v>
      </c>
      <c r="N144" s="26" t="b">
        <f t="shared" si="39"/>
        <v>1</v>
      </c>
    </row>
    <row r="145" spans="2:14">
      <c r="B145" s="19"/>
      <c r="C145" s="19"/>
      <c r="D145" s="19"/>
      <c r="E145" s="19"/>
      <c r="F145" s="5" t="s">
        <v>1</v>
      </c>
      <c r="G145" s="25">
        <f>SUM(G138:G144)</f>
        <v>462.01</v>
      </c>
      <c r="I145" s="19"/>
      <c r="J145"/>
      <c r="K145" s="19"/>
      <c r="M145" s="20">
        <v>462.01</v>
      </c>
      <c r="N145" t="b">
        <f>G145&gt;=M145</f>
        <v>1</v>
      </c>
    </row>
    <row r="146" spans="2:14">
      <c r="J146"/>
    </row>
    <row r="147" spans="2:14">
      <c r="B147" s="6" t="s">
        <v>144</v>
      </c>
      <c r="C147" s="7"/>
      <c r="D147" s="7"/>
      <c r="E147" s="7"/>
      <c r="F147" s="7"/>
      <c r="G147" s="8"/>
      <c r="J147"/>
    </row>
    <row r="148" spans="2:14">
      <c r="B148" s="9" t="s">
        <v>15</v>
      </c>
      <c r="C148" s="10"/>
      <c r="D148" s="10"/>
      <c r="E148" s="10"/>
      <c r="F148" s="10"/>
      <c r="G148" s="11"/>
      <c r="J148"/>
    </row>
    <row r="149" spans="2:14">
      <c r="B149" s="12" t="s">
        <v>145</v>
      </c>
      <c r="C149" s="13"/>
      <c r="D149" s="13"/>
      <c r="E149" s="13"/>
      <c r="F149" s="14"/>
      <c r="G149" s="15"/>
      <c r="J149"/>
    </row>
    <row r="150" spans="2:14">
      <c r="B150" s="16" t="s">
        <v>17</v>
      </c>
      <c r="C150" s="1" t="s">
        <v>0</v>
      </c>
      <c r="D150" s="16" t="s">
        <v>18</v>
      </c>
      <c r="E150" s="16" t="s">
        <v>19</v>
      </c>
      <c r="F150" s="16" t="s">
        <v>262</v>
      </c>
      <c r="G150" s="16" t="s">
        <v>21</v>
      </c>
      <c r="I150" s="16" t="s">
        <v>19</v>
      </c>
      <c r="J150"/>
      <c r="K150" s="16" t="s">
        <v>20</v>
      </c>
      <c r="M150" s="16" t="s">
        <v>21</v>
      </c>
    </row>
    <row r="151" spans="2:14">
      <c r="B151" s="21" t="s">
        <v>38</v>
      </c>
      <c r="C151" s="2" t="s">
        <v>39</v>
      </c>
      <c r="D151" s="17" t="s">
        <v>24</v>
      </c>
      <c r="E151" s="18">
        <v>2.4590000000000001</v>
      </c>
      <c r="F151" s="27">
        <v>25.35</v>
      </c>
      <c r="G151" s="24">
        <f t="shared" ref="G151:G155" si="40">TRUNC(E151*F151,2)</f>
        <v>62.33</v>
      </c>
      <c r="I151" s="18">
        <v>2.4590000000000001</v>
      </c>
      <c r="J151" s="26" t="b">
        <f t="shared" ref="J151:J155" si="41">E151=I151</f>
        <v>1</v>
      </c>
      <c r="K151" s="3">
        <v>25.35</v>
      </c>
      <c r="L151" t="b">
        <f t="shared" ref="L151:L155" si="42">F151&gt;=K151</f>
        <v>1</v>
      </c>
      <c r="M151" s="3">
        <v>62.33</v>
      </c>
      <c r="N151" s="26" t="b">
        <f t="shared" ref="N151:N155" si="43">G151&gt;=M151</f>
        <v>1</v>
      </c>
    </row>
    <row r="152" spans="2:14">
      <c r="B152" s="21" t="s">
        <v>66</v>
      </c>
      <c r="C152" s="2" t="s">
        <v>67</v>
      </c>
      <c r="D152" s="17" t="s">
        <v>24</v>
      </c>
      <c r="E152" s="18">
        <v>2.4590000000000001</v>
      </c>
      <c r="F152" s="27">
        <v>25.75</v>
      </c>
      <c r="G152" s="24">
        <f t="shared" si="40"/>
        <v>63.31</v>
      </c>
      <c r="I152" s="18">
        <v>2.4590000000000001</v>
      </c>
      <c r="J152" s="26" t="b">
        <f t="shared" si="41"/>
        <v>1</v>
      </c>
      <c r="K152" s="3">
        <v>25.75</v>
      </c>
      <c r="L152" t="b">
        <f t="shared" si="42"/>
        <v>1</v>
      </c>
      <c r="M152" s="3">
        <v>63.31</v>
      </c>
      <c r="N152" s="26" t="b">
        <f t="shared" si="43"/>
        <v>1</v>
      </c>
    </row>
    <row r="153" spans="2:14">
      <c r="B153" s="21" t="s">
        <v>25</v>
      </c>
      <c r="C153" s="2" t="s">
        <v>26</v>
      </c>
      <c r="D153" s="17" t="s">
        <v>24</v>
      </c>
      <c r="E153" s="18">
        <v>7.3769999999999998</v>
      </c>
      <c r="F153" s="27">
        <v>20.74</v>
      </c>
      <c r="G153" s="24">
        <f t="shared" si="40"/>
        <v>152.99</v>
      </c>
      <c r="I153" s="18">
        <v>7.3769999999999998</v>
      </c>
      <c r="J153" s="26" t="b">
        <f t="shared" si="41"/>
        <v>1</v>
      </c>
      <c r="K153" s="3">
        <v>20.74</v>
      </c>
      <c r="L153" t="b">
        <f t="shared" si="42"/>
        <v>1</v>
      </c>
      <c r="M153" s="3">
        <v>152.99</v>
      </c>
      <c r="N153" s="26" t="b">
        <f t="shared" si="43"/>
        <v>1</v>
      </c>
    </row>
    <row r="154" spans="2:14" ht="33.75">
      <c r="B154" s="21" t="s">
        <v>146</v>
      </c>
      <c r="C154" s="2" t="s">
        <v>147</v>
      </c>
      <c r="D154" s="17" t="s">
        <v>93</v>
      </c>
      <c r="E154" s="18">
        <v>1.417</v>
      </c>
      <c r="F154" s="27">
        <v>0.54</v>
      </c>
      <c r="G154" s="24">
        <f t="shared" si="40"/>
        <v>0.76</v>
      </c>
      <c r="I154" s="18">
        <v>1.417</v>
      </c>
      <c r="J154" s="26" t="b">
        <f t="shared" si="41"/>
        <v>1</v>
      </c>
      <c r="K154" s="3">
        <v>0.54</v>
      </c>
      <c r="L154" t="b">
        <f t="shared" si="42"/>
        <v>1</v>
      </c>
      <c r="M154" s="3">
        <v>0.76</v>
      </c>
      <c r="N154" s="26" t="b">
        <f t="shared" si="43"/>
        <v>1</v>
      </c>
    </row>
    <row r="155" spans="2:14">
      <c r="B155" s="21" t="s">
        <v>148</v>
      </c>
      <c r="C155" s="4" t="s">
        <v>149</v>
      </c>
      <c r="D155" s="17" t="s">
        <v>96</v>
      </c>
      <c r="E155" s="18">
        <v>1.042</v>
      </c>
      <c r="F155" s="27">
        <v>1.45</v>
      </c>
      <c r="G155" s="24">
        <f t="shared" si="40"/>
        <v>1.51</v>
      </c>
      <c r="I155" s="18">
        <v>1.042</v>
      </c>
      <c r="J155" s="26" t="b">
        <f t="shared" si="41"/>
        <v>1</v>
      </c>
      <c r="K155" s="3">
        <v>1.45</v>
      </c>
      <c r="L155" t="b">
        <f t="shared" si="42"/>
        <v>1</v>
      </c>
      <c r="M155" s="3">
        <v>1.51</v>
      </c>
      <c r="N155" s="26" t="b">
        <f t="shared" si="43"/>
        <v>1</v>
      </c>
    </row>
    <row r="156" spans="2:14">
      <c r="B156" s="19"/>
      <c r="C156" s="19"/>
      <c r="D156" s="19"/>
      <c r="E156" s="19"/>
      <c r="F156" s="5" t="s">
        <v>1</v>
      </c>
      <c r="G156" s="25">
        <f>SUM(G151:G155)</f>
        <v>280.89999999999998</v>
      </c>
      <c r="I156" s="19"/>
      <c r="J156"/>
      <c r="K156" s="19"/>
      <c r="M156" s="20">
        <v>280.89999999999998</v>
      </c>
      <c r="N156" t="b">
        <f>G156&gt;=M156</f>
        <v>1</v>
      </c>
    </row>
    <row r="157" spans="2:14">
      <c r="J157"/>
    </row>
    <row r="158" spans="2:14" ht="25.5" customHeight="1">
      <c r="B158" s="28" t="s">
        <v>150</v>
      </c>
      <c r="C158" s="29"/>
      <c r="D158" s="29"/>
      <c r="E158" s="29"/>
      <c r="F158" s="29"/>
      <c r="G158" s="30"/>
      <c r="J158"/>
    </row>
    <row r="159" spans="2:14">
      <c r="B159" s="9" t="s">
        <v>15</v>
      </c>
      <c r="C159" s="10"/>
      <c r="D159" s="10"/>
      <c r="E159" s="10"/>
      <c r="F159" s="10"/>
      <c r="G159" s="11"/>
      <c r="J159"/>
    </row>
    <row r="160" spans="2:14">
      <c r="B160" s="12" t="s">
        <v>151</v>
      </c>
      <c r="C160" s="13"/>
      <c r="D160" s="13"/>
      <c r="E160" s="13"/>
      <c r="F160" s="14"/>
      <c r="G160" s="15"/>
      <c r="J160"/>
    </row>
    <row r="161" spans="2:14">
      <c r="B161" s="16" t="s">
        <v>17</v>
      </c>
      <c r="C161" s="1" t="s">
        <v>0</v>
      </c>
      <c r="D161" s="16" t="s">
        <v>18</v>
      </c>
      <c r="E161" s="16" t="s">
        <v>19</v>
      </c>
      <c r="F161" s="16" t="s">
        <v>262</v>
      </c>
      <c r="G161" s="16" t="s">
        <v>21</v>
      </c>
      <c r="I161" s="16" t="s">
        <v>19</v>
      </c>
      <c r="J161"/>
      <c r="K161" s="16" t="s">
        <v>20</v>
      </c>
      <c r="M161" s="16" t="s">
        <v>21</v>
      </c>
    </row>
    <row r="162" spans="2:14" ht="33.75">
      <c r="B162" s="21" t="s">
        <v>152</v>
      </c>
      <c r="C162" s="2" t="s">
        <v>153</v>
      </c>
      <c r="D162" s="17" t="s">
        <v>4</v>
      </c>
      <c r="E162" s="18">
        <v>28.31</v>
      </c>
      <c r="F162" s="27">
        <v>0.99</v>
      </c>
      <c r="G162" s="24">
        <f t="shared" ref="G162:G167" si="44">TRUNC(E162*F162,2)</f>
        <v>28.02</v>
      </c>
      <c r="I162" s="18">
        <v>28.31</v>
      </c>
      <c r="J162" s="26" t="b">
        <f t="shared" ref="J162:J167" si="45">E162=I162</f>
        <v>1</v>
      </c>
      <c r="K162" s="3">
        <v>0.99</v>
      </c>
      <c r="L162" t="b">
        <f t="shared" ref="L162:L167" si="46">F162&gt;=K162</f>
        <v>1</v>
      </c>
      <c r="M162" s="3">
        <v>28.02</v>
      </c>
      <c r="N162" s="26" t="b">
        <f t="shared" ref="N162:N167" si="47">G162&gt;=M162</f>
        <v>1</v>
      </c>
    </row>
    <row r="163" spans="2:14">
      <c r="B163" s="21" t="s">
        <v>154</v>
      </c>
      <c r="C163" s="2" t="s">
        <v>155</v>
      </c>
      <c r="D163" s="17" t="s">
        <v>156</v>
      </c>
      <c r="E163" s="18">
        <v>5.0000000000000001E-3</v>
      </c>
      <c r="F163" s="27">
        <v>44.82</v>
      </c>
      <c r="G163" s="24">
        <f t="shared" si="44"/>
        <v>0.22</v>
      </c>
      <c r="I163" s="18">
        <v>5.0000000000000001E-3</v>
      </c>
      <c r="J163" s="26" t="b">
        <f t="shared" si="45"/>
        <v>1</v>
      </c>
      <c r="K163" s="3">
        <v>44.82</v>
      </c>
      <c r="L163" t="b">
        <f t="shared" si="46"/>
        <v>1</v>
      </c>
      <c r="M163" s="3">
        <v>0.22</v>
      </c>
      <c r="N163" s="26" t="b">
        <f t="shared" si="47"/>
        <v>1</v>
      </c>
    </row>
    <row r="164" spans="2:14" ht="33.75">
      <c r="B164" s="21" t="s">
        <v>157</v>
      </c>
      <c r="C164" s="2" t="s">
        <v>158</v>
      </c>
      <c r="D164" s="17" t="s">
        <v>9</v>
      </c>
      <c r="E164" s="18">
        <v>0.42</v>
      </c>
      <c r="F164" s="27">
        <v>2.2999999999999998</v>
      </c>
      <c r="G164" s="24">
        <f t="shared" si="44"/>
        <v>0.96</v>
      </c>
      <c r="I164" s="18">
        <v>0.42</v>
      </c>
      <c r="J164" s="26" t="b">
        <f t="shared" si="45"/>
        <v>1</v>
      </c>
      <c r="K164" s="3">
        <v>2.2999999999999998</v>
      </c>
      <c r="L164" t="b">
        <f t="shared" si="46"/>
        <v>1</v>
      </c>
      <c r="M164" s="3">
        <v>0.96</v>
      </c>
      <c r="N164" s="26" t="b">
        <f t="shared" si="47"/>
        <v>1</v>
      </c>
    </row>
    <row r="165" spans="2:14" ht="45">
      <c r="B165" s="21" t="s">
        <v>159</v>
      </c>
      <c r="C165" s="2" t="s">
        <v>160</v>
      </c>
      <c r="D165" s="17" t="s">
        <v>6</v>
      </c>
      <c r="E165" s="18">
        <v>9.1000000000000004E-3</v>
      </c>
      <c r="F165" s="27">
        <v>587.53</v>
      </c>
      <c r="G165" s="24">
        <f t="shared" si="44"/>
        <v>5.34</v>
      </c>
      <c r="I165" s="18">
        <v>9.1000000000000004E-3</v>
      </c>
      <c r="J165" s="26" t="b">
        <f t="shared" si="45"/>
        <v>1</v>
      </c>
      <c r="K165" s="3">
        <v>587.53</v>
      </c>
      <c r="L165" t="b">
        <f t="shared" si="46"/>
        <v>1</v>
      </c>
      <c r="M165" s="3">
        <v>5.34</v>
      </c>
      <c r="N165" s="26" t="b">
        <f t="shared" si="47"/>
        <v>1</v>
      </c>
    </row>
    <row r="166" spans="2:14">
      <c r="B166" s="21" t="s">
        <v>66</v>
      </c>
      <c r="C166" s="2" t="s">
        <v>67</v>
      </c>
      <c r="D166" s="17" t="s">
        <v>24</v>
      </c>
      <c r="E166" s="18">
        <v>1.61</v>
      </c>
      <c r="F166" s="27">
        <v>25.75</v>
      </c>
      <c r="G166" s="24">
        <f t="shared" si="44"/>
        <v>41.45</v>
      </c>
      <c r="I166" s="18">
        <v>1.61</v>
      </c>
      <c r="J166" s="26" t="b">
        <f t="shared" si="45"/>
        <v>1</v>
      </c>
      <c r="K166" s="3">
        <v>25.75</v>
      </c>
      <c r="L166" t="b">
        <f t="shared" si="46"/>
        <v>1</v>
      </c>
      <c r="M166" s="3">
        <v>41.45</v>
      </c>
      <c r="N166" s="26" t="b">
        <f t="shared" si="47"/>
        <v>1</v>
      </c>
    </row>
    <row r="167" spans="2:14">
      <c r="B167" s="21" t="s">
        <v>25</v>
      </c>
      <c r="C167" s="4" t="s">
        <v>26</v>
      </c>
      <c r="D167" s="17" t="s">
        <v>24</v>
      </c>
      <c r="E167" s="18">
        <v>0.80500000000000005</v>
      </c>
      <c r="F167" s="27">
        <v>20.74</v>
      </c>
      <c r="G167" s="24">
        <f t="shared" si="44"/>
        <v>16.690000000000001</v>
      </c>
      <c r="I167" s="18">
        <v>0.80500000000000005</v>
      </c>
      <c r="J167" s="26" t="b">
        <f t="shared" si="45"/>
        <v>1</v>
      </c>
      <c r="K167" s="3">
        <v>20.74</v>
      </c>
      <c r="L167" t="b">
        <f t="shared" si="46"/>
        <v>1</v>
      </c>
      <c r="M167" s="3">
        <v>16.690000000000001</v>
      </c>
      <c r="N167" s="26" t="b">
        <f t="shared" si="47"/>
        <v>1</v>
      </c>
    </row>
    <row r="168" spans="2:14">
      <c r="B168" s="19"/>
      <c r="C168" s="19"/>
      <c r="D168" s="19"/>
      <c r="E168" s="19"/>
      <c r="F168" s="5" t="s">
        <v>1</v>
      </c>
      <c r="G168" s="25">
        <f>SUM(G162:G167)</f>
        <v>92.68</v>
      </c>
      <c r="I168" s="19"/>
      <c r="J168"/>
      <c r="K168" s="19"/>
      <c r="M168" s="20">
        <v>92.68</v>
      </c>
      <c r="N168" t="b">
        <f>G168&gt;=M168</f>
        <v>1</v>
      </c>
    </row>
    <row r="169" spans="2:14">
      <c r="J169"/>
    </row>
    <row r="170" spans="2:14">
      <c r="B170" s="6" t="s">
        <v>161</v>
      </c>
      <c r="C170" s="7"/>
      <c r="D170" s="7"/>
      <c r="E170" s="7"/>
      <c r="F170" s="7"/>
      <c r="G170" s="8"/>
      <c r="J170"/>
    </row>
    <row r="171" spans="2:14">
      <c r="B171" s="9" t="s">
        <v>28</v>
      </c>
      <c r="C171" s="10"/>
      <c r="D171" s="10"/>
      <c r="E171" s="10"/>
      <c r="F171" s="10"/>
      <c r="G171" s="11"/>
      <c r="J171"/>
    </row>
    <row r="172" spans="2:14">
      <c r="B172" s="12" t="s">
        <v>162</v>
      </c>
      <c r="C172" s="13"/>
      <c r="D172" s="13"/>
      <c r="E172" s="13"/>
      <c r="F172" s="14"/>
      <c r="G172" s="15"/>
      <c r="J172"/>
    </row>
    <row r="173" spans="2:14">
      <c r="B173" s="16" t="s">
        <v>17</v>
      </c>
      <c r="C173" s="1" t="s">
        <v>0</v>
      </c>
      <c r="D173" s="16" t="s">
        <v>18</v>
      </c>
      <c r="E173" s="16" t="s">
        <v>19</v>
      </c>
      <c r="F173" s="16" t="s">
        <v>262</v>
      </c>
      <c r="G173" s="16" t="s">
        <v>21</v>
      </c>
      <c r="I173" s="16" t="s">
        <v>19</v>
      </c>
      <c r="J173"/>
      <c r="K173" s="16" t="s">
        <v>20</v>
      </c>
      <c r="M173" s="16" t="s">
        <v>21</v>
      </c>
    </row>
    <row r="174" spans="2:14" ht="33.75">
      <c r="B174" s="21" t="s">
        <v>163</v>
      </c>
      <c r="C174" s="2" t="s">
        <v>164</v>
      </c>
      <c r="D174" s="17" t="s">
        <v>9</v>
      </c>
      <c r="E174" s="18">
        <v>1.0207999999999999</v>
      </c>
      <c r="F174" s="27">
        <v>5.51</v>
      </c>
      <c r="G174" s="24">
        <f t="shared" ref="G174:G178" si="48">TRUNC(E174*F174,2)</f>
        <v>5.62</v>
      </c>
      <c r="I174" s="18">
        <v>1.0207999999999999</v>
      </c>
      <c r="J174" s="26" t="b">
        <f t="shared" ref="J174:J178" si="49">E174=I174</f>
        <v>1</v>
      </c>
      <c r="K174" s="3">
        <v>5.51</v>
      </c>
      <c r="L174" t="b">
        <f t="shared" ref="L174:L178" si="50">F174&gt;=K174</f>
        <v>1</v>
      </c>
      <c r="M174" s="3">
        <v>5.62</v>
      </c>
      <c r="N174" s="26" t="b">
        <f t="shared" ref="N174:N178" si="51">G174&gt;=M174</f>
        <v>1</v>
      </c>
    </row>
    <row r="175" spans="2:14">
      <c r="B175" s="21" t="s">
        <v>165</v>
      </c>
      <c r="C175" s="2" t="s">
        <v>166</v>
      </c>
      <c r="D175" s="17" t="s">
        <v>24</v>
      </c>
      <c r="E175" s="18">
        <v>0.1135</v>
      </c>
      <c r="F175" s="27">
        <v>18.559999999999999</v>
      </c>
      <c r="G175" s="24">
        <f t="shared" si="48"/>
        <v>2.1</v>
      </c>
      <c r="I175" s="18">
        <v>0.1135</v>
      </c>
      <c r="J175" s="26" t="b">
        <f t="shared" si="49"/>
        <v>1</v>
      </c>
      <c r="K175" s="3">
        <v>18.559999999999999</v>
      </c>
      <c r="L175" t="b">
        <f t="shared" si="50"/>
        <v>1</v>
      </c>
      <c r="M175" s="3">
        <v>2.1</v>
      </c>
      <c r="N175" s="26" t="b">
        <f t="shared" si="51"/>
        <v>1</v>
      </c>
    </row>
    <row r="176" spans="2:14">
      <c r="B176" s="21" t="s">
        <v>167</v>
      </c>
      <c r="C176" s="2" t="s">
        <v>5</v>
      </c>
      <c r="D176" s="17" t="s">
        <v>6</v>
      </c>
      <c r="E176" s="18">
        <v>0.18</v>
      </c>
      <c r="F176" s="27">
        <v>82.04</v>
      </c>
      <c r="G176" s="24">
        <f t="shared" si="48"/>
        <v>14.76</v>
      </c>
      <c r="I176" s="18">
        <v>0.18</v>
      </c>
      <c r="J176" s="26" t="b">
        <f t="shared" si="49"/>
        <v>1</v>
      </c>
      <c r="K176" s="3">
        <v>82.04</v>
      </c>
      <c r="L176" t="b">
        <f t="shared" si="50"/>
        <v>1</v>
      </c>
      <c r="M176" s="3">
        <v>14.76</v>
      </c>
      <c r="N176" s="26" t="b">
        <f t="shared" si="51"/>
        <v>1</v>
      </c>
    </row>
    <row r="177" spans="2:14" ht="22.5">
      <c r="B177" s="21" t="s">
        <v>168</v>
      </c>
      <c r="C177" s="2" t="s">
        <v>7</v>
      </c>
      <c r="D177" s="17" t="s">
        <v>6</v>
      </c>
      <c r="E177" s="18">
        <v>0.18</v>
      </c>
      <c r="F177" s="27">
        <v>25.26</v>
      </c>
      <c r="G177" s="24">
        <f t="shared" si="48"/>
        <v>4.54</v>
      </c>
      <c r="I177" s="18">
        <v>0.18</v>
      </c>
      <c r="J177" s="26" t="b">
        <f t="shared" si="49"/>
        <v>1</v>
      </c>
      <c r="K177" s="3">
        <v>25.26</v>
      </c>
      <c r="L177" t="b">
        <f t="shared" si="50"/>
        <v>1</v>
      </c>
      <c r="M177" s="3">
        <v>4.54</v>
      </c>
      <c r="N177" s="26" t="b">
        <f t="shared" si="51"/>
        <v>1</v>
      </c>
    </row>
    <row r="178" spans="2:14">
      <c r="B178" s="21" t="s">
        <v>25</v>
      </c>
      <c r="C178" s="4" t="s">
        <v>26</v>
      </c>
      <c r="D178" s="17" t="s">
        <v>24</v>
      </c>
      <c r="E178" s="18">
        <v>3.6299999999999999E-2</v>
      </c>
      <c r="F178" s="27">
        <v>20.74</v>
      </c>
      <c r="G178" s="24">
        <f t="shared" si="48"/>
        <v>0.75</v>
      </c>
      <c r="I178" s="18">
        <v>3.6299999999999999E-2</v>
      </c>
      <c r="J178" s="26" t="b">
        <f t="shared" si="49"/>
        <v>1</v>
      </c>
      <c r="K178" s="3">
        <v>20.74</v>
      </c>
      <c r="L178" t="b">
        <f t="shared" si="50"/>
        <v>1</v>
      </c>
      <c r="M178" s="3">
        <v>0.75</v>
      </c>
      <c r="N178" s="26" t="b">
        <f t="shared" si="51"/>
        <v>1</v>
      </c>
    </row>
    <row r="179" spans="2:14">
      <c r="B179" s="19"/>
      <c r="C179" s="19"/>
      <c r="D179" s="19"/>
      <c r="E179" s="19"/>
      <c r="F179" s="5" t="s">
        <v>1</v>
      </c>
      <c r="G179" s="25">
        <f>SUM(G174:G178)</f>
        <v>27.77</v>
      </c>
      <c r="I179" s="19"/>
      <c r="J179"/>
      <c r="K179" s="19"/>
      <c r="M179" s="20">
        <v>27.77</v>
      </c>
      <c r="N179" t="b">
        <f>G179&gt;=M179</f>
        <v>1</v>
      </c>
    </row>
    <row r="180" spans="2:14">
      <c r="J180"/>
    </row>
    <row r="181" spans="2:14">
      <c r="B181" s="6" t="s">
        <v>169</v>
      </c>
      <c r="C181" s="7"/>
      <c r="D181" s="7"/>
      <c r="E181" s="7"/>
      <c r="F181" s="7"/>
      <c r="G181" s="8"/>
      <c r="J181"/>
    </row>
    <row r="182" spans="2:14">
      <c r="B182" s="9" t="s">
        <v>15</v>
      </c>
      <c r="C182" s="10"/>
      <c r="D182" s="10"/>
      <c r="E182" s="10"/>
      <c r="F182" s="10"/>
      <c r="G182" s="11"/>
      <c r="J182"/>
    </row>
    <row r="183" spans="2:14">
      <c r="B183" s="12" t="s">
        <v>170</v>
      </c>
      <c r="C183" s="13"/>
      <c r="D183" s="13"/>
      <c r="E183" s="13"/>
      <c r="F183" s="14"/>
      <c r="G183" s="15"/>
      <c r="J183"/>
    </row>
    <row r="184" spans="2:14">
      <c r="B184" s="16" t="s">
        <v>17</v>
      </c>
      <c r="C184" s="1" t="s">
        <v>0</v>
      </c>
      <c r="D184" s="16" t="s">
        <v>18</v>
      </c>
      <c r="E184" s="16" t="s">
        <v>19</v>
      </c>
      <c r="F184" s="16" t="s">
        <v>262</v>
      </c>
      <c r="G184" s="16" t="s">
        <v>21</v>
      </c>
      <c r="I184" s="16" t="s">
        <v>19</v>
      </c>
      <c r="J184"/>
      <c r="K184" s="16" t="s">
        <v>20</v>
      </c>
      <c r="M184" s="16" t="s">
        <v>21</v>
      </c>
    </row>
    <row r="185" spans="2:14" ht="33.75">
      <c r="B185" s="21" t="s">
        <v>171</v>
      </c>
      <c r="C185" s="2" t="s">
        <v>172</v>
      </c>
      <c r="D185" s="17" t="s">
        <v>4</v>
      </c>
      <c r="E185" s="18">
        <v>1</v>
      </c>
      <c r="F185" s="27">
        <v>3.79</v>
      </c>
      <c r="G185" s="24">
        <f t="shared" ref="G185:G188" si="52">TRUNC(E185*F185,2)</f>
        <v>3.79</v>
      </c>
      <c r="I185" s="18">
        <v>1</v>
      </c>
      <c r="J185" s="26" t="b">
        <f t="shared" ref="J185:J188" si="53">E185=I185</f>
        <v>1</v>
      </c>
      <c r="K185" s="3">
        <v>3.79</v>
      </c>
      <c r="L185" t="b">
        <f t="shared" ref="L185:L188" si="54">F185&gt;=K185</f>
        <v>1</v>
      </c>
      <c r="M185" s="3">
        <v>3.79</v>
      </c>
      <c r="N185" s="26" t="b">
        <f t="shared" ref="N185:N188" si="55">G185&gt;=M185</f>
        <v>1</v>
      </c>
    </row>
    <row r="186" spans="2:14">
      <c r="B186" s="21" t="s">
        <v>173</v>
      </c>
      <c r="C186" s="2" t="s">
        <v>174</v>
      </c>
      <c r="D186" s="17" t="s">
        <v>4</v>
      </c>
      <c r="E186" s="18">
        <v>5.3E-3</v>
      </c>
      <c r="F186" s="27">
        <v>18.440000000000001</v>
      </c>
      <c r="G186" s="24">
        <f t="shared" si="52"/>
        <v>0.09</v>
      </c>
      <c r="I186" s="18">
        <v>5.3E-3</v>
      </c>
      <c r="J186" s="26" t="b">
        <f t="shared" si="53"/>
        <v>1</v>
      </c>
      <c r="K186" s="3">
        <v>18.440000000000001</v>
      </c>
      <c r="L186" t="b">
        <f t="shared" si="54"/>
        <v>1</v>
      </c>
      <c r="M186" s="3">
        <v>0.09</v>
      </c>
      <c r="N186" s="26" t="b">
        <f t="shared" si="55"/>
        <v>1</v>
      </c>
    </row>
    <row r="187" spans="2:14">
      <c r="B187" s="21" t="s">
        <v>165</v>
      </c>
      <c r="C187" s="2" t="s">
        <v>166</v>
      </c>
      <c r="D187" s="17" t="s">
        <v>24</v>
      </c>
      <c r="E187" s="18">
        <v>0.1565</v>
      </c>
      <c r="F187" s="27">
        <v>18.559999999999999</v>
      </c>
      <c r="G187" s="24">
        <f t="shared" si="52"/>
        <v>2.9</v>
      </c>
      <c r="I187" s="18">
        <v>0.1565</v>
      </c>
      <c r="J187" s="26" t="b">
        <f t="shared" si="53"/>
        <v>1</v>
      </c>
      <c r="K187" s="3">
        <v>18.559999999999999</v>
      </c>
      <c r="L187" t="b">
        <f t="shared" si="54"/>
        <v>1</v>
      </c>
      <c r="M187" s="3">
        <v>2.9</v>
      </c>
      <c r="N187" s="26" t="b">
        <f t="shared" si="55"/>
        <v>1</v>
      </c>
    </row>
    <row r="188" spans="2:14">
      <c r="B188" s="21" t="s">
        <v>25</v>
      </c>
      <c r="C188" s="4" t="s">
        <v>26</v>
      </c>
      <c r="D188" s="17" t="s">
        <v>24</v>
      </c>
      <c r="E188" s="18">
        <v>5.0099999999999999E-2</v>
      </c>
      <c r="F188" s="27">
        <v>20.74</v>
      </c>
      <c r="G188" s="24">
        <f t="shared" si="52"/>
        <v>1.03</v>
      </c>
      <c r="I188" s="18">
        <v>5.0099999999999999E-2</v>
      </c>
      <c r="J188" s="26" t="b">
        <f t="shared" si="53"/>
        <v>1</v>
      </c>
      <c r="K188" s="3">
        <v>20.74</v>
      </c>
      <c r="L188" t="b">
        <f t="shared" si="54"/>
        <v>1</v>
      </c>
      <c r="M188" s="3">
        <v>1.03</v>
      </c>
      <c r="N188" s="26" t="b">
        <f t="shared" si="55"/>
        <v>1</v>
      </c>
    </row>
    <row r="189" spans="2:14">
      <c r="B189" s="19"/>
      <c r="C189" s="19"/>
      <c r="D189" s="19"/>
      <c r="E189" s="19"/>
      <c r="F189" s="5" t="s">
        <v>1</v>
      </c>
      <c r="G189" s="25">
        <f>SUM(G185:G188)</f>
        <v>7.81</v>
      </c>
      <c r="I189" s="19"/>
      <c r="J189"/>
      <c r="K189" s="19"/>
      <c r="M189" s="20">
        <v>7.81</v>
      </c>
      <c r="N189" t="b">
        <f>G189&gt;=M189</f>
        <v>1</v>
      </c>
    </row>
    <row r="190" spans="2:14">
      <c r="J190"/>
    </row>
    <row r="191" spans="2:14">
      <c r="B191" s="6" t="s">
        <v>175</v>
      </c>
      <c r="C191" s="7"/>
      <c r="D191" s="7"/>
      <c r="E191" s="7"/>
      <c r="F191" s="7"/>
      <c r="G191" s="8"/>
      <c r="J191"/>
    </row>
    <row r="192" spans="2:14">
      <c r="B192" s="9" t="s">
        <v>15</v>
      </c>
      <c r="C192" s="10"/>
      <c r="D192" s="10"/>
      <c r="E192" s="10"/>
      <c r="F192" s="10"/>
      <c r="G192" s="11"/>
      <c r="J192"/>
    </row>
    <row r="193" spans="2:14">
      <c r="B193" s="12" t="s">
        <v>176</v>
      </c>
      <c r="C193" s="13"/>
      <c r="D193" s="13"/>
      <c r="E193" s="13"/>
      <c r="F193" s="14"/>
      <c r="G193" s="15"/>
      <c r="J193"/>
    </row>
    <row r="194" spans="2:14">
      <c r="B194" s="16" t="s">
        <v>17</v>
      </c>
      <c r="C194" s="1" t="s">
        <v>0</v>
      </c>
      <c r="D194" s="16" t="s">
        <v>18</v>
      </c>
      <c r="E194" s="16" t="s">
        <v>19</v>
      </c>
      <c r="F194" s="16" t="s">
        <v>262</v>
      </c>
      <c r="G194" s="16" t="s">
        <v>21</v>
      </c>
      <c r="I194" s="16" t="s">
        <v>19</v>
      </c>
      <c r="J194"/>
      <c r="K194" s="16" t="s">
        <v>20</v>
      </c>
      <c r="M194" s="16" t="s">
        <v>21</v>
      </c>
    </row>
    <row r="195" spans="2:14">
      <c r="B195" s="21" t="s">
        <v>177</v>
      </c>
      <c r="C195" s="2" t="s">
        <v>178</v>
      </c>
      <c r="D195" s="17" t="s">
        <v>4</v>
      </c>
      <c r="E195" s="18">
        <v>4.4999999999999997E-3</v>
      </c>
      <c r="F195" s="27">
        <v>3.08</v>
      </c>
      <c r="G195" s="24">
        <f t="shared" ref="G195:G198" si="56">TRUNC(E195*F195,2)</f>
        <v>0.01</v>
      </c>
      <c r="I195" s="18">
        <v>4.4999999999999997E-3</v>
      </c>
      <c r="J195" s="26" t="b">
        <f t="shared" ref="J195:J198" si="57">E195=I195</f>
        <v>1</v>
      </c>
      <c r="K195" s="3">
        <v>3.08</v>
      </c>
      <c r="L195" t="b">
        <f t="shared" ref="L195:L198" si="58">F195&gt;=K195</f>
        <v>1</v>
      </c>
      <c r="M195" s="3">
        <v>0.01</v>
      </c>
      <c r="N195" s="26" t="b">
        <f t="shared" ref="N195:N198" si="59">G195&gt;=M195</f>
        <v>1</v>
      </c>
    </row>
    <row r="196" spans="2:14">
      <c r="B196" s="21" t="s">
        <v>64</v>
      </c>
      <c r="C196" s="2" t="s">
        <v>65</v>
      </c>
      <c r="D196" s="17" t="s">
        <v>9</v>
      </c>
      <c r="E196" s="18">
        <v>1.0492999999999999</v>
      </c>
      <c r="F196" s="27">
        <v>4.09</v>
      </c>
      <c r="G196" s="24">
        <f t="shared" si="56"/>
        <v>4.29</v>
      </c>
      <c r="I196" s="18">
        <v>1.0492999999999999</v>
      </c>
      <c r="J196" s="26" t="b">
        <f t="shared" si="57"/>
        <v>1</v>
      </c>
      <c r="K196" s="3">
        <v>4.09</v>
      </c>
      <c r="L196" t="b">
        <f t="shared" si="58"/>
        <v>1</v>
      </c>
      <c r="M196" s="3">
        <v>4.29</v>
      </c>
      <c r="N196" s="26" t="b">
        <f t="shared" si="59"/>
        <v>1</v>
      </c>
    </row>
    <row r="197" spans="2:14" ht="22.5">
      <c r="B197" s="21" t="s">
        <v>179</v>
      </c>
      <c r="C197" s="2" t="s">
        <v>180</v>
      </c>
      <c r="D197" s="17" t="s">
        <v>24</v>
      </c>
      <c r="E197" s="18">
        <v>1.95E-2</v>
      </c>
      <c r="F197" s="27">
        <v>20.68</v>
      </c>
      <c r="G197" s="24">
        <f t="shared" si="56"/>
        <v>0.4</v>
      </c>
      <c r="I197" s="18">
        <v>1.95E-2</v>
      </c>
      <c r="J197" s="26" t="b">
        <f t="shared" si="57"/>
        <v>1</v>
      </c>
      <c r="K197" s="3">
        <v>20.68</v>
      </c>
      <c r="L197" t="b">
        <f t="shared" si="58"/>
        <v>1</v>
      </c>
      <c r="M197" s="3">
        <v>0.4</v>
      </c>
      <c r="N197" s="26" t="b">
        <f t="shared" si="59"/>
        <v>1</v>
      </c>
    </row>
    <row r="198" spans="2:14">
      <c r="B198" s="21" t="s">
        <v>181</v>
      </c>
      <c r="C198" s="4" t="s">
        <v>182</v>
      </c>
      <c r="D198" s="17" t="s">
        <v>24</v>
      </c>
      <c r="E198" s="18">
        <v>1.95E-2</v>
      </c>
      <c r="F198" s="27">
        <v>25.04</v>
      </c>
      <c r="G198" s="24">
        <f t="shared" si="56"/>
        <v>0.48</v>
      </c>
      <c r="I198" s="18">
        <v>1.95E-2</v>
      </c>
      <c r="J198" s="26" t="b">
        <f t="shared" si="57"/>
        <v>1</v>
      </c>
      <c r="K198" s="3">
        <v>25.04</v>
      </c>
      <c r="L198" t="b">
        <f t="shared" si="58"/>
        <v>1</v>
      </c>
      <c r="M198" s="3">
        <v>0.48</v>
      </c>
      <c r="N198" s="26" t="b">
        <f t="shared" si="59"/>
        <v>1</v>
      </c>
    </row>
    <row r="199" spans="2:14">
      <c r="B199" s="19"/>
      <c r="C199" s="19"/>
      <c r="D199" s="19"/>
      <c r="E199" s="19"/>
      <c r="F199" s="5" t="s">
        <v>1</v>
      </c>
      <c r="G199" s="25">
        <f>SUM(G195:G198)</f>
        <v>5.18</v>
      </c>
      <c r="I199" s="19"/>
      <c r="J199"/>
      <c r="K199" s="19"/>
      <c r="M199" s="20">
        <v>5.18</v>
      </c>
      <c r="N199" t="b">
        <f>G199&gt;=M199</f>
        <v>1</v>
      </c>
    </row>
    <row r="200" spans="2:14">
      <c r="J200"/>
    </row>
    <row r="201" spans="2:14" ht="25.5" customHeight="1">
      <c r="B201" s="28" t="s">
        <v>183</v>
      </c>
      <c r="C201" s="29"/>
      <c r="D201" s="29"/>
      <c r="E201" s="29"/>
      <c r="F201" s="29"/>
      <c r="G201" s="30"/>
      <c r="J201"/>
    </row>
    <row r="202" spans="2:14">
      <c r="B202" s="9" t="s">
        <v>15</v>
      </c>
      <c r="C202" s="10"/>
      <c r="D202" s="10"/>
      <c r="E202" s="10"/>
      <c r="F202" s="10"/>
      <c r="G202" s="11"/>
      <c r="J202"/>
    </row>
    <row r="203" spans="2:14">
      <c r="B203" s="12" t="s">
        <v>184</v>
      </c>
      <c r="C203" s="13"/>
      <c r="D203" s="13"/>
      <c r="E203" s="13"/>
      <c r="F203" s="14"/>
      <c r="G203" s="15"/>
      <c r="J203"/>
    </row>
    <row r="204" spans="2:14">
      <c r="B204" s="16" t="s">
        <v>17</v>
      </c>
      <c r="C204" s="1" t="s">
        <v>0</v>
      </c>
      <c r="D204" s="16" t="s">
        <v>18</v>
      </c>
      <c r="E204" s="16" t="s">
        <v>19</v>
      </c>
      <c r="F204" s="16" t="s">
        <v>262</v>
      </c>
      <c r="G204" s="16" t="s">
        <v>21</v>
      </c>
      <c r="I204" s="16" t="s">
        <v>19</v>
      </c>
      <c r="J204"/>
      <c r="K204" s="16" t="s">
        <v>20</v>
      </c>
      <c r="M204" s="16" t="s">
        <v>21</v>
      </c>
    </row>
    <row r="205" spans="2:14">
      <c r="B205" s="21" t="s">
        <v>177</v>
      </c>
      <c r="C205" s="2" t="s">
        <v>178</v>
      </c>
      <c r="D205" s="17" t="s">
        <v>4</v>
      </c>
      <c r="E205" s="18">
        <v>1.6299999999999999E-2</v>
      </c>
      <c r="F205" s="27">
        <v>3.08</v>
      </c>
      <c r="G205" s="24">
        <f t="shared" ref="G205:G208" si="60">TRUNC(E205*F205,2)</f>
        <v>0.05</v>
      </c>
      <c r="I205" s="18">
        <v>1.6299999999999999E-2</v>
      </c>
      <c r="J205" s="26" t="b">
        <f t="shared" ref="J205:J208" si="61">E205=I205</f>
        <v>1</v>
      </c>
      <c r="K205" s="3">
        <v>3.08</v>
      </c>
      <c r="L205" t="b">
        <f t="shared" ref="L205:L208" si="62">F205&gt;=K205</f>
        <v>1</v>
      </c>
      <c r="M205" s="3">
        <v>0.05</v>
      </c>
      <c r="N205" s="26" t="b">
        <f t="shared" ref="N205:N208" si="63">G205&gt;=M205</f>
        <v>1</v>
      </c>
    </row>
    <row r="206" spans="2:14" ht="22.5">
      <c r="B206" s="21" t="s">
        <v>185</v>
      </c>
      <c r="C206" s="2" t="s">
        <v>186</v>
      </c>
      <c r="D206" s="17" t="s">
        <v>9</v>
      </c>
      <c r="E206" s="18">
        <v>1.0548999999999999</v>
      </c>
      <c r="F206" s="27">
        <v>6.68</v>
      </c>
      <c r="G206" s="24">
        <f t="shared" si="60"/>
        <v>7.04</v>
      </c>
      <c r="I206" s="18">
        <v>1.0548999999999999</v>
      </c>
      <c r="J206" s="26" t="b">
        <f t="shared" si="61"/>
        <v>1</v>
      </c>
      <c r="K206" s="3">
        <v>6.68</v>
      </c>
      <c r="L206" t="b">
        <f t="shared" si="62"/>
        <v>1</v>
      </c>
      <c r="M206" s="3">
        <v>7.04</v>
      </c>
      <c r="N206" s="26" t="b">
        <f t="shared" si="63"/>
        <v>1</v>
      </c>
    </row>
    <row r="207" spans="2:14" ht="22.5">
      <c r="B207" s="21" t="s">
        <v>179</v>
      </c>
      <c r="C207" s="2" t="s">
        <v>180</v>
      </c>
      <c r="D207" s="17" t="s">
        <v>24</v>
      </c>
      <c r="E207" s="18">
        <v>0.29299999999999998</v>
      </c>
      <c r="F207" s="27">
        <v>20.68</v>
      </c>
      <c r="G207" s="24">
        <f t="shared" si="60"/>
        <v>6.05</v>
      </c>
      <c r="I207" s="18">
        <v>0.29299999999999998</v>
      </c>
      <c r="J207" s="26" t="b">
        <f t="shared" si="61"/>
        <v>1</v>
      </c>
      <c r="K207" s="3">
        <v>20.68</v>
      </c>
      <c r="L207" t="b">
        <f t="shared" si="62"/>
        <v>1</v>
      </c>
      <c r="M207" s="3">
        <v>6.05</v>
      </c>
      <c r="N207" s="26" t="b">
        <f t="shared" si="63"/>
        <v>1</v>
      </c>
    </row>
    <row r="208" spans="2:14">
      <c r="B208" s="21" t="s">
        <v>181</v>
      </c>
      <c r="C208" s="4" t="s">
        <v>182</v>
      </c>
      <c r="D208" s="17" t="s">
        <v>24</v>
      </c>
      <c r="E208" s="18">
        <v>0.29299999999999998</v>
      </c>
      <c r="F208" s="27">
        <v>25.04</v>
      </c>
      <c r="G208" s="24">
        <f t="shared" si="60"/>
        <v>7.33</v>
      </c>
      <c r="I208" s="18">
        <v>0.29299999999999998</v>
      </c>
      <c r="J208" s="26" t="b">
        <f t="shared" si="61"/>
        <v>1</v>
      </c>
      <c r="K208" s="3">
        <v>25.04</v>
      </c>
      <c r="L208" t="b">
        <f t="shared" si="62"/>
        <v>1</v>
      </c>
      <c r="M208" s="3">
        <v>7.33</v>
      </c>
      <c r="N208" s="26" t="b">
        <f t="shared" si="63"/>
        <v>1</v>
      </c>
    </row>
    <row r="209" spans="2:14">
      <c r="B209" s="19"/>
      <c r="C209" s="19"/>
      <c r="D209" s="19"/>
      <c r="E209" s="19"/>
      <c r="F209" s="5" t="s">
        <v>1</v>
      </c>
      <c r="G209" s="25">
        <f>SUM(G205:G208)</f>
        <v>20.47</v>
      </c>
      <c r="I209" s="19"/>
      <c r="J209"/>
      <c r="K209" s="19"/>
      <c r="M209" s="20">
        <v>20.47</v>
      </c>
      <c r="N209" t="b">
        <f>G209&gt;=M209</f>
        <v>1</v>
      </c>
    </row>
    <row r="210" spans="2:14">
      <c r="J210"/>
    </row>
    <row r="211" spans="2:14" ht="25.5" customHeight="1">
      <c r="B211" s="28" t="s">
        <v>187</v>
      </c>
      <c r="C211" s="29"/>
      <c r="D211" s="29"/>
      <c r="E211" s="29"/>
      <c r="F211" s="29"/>
      <c r="G211" s="30"/>
      <c r="J211"/>
    </row>
    <row r="212" spans="2:14">
      <c r="B212" s="9" t="s">
        <v>15</v>
      </c>
      <c r="C212" s="10"/>
      <c r="D212" s="10"/>
      <c r="E212" s="10"/>
      <c r="F212" s="10"/>
      <c r="G212" s="11"/>
      <c r="J212"/>
    </row>
    <row r="213" spans="2:14">
      <c r="B213" s="12" t="s">
        <v>188</v>
      </c>
      <c r="C213" s="13"/>
      <c r="D213" s="13"/>
      <c r="E213" s="13"/>
      <c r="F213" s="14"/>
      <c r="G213" s="15"/>
      <c r="J213"/>
    </row>
    <row r="214" spans="2:14">
      <c r="B214" s="16" t="s">
        <v>17</v>
      </c>
      <c r="C214" s="1" t="s">
        <v>0</v>
      </c>
      <c r="D214" s="16" t="s">
        <v>18</v>
      </c>
      <c r="E214" s="16" t="s">
        <v>19</v>
      </c>
      <c r="F214" s="16" t="s">
        <v>262</v>
      </c>
      <c r="G214" s="16" t="s">
        <v>21</v>
      </c>
      <c r="I214" s="16" t="s">
        <v>19</v>
      </c>
      <c r="J214"/>
      <c r="K214" s="16" t="s">
        <v>20</v>
      </c>
      <c r="M214" s="16" t="s">
        <v>21</v>
      </c>
    </row>
    <row r="215" spans="2:14">
      <c r="B215" s="21" t="s">
        <v>177</v>
      </c>
      <c r="C215" s="2" t="s">
        <v>178</v>
      </c>
      <c r="D215" s="17" t="s">
        <v>4</v>
      </c>
      <c r="E215" s="18">
        <v>1.77E-2</v>
      </c>
      <c r="F215" s="27">
        <v>3.08</v>
      </c>
      <c r="G215" s="24">
        <f t="shared" ref="G215:G218" si="64">TRUNC(E215*F215,2)</f>
        <v>0.05</v>
      </c>
      <c r="I215" s="18">
        <v>1.77E-2</v>
      </c>
      <c r="J215" s="26" t="b">
        <f t="shared" ref="J215:J218" si="65">E215=I215</f>
        <v>1</v>
      </c>
      <c r="K215" s="3">
        <v>3.08</v>
      </c>
      <c r="L215" t="b">
        <f t="shared" ref="L215:L218" si="66">F215&gt;=K215</f>
        <v>1</v>
      </c>
      <c r="M215" s="3">
        <v>0.05</v>
      </c>
      <c r="N215" s="26" t="b">
        <f t="shared" ref="N215:N218" si="67">G215&gt;=M215</f>
        <v>1</v>
      </c>
    </row>
    <row r="216" spans="2:14" ht="22.5">
      <c r="B216" s="21" t="s">
        <v>189</v>
      </c>
      <c r="C216" s="2" t="s">
        <v>190</v>
      </c>
      <c r="D216" s="17" t="s">
        <v>9</v>
      </c>
      <c r="E216" s="18">
        <v>1.0548999999999999</v>
      </c>
      <c r="F216" s="27">
        <v>11.03</v>
      </c>
      <c r="G216" s="24">
        <f t="shared" si="64"/>
        <v>11.63</v>
      </c>
      <c r="I216" s="18">
        <v>1.0548999999999999</v>
      </c>
      <c r="J216" s="26" t="b">
        <f t="shared" si="65"/>
        <v>1</v>
      </c>
      <c r="K216" s="3">
        <v>11.03</v>
      </c>
      <c r="L216" t="b">
        <f t="shared" si="66"/>
        <v>1</v>
      </c>
      <c r="M216" s="3">
        <v>11.63</v>
      </c>
      <c r="N216" s="26" t="b">
        <f t="shared" si="67"/>
        <v>1</v>
      </c>
    </row>
    <row r="217" spans="2:14" ht="22.5">
      <c r="B217" s="21" t="s">
        <v>179</v>
      </c>
      <c r="C217" s="2" t="s">
        <v>180</v>
      </c>
      <c r="D217" s="17" t="s">
        <v>24</v>
      </c>
      <c r="E217" s="18">
        <v>0.31819999999999998</v>
      </c>
      <c r="F217" s="27">
        <v>20.68</v>
      </c>
      <c r="G217" s="24">
        <f t="shared" si="64"/>
        <v>6.58</v>
      </c>
      <c r="I217" s="18">
        <v>0.31819999999999998</v>
      </c>
      <c r="J217" s="26" t="b">
        <f t="shared" si="65"/>
        <v>1</v>
      </c>
      <c r="K217" s="3">
        <v>20.68</v>
      </c>
      <c r="L217" t="b">
        <f t="shared" si="66"/>
        <v>1</v>
      </c>
      <c r="M217" s="3">
        <v>6.58</v>
      </c>
      <c r="N217" s="26" t="b">
        <f t="shared" si="67"/>
        <v>1</v>
      </c>
    </row>
    <row r="218" spans="2:14">
      <c r="B218" s="21" t="s">
        <v>181</v>
      </c>
      <c r="C218" s="4" t="s">
        <v>182</v>
      </c>
      <c r="D218" s="17" t="s">
        <v>24</v>
      </c>
      <c r="E218" s="18">
        <v>0.31819999999999998</v>
      </c>
      <c r="F218" s="27">
        <v>25.04</v>
      </c>
      <c r="G218" s="24">
        <f t="shared" si="64"/>
        <v>7.96</v>
      </c>
      <c r="I218" s="18">
        <v>0.31819999999999998</v>
      </c>
      <c r="J218" s="26" t="b">
        <f t="shared" si="65"/>
        <v>1</v>
      </c>
      <c r="K218" s="3">
        <v>25.04</v>
      </c>
      <c r="L218" t="b">
        <f t="shared" si="66"/>
        <v>1</v>
      </c>
      <c r="M218" s="3">
        <v>7.96</v>
      </c>
      <c r="N218" s="26" t="b">
        <f t="shared" si="67"/>
        <v>1</v>
      </c>
    </row>
    <row r="219" spans="2:14">
      <c r="B219" s="19"/>
      <c r="C219" s="19"/>
      <c r="D219" s="19"/>
      <c r="E219" s="19"/>
      <c r="F219" s="5" t="s">
        <v>1</v>
      </c>
      <c r="G219" s="25">
        <f>SUM(G215:G218)</f>
        <v>26.220000000000002</v>
      </c>
      <c r="I219" s="19"/>
      <c r="J219"/>
      <c r="K219" s="19"/>
      <c r="M219" s="20">
        <v>26.22</v>
      </c>
      <c r="N219" t="b">
        <f>G219&gt;=M219</f>
        <v>1</v>
      </c>
    </row>
    <row r="220" spans="2:14">
      <c r="J220"/>
    </row>
    <row r="221" spans="2:14" ht="25.5" customHeight="1">
      <c r="B221" s="28" t="s">
        <v>191</v>
      </c>
      <c r="C221" s="29"/>
      <c r="D221" s="29"/>
      <c r="E221" s="29"/>
      <c r="F221" s="29"/>
      <c r="G221" s="30"/>
      <c r="J221"/>
    </row>
    <row r="222" spans="2:14">
      <c r="B222" s="9" t="s">
        <v>15</v>
      </c>
      <c r="C222" s="10"/>
      <c r="D222" s="10"/>
      <c r="E222" s="10"/>
      <c r="F222" s="10"/>
      <c r="G222" s="11"/>
      <c r="J222"/>
    </row>
    <row r="223" spans="2:14">
      <c r="B223" s="12" t="s">
        <v>192</v>
      </c>
      <c r="C223" s="13"/>
      <c r="D223" s="13"/>
      <c r="E223" s="13"/>
      <c r="F223" s="14"/>
      <c r="G223" s="15"/>
      <c r="J223"/>
    </row>
    <row r="224" spans="2:14">
      <c r="B224" s="16" t="s">
        <v>17</v>
      </c>
      <c r="C224" s="1" t="s">
        <v>0</v>
      </c>
      <c r="D224" s="16" t="s">
        <v>18</v>
      </c>
      <c r="E224" s="16" t="s">
        <v>19</v>
      </c>
      <c r="F224" s="16" t="s">
        <v>262</v>
      </c>
      <c r="G224" s="16" t="s">
        <v>21</v>
      </c>
      <c r="I224" s="16" t="s">
        <v>19</v>
      </c>
      <c r="J224"/>
      <c r="K224" s="16" t="s">
        <v>20</v>
      </c>
      <c r="M224" s="16" t="s">
        <v>21</v>
      </c>
    </row>
    <row r="225" spans="2:14">
      <c r="B225" s="21" t="s">
        <v>177</v>
      </c>
      <c r="C225" s="2" t="s">
        <v>178</v>
      </c>
      <c r="D225" s="17" t="s">
        <v>4</v>
      </c>
      <c r="E225" s="18">
        <v>2.47E-2</v>
      </c>
      <c r="F225" s="27">
        <v>3.08</v>
      </c>
      <c r="G225" s="24">
        <f t="shared" ref="G225:G228" si="68">TRUNC(E225*F225,2)</f>
        <v>7.0000000000000007E-2</v>
      </c>
      <c r="I225" s="18">
        <v>2.47E-2</v>
      </c>
      <c r="J225" s="26" t="b">
        <f t="shared" ref="J225:J228" si="69">E225=I225</f>
        <v>1</v>
      </c>
      <c r="K225" s="3">
        <v>3.08</v>
      </c>
      <c r="L225" t="b">
        <f t="shared" ref="L225:L228" si="70">F225&gt;=K225</f>
        <v>1</v>
      </c>
      <c r="M225" s="3">
        <v>7.0000000000000007E-2</v>
      </c>
      <c r="N225" s="26" t="b">
        <f t="shared" ref="N225:N228" si="71">G225&gt;=M225</f>
        <v>1</v>
      </c>
    </row>
    <row r="226" spans="2:14" ht="22.5">
      <c r="B226" s="21" t="s">
        <v>193</v>
      </c>
      <c r="C226" s="2" t="s">
        <v>194</v>
      </c>
      <c r="D226" s="17" t="s">
        <v>9</v>
      </c>
      <c r="E226" s="18">
        <v>1.0548999999999999</v>
      </c>
      <c r="F226" s="27">
        <v>15.29</v>
      </c>
      <c r="G226" s="24">
        <f t="shared" si="68"/>
        <v>16.12</v>
      </c>
      <c r="I226" s="18">
        <v>1.0548999999999999</v>
      </c>
      <c r="J226" s="26" t="b">
        <f t="shared" si="69"/>
        <v>1</v>
      </c>
      <c r="K226" s="3">
        <v>15.29</v>
      </c>
      <c r="L226" t="b">
        <f t="shared" si="70"/>
        <v>1</v>
      </c>
      <c r="M226" s="3">
        <v>16.12</v>
      </c>
      <c r="N226" s="26" t="b">
        <f t="shared" si="71"/>
        <v>1</v>
      </c>
    </row>
    <row r="227" spans="2:14" ht="22.5">
      <c r="B227" s="21" t="s">
        <v>179</v>
      </c>
      <c r="C227" s="2" t="s">
        <v>180</v>
      </c>
      <c r="D227" s="17" t="s">
        <v>24</v>
      </c>
      <c r="E227" s="18">
        <v>0.44440000000000002</v>
      </c>
      <c r="F227" s="27">
        <v>20.68</v>
      </c>
      <c r="G227" s="24">
        <f t="shared" si="68"/>
        <v>9.19</v>
      </c>
      <c r="I227" s="18">
        <v>0.44440000000000002</v>
      </c>
      <c r="J227" s="26" t="b">
        <f t="shared" si="69"/>
        <v>1</v>
      </c>
      <c r="K227" s="3">
        <v>20.68</v>
      </c>
      <c r="L227" t="b">
        <f t="shared" si="70"/>
        <v>1</v>
      </c>
      <c r="M227" s="3">
        <v>9.19</v>
      </c>
      <c r="N227" s="26" t="b">
        <f t="shared" si="71"/>
        <v>1</v>
      </c>
    </row>
    <row r="228" spans="2:14">
      <c r="B228" s="21" t="s">
        <v>181</v>
      </c>
      <c r="C228" s="4" t="s">
        <v>182</v>
      </c>
      <c r="D228" s="17" t="s">
        <v>24</v>
      </c>
      <c r="E228" s="18">
        <v>0.44440000000000002</v>
      </c>
      <c r="F228" s="27">
        <v>25.04</v>
      </c>
      <c r="G228" s="24">
        <f t="shared" si="68"/>
        <v>11.12</v>
      </c>
      <c r="I228" s="18">
        <v>0.44440000000000002</v>
      </c>
      <c r="J228" s="26" t="b">
        <f t="shared" si="69"/>
        <v>1</v>
      </c>
      <c r="K228" s="3">
        <v>25.04</v>
      </c>
      <c r="L228" t="b">
        <f t="shared" si="70"/>
        <v>1</v>
      </c>
      <c r="M228" s="3">
        <v>11.12</v>
      </c>
      <c r="N228" s="26" t="b">
        <f t="shared" si="71"/>
        <v>1</v>
      </c>
    </row>
    <row r="229" spans="2:14">
      <c r="B229" s="19"/>
      <c r="C229" s="19"/>
      <c r="D229" s="19"/>
      <c r="E229" s="19"/>
      <c r="F229" s="5" t="s">
        <v>1</v>
      </c>
      <c r="G229" s="25">
        <f>SUM(G225:G228)</f>
        <v>36.5</v>
      </c>
      <c r="I229" s="19"/>
      <c r="J229"/>
      <c r="K229" s="19"/>
      <c r="M229" s="20">
        <v>36.5</v>
      </c>
      <c r="N229" t="b">
        <f>G229&gt;=M229</f>
        <v>1</v>
      </c>
    </row>
    <row r="230" spans="2:14">
      <c r="J230"/>
    </row>
    <row r="231" spans="2:14" ht="25.5" customHeight="1">
      <c r="B231" s="28" t="s">
        <v>195</v>
      </c>
      <c r="C231" s="29"/>
      <c r="D231" s="29"/>
      <c r="E231" s="29"/>
      <c r="F231" s="29"/>
      <c r="G231" s="30"/>
      <c r="J231"/>
    </row>
    <row r="232" spans="2:14">
      <c r="B232" s="9" t="s">
        <v>15</v>
      </c>
      <c r="C232" s="10"/>
      <c r="D232" s="10"/>
      <c r="E232" s="10"/>
      <c r="F232" s="10"/>
      <c r="G232" s="11"/>
      <c r="J232"/>
    </row>
    <row r="233" spans="2:14">
      <c r="B233" s="12" t="s">
        <v>196</v>
      </c>
      <c r="C233" s="13"/>
      <c r="D233" s="13"/>
      <c r="E233" s="13"/>
      <c r="F233" s="14"/>
      <c r="G233" s="15"/>
      <c r="J233"/>
    </row>
    <row r="234" spans="2:14">
      <c r="B234" s="16" t="s">
        <v>17</v>
      </c>
      <c r="C234" s="1" t="s">
        <v>0</v>
      </c>
      <c r="D234" s="16" t="s">
        <v>18</v>
      </c>
      <c r="E234" s="16" t="s">
        <v>19</v>
      </c>
      <c r="F234" s="16" t="s">
        <v>262</v>
      </c>
      <c r="G234" s="16" t="s">
        <v>21</v>
      </c>
      <c r="I234" s="16" t="s">
        <v>19</v>
      </c>
      <c r="J234"/>
      <c r="K234" s="16" t="s">
        <v>20</v>
      </c>
      <c r="M234" s="16" t="s">
        <v>21</v>
      </c>
    </row>
    <row r="235" spans="2:14">
      <c r="B235" s="21" t="s">
        <v>197</v>
      </c>
      <c r="C235" s="2" t="s">
        <v>198</v>
      </c>
      <c r="D235" s="17" t="s">
        <v>4</v>
      </c>
      <c r="E235" s="18">
        <v>9.9000000000000008E-3</v>
      </c>
      <c r="F235" s="27">
        <v>76.56</v>
      </c>
      <c r="G235" s="24">
        <f t="shared" ref="G235:G240" si="72">TRUNC(E235*F235,2)</f>
        <v>0.75</v>
      </c>
      <c r="I235" s="18">
        <v>9.9000000000000008E-3</v>
      </c>
      <c r="J235" s="26" t="b">
        <f t="shared" ref="J235:J240" si="73">E235=I235</f>
        <v>1</v>
      </c>
      <c r="K235" s="3">
        <v>76.56</v>
      </c>
      <c r="L235" t="b">
        <f t="shared" ref="L235:L240" si="74">F235&gt;=K235</f>
        <v>1</v>
      </c>
      <c r="M235" s="3">
        <v>0.75</v>
      </c>
      <c r="N235" s="26" t="b">
        <f t="shared" ref="N235:N240" si="75">G235&gt;=M235</f>
        <v>1</v>
      </c>
    </row>
    <row r="236" spans="2:14" ht="22.5">
      <c r="B236" s="21" t="s">
        <v>199</v>
      </c>
      <c r="C236" s="2" t="s">
        <v>200</v>
      </c>
      <c r="D236" s="17" t="s">
        <v>4</v>
      </c>
      <c r="E236" s="18">
        <v>1</v>
      </c>
      <c r="F236" s="27">
        <v>2.17</v>
      </c>
      <c r="G236" s="24">
        <f t="shared" si="72"/>
        <v>2.17</v>
      </c>
      <c r="I236" s="18">
        <v>1</v>
      </c>
      <c r="J236" s="26" t="b">
        <f t="shared" si="73"/>
        <v>1</v>
      </c>
      <c r="K236" s="3">
        <v>2.17</v>
      </c>
      <c r="L236" t="b">
        <f t="shared" si="74"/>
        <v>1</v>
      </c>
      <c r="M236" s="3">
        <v>2.17</v>
      </c>
      <c r="N236" s="26" t="b">
        <f t="shared" si="75"/>
        <v>1</v>
      </c>
    </row>
    <row r="237" spans="2:14">
      <c r="B237" s="21" t="s">
        <v>177</v>
      </c>
      <c r="C237" s="2" t="s">
        <v>178</v>
      </c>
      <c r="D237" s="17" t="s">
        <v>4</v>
      </c>
      <c r="E237" s="18">
        <v>7.1000000000000004E-3</v>
      </c>
      <c r="F237" s="27">
        <v>3.08</v>
      </c>
      <c r="G237" s="24">
        <f t="shared" si="72"/>
        <v>0.02</v>
      </c>
      <c r="I237" s="18">
        <v>7.1000000000000004E-3</v>
      </c>
      <c r="J237" s="26" t="b">
        <f t="shared" si="73"/>
        <v>1</v>
      </c>
      <c r="K237" s="3">
        <v>3.08</v>
      </c>
      <c r="L237" t="b">
        <f t="shared" si="74"/>
        <v>1</v>
      </c>
      <c r="M237" s="3">
        <v>0.02</v>
      </c>
      <c r="N237" s="26" t="b">
        <f t="shared" si="75"/>
        <v>1</v>
      </c>
    </row>
    <row r="238" spans="2:14" ht="22.5">
      <c r="B238" s="21" t="s">
        <v>201</v>
      </c>
      <c r="C238" s="2" t="s">
        <v>202</v>
      </c>
      <c r="D238" s="17" t="s">
        <v>4</v>
      </c>
      <c r="E238" s="18">
        <v>1.4999999999999999E-2</v>
      </c>
      <c r="F238" s="27">
        <v>86.73</v>
      </c>
      <c r="G238" s="24">
        <f t="shared" si="72"/>
        <v>1.3</v>
      </c>
      <c r="I238" s="18">
        <v>1.4999999999999999E-2</v>
      </c>
      <c r="J238" s="26" t="b">
        <f t="shared" si="73"/>
        <v>1</v>
      </c>
      <c r="K238" s="3">
        <v>86.73</v>
      </c>
      <c r="L238" t="b">
        <f t="shared" si="74"/>
        <v>1</v>
      </c>
      <c r="M238" s="3">
        <v>1.3</v>
      </c>
      <c r="N238" s="26" t="b">
        <f t="shared" si="75"/>
        <v>1</v>
      </c>
    </row>
    <row r="239" spans="2:14" ht="22.5">
      <c r="B239" s="21" t="s">
        <v>179</v>
      </c>
      <c r="C239" s="2" t="s">
        <v>180</v>
      </c>
      <c r="D239" s="17" t="s">
        <v>24</v>
      </c>
      <c r="E239" s="18">
        <v>0.127</v>
      </c>
      <c r="F239" s="27">
        <v>20.68</v>
      </c>
      <c r="G239" s="24">
        <f t="shared" si="72"/>
        <v>2.62</v>
      </c>
      <c r="I239" s="18">
        <v>0.127</v>
      </c>
      <c r="J239" s="26" t="b">
        <f t="shared" si="73"/>
        <v>1</v>
      </c>
      <c r="K239" s="3">
        <v>20.68</v>
      </c>
      <c r="L239" t="b">
        <f t="shared" si="74"/>
        <v>1</v>
      </c>
      <c r="M239" s="3">
        <v>2.62</v>
      </c>
      <c r="N239" s="26" t="b">
        <f t="shared" si="75"/>
        <v>1</v>
      </c>
    </row>
    <row r="240" spans="2:14">
      <c r="B240" s="21" t="s">
        <v>181</v>
      </c>
      <c r="C240" s="4" t="s">
        <v>182</v>
      </c>
      <c r="D240" s="17" t="s">
        <v>24</v>
      </c>
      <c r="E240" s="18">
        <v>0.127</v>
      </c>
      <c r="F240" s="27">
        <v>25.04</v>
      </c>
      <c r="G240" s="24">
        <f t="shared" si="72"/>
        <v>3.18</v>
      </c>
      <c r="I240" s="18">
        <v>0.127</v>
      </c>
      <c r="J240" s="26" t="b">
        <f t="shared" si="73"/>
        <v>1</v>
      </c>
      <c r="K240" s="3">
        <v>25.04</v>
      </c>
      <c r="L240" t="b">
        <f t="shared" si="74"/>
        <v>1</v>
      </c>
      <c r="M240" s="3">
        <v>3.18</v>
      </c>
      <c r="N240" s="26" t="b">
        <f t="shared" si="75"/>
        <v>1</v>
      </c>
    </row>
    <row r="241" spans="2:14">
      <c r="B241" s="19"/>
      <c r="C241" s="19"/>
      <c r="D241" s="19"/>
      <c r="E241" s="19"/>
      <c r="F241" s="5" t="s">
        <v>1</v>
      </c>
      <c r="G241" s="25">
        <f>SUM(G235:G240)</f>
        <v>10.040000000000001</v>
      </c>
      <c r="I241" s="19"/>
      <c r="J241"/>
      <c r="K241" s="19"/>
      <c r="M241" s="20">
        <v>10.039999999999999</v>
      </c>
      <c r="N241" t="b">
        <f>G241&gt;=M241</f>
        <v>1</v>
      </c>
    </row>
    <row r="242" spans="2:14">
      <c r="J242"/>
    </row>
    <row r="243" spans="2:14" ht="25.5" customHeight="1">
      <c r="B243" s="28" t="s">
        <v>203</v>
      </c>
      <c r="C243" s="29"/>
      <c r="D243" s="29"/>
      <c r="E243" s="29"/>
      <c r="F243" s="29"/>
      <c r="G243" s="30"/>
      <c r="J243"/>
    </row>
    <row r="244" spans="2:14">
      <c r="B244" s="9" t="s">
        <v>15</v>
      </c>
      <c r="C244" s="10"/>
      <c r="D244" s="10"/>
      <c r="E244" s="10"/>
      <c r="F244" s="10"/>
      <c r="G244" s="11"/>
      <c r="J244"/>
    </row>
    <row r="245" spans="2:14">
      <c r="B245" s="12" t="s">
        <v>204</v>
      </c>
      <c r="C245" s="13"/>
      <c r="D245" s="13"/>
      <c r="E245" s="13"/>
      <c r="F245" s="14"/>
      <c r="G245" s="15"/>
      <c r="J245"/>
    </row>
    <row r="246" spans="2:14">
      <c r="B246" s="16" t="s">
        <v>17</v>
      </c>
      <c r="C246" s="1" t="s">
        <v>0</v>
      </c>
      <c r="D246" s="16" t="s">
        <v>18</v>
      </c>
      <c r="E246" s="16" t="s">
        <v>19</v>
      </c>
      <c r="F246" s="16" t="s">
        <v>262</v>
      </c>
      <c r="G246" s="16" t="s">
        <v>21</v>
      </c>
      <c r="I246" s="16" t="s">
        <v>19</v>
      </c>
      <c r="J246"/>
      <c r="K246" s="16" t="s">
        <v>20</v>
      </c>
      <c r="M246" s="16" t="s">
        <v>21</v>
      </c>
    </row>
    <row r="247" spans="2:14" ht="22.5">
      <c r="B247" s="21" t="s">
        <v>205</v>
      </c>
      <c r="C247" s="2" t="s">
        <v>206</v>
      </c>
      <c r="D247" s="17" t="s">
        <v>4</v>
      </c>
      <c r="E247" s="18">
        <v>2</v>
      </c>
      <c r="F247" s="27">
        <v>1.69</v>
      </c>
      <c r="G247" s="24">
        <f t="shared" ref="G247:G251" si="76">TRUNC(E247*F247,2)</f>
        <v>3.38</v>
      </c>
      <c r="I247" s="18">
        <v>2</v>
      </c>
      <c r="J247" s="26" t="b">
        <f t="shared" ref="J247:J251" si="77">E247=I247</f>
        <v>1</v>
      </c>
      <c r="K247" s="3">
        <v>1.69</v>
      </c>
      <c r="L247" t="b">
        <f t="shared" ref="L247:L251" si="78">F247&gt;=K247</f>
        <v>1</v>
      </c>
      <c r="M247" s="3">
        <v>3.38</v>
      </c>
      <c r="N247" s="26" t="b">
        <f t="shared" ref="N247:N251" si="79">G247&gt;=M247</f>
        <v>1</v>
      </c>
    </row>
    <row r="248" spans="2:14" ht="22.5">
      <c r="B248" s="21" t="s">
        <v>207</v>
      </c>
      <c r="C248" s="2" t="s">
        <v>208</v>
      </c>
      <c r="D248" s="17" t="s">
        <v>4</v>
      </c>
      <c r="E248" s="18">
        <v>1</v>
      </c>
      <c r="F248" s="27">
        <v>3.14</v>
      </c>
      <c r="G248" s="24">
        <f t="shared" si="76"/>
        <v>3.14</v>
      </c>
      <c r="I248" s="18">
        <v>1</v>
      </c>
      <c r="J248" s="26" t="b">
        <f t="shared" si="77"/>
        <v>1</v>
      </c>
      <c r="K248" s="3">
        <v>3.14</v>
      </c>
      <c r="L248" t="b">
        <f t="shared" si="78"/>
        <v>1</v>
      </c>
      <c r="M248" s="3">
        <v>3.14</v>
      </c>
      <c r="N248" s="26" t="b">
        <f t="shared" si="79"/>
        <v>1</v>
      </c>
    </row>
    <row r="249" spans="2:14" ht="33.75">
      <c r="B249" s="21" t="s">
        <v>209</v>
      </c>
      <c r="C249" s="2" t="s">
        <v>210</v>
      </c>
      <c r="D249" s="17" t="s">
        <v>4</v>
      </c>
      <c r="E249" s="18">
        <v>0.05</v>
      </c>
      <c r="F249" s="27">
        <v>31.59</v>
      </c>
      <c r="G249" s="24">
        <f t="shared" si="76"/>
        <v>1.57</v>
      </c>
      <c r="I249" s="18">
        <v>0.05</v>
      </c>
      <c r="J249" s="26" t="b">
        <f t="shared" si="77"/>
        <v>1</v>
      </c>
      <c r="K249" s="3">
        <v>31.59</v>
      </c>
      <c r="L249" t="b">
        <f t="shared" si="78"/>
        <v>1</v>
      </c>
      <c r="M249" s="3">
        <v>1.57</v>
      </c>
      <c r="N249" s="26" t="b">
        <f t="shared" si="79"/>
        <v>1</v>
      </c>
    </row>
    <row r="250" spans="2:14" ht="22.5">
      <c r="B250" s="21" t="s">
        <v>179</v>
      </c>
      <c r="C250" s="2" t="s">
        <v>180</v>
      </c>
      <c r="D250" s="17" t="s">
        <v>24</v>
      </c>
      <c r="E250" s="18">
        <v>0.13789999999999999</v>
      </c>
      <c r="F250" s="27">
        <v>20.68</v>
      </c>
      <c r="G250" s="24">
        <f t="shared" si="76"/>
        <v>2.85</v>
      </c>
      <c r="I250" s="18">
        <v>0.13789999999999999</v>
      </c>
      <c r="J250" s="26" t="b">
        <f t="shared" si="77"/>
        <v>1</v>
      </c>
      <c r="K250" s="3">
        <v>20.68</v>
      </c>
      <c r="L250" t="b">
        <f t="shared" si="78"/>
        <v>1</v>
      </c>
      <c r="M250" s="3">
        <v>2.85</v>
      </c>
      <c r="N250" s="26" t="b">
        <f t="shared" si="79"/>
        <v>1</v>
      </c>
    </row>
    <row r="251" spans="2:14">
      <c r="B251" s="21" t="s">
        <v>181</v>
      </c>
      <c r="C251" s="4" t="s">
        <v>182</v>
      </c>
      <c r="D251" s="17" t="s">
        <v>24</v>
      </c>
      <c r="E251" s="18">
        <v>0.13789999999999999</v>
      </c>
      <c r="F251" s="27">
        <v>25.04</v>
      </c>
      <c r="G251" s="24">
        <f t="shared" si="76"/>
        <v>3.45</v>
      </c>
      <c r="I251" s="18">
        <v>0.13789999999999999</v>
      </c>
      <c r="J251" s="26" t="b">
        <f t="shared" si="77"/>
        <v>1</v>
      </c>
      <c r="K251" s="3">
        <v>25.04</v>
      </c>
      <c r="L251" t="b">
        <f t="shared" si="78"/>
        <v>1</v>
      </c>
      <c r="M251" s="3">
        <v>3.45</v>
      </c>
      <c r="N251" s="26" t="b">
        <f t="shared" si="79"/>
        <v>1</v>
      </c>
    </row>
    <row r="252" spans="2:14">
      <c r="B252" s="19"/>
      <c r="C252" s="19"/>
      <c r="D252" s="19"/>
      <c r="E252" s="19"/>
      <c r="F252" s="5" t="s">
        <v>1</v>
      </c>
      <c r="G252" s="25">
        <f>SUM(G247:G251)</f>
        <v>14.39</v>
      </c>
      <c r="I252" s="19"/>
      <c r="J252"/>
      <c r="K252" s="19"/>
      <c r="M252" s="20">
        <v>14.39</v>
      </c>
      <c r="N252" t="b">
        <f>G252&gt;=M252</f>
        <v>1</v>
      </c>
    </row>
    <row r="253" spans="2:14">
      <c r="J253"/>
    </row>
    <row r="254" spans="2:14" ht="25.5" customHeight="1">
      <c r="B254" s="28" t="s">
        <v>211</v>
      </c>
      <c r="C254" s="29"/>
      <c r="D254" s="29"/>
      <c r="E254" s="29"/>
      <c r="F254" s="29"/>
      <c r="G254" s="30"/>
      <c r="J254"/>
    </row>
    <row r="255" spans="2:14">
      <c r="B255" s="9" t="s">
        <v>15</v>
      </c>
      <c r="C255" s="10"/>
      <c r="D255" s="10"/>
      <c r="E255" s="10"/>
      <c r="F255" s="10"/>
      <c r="G255" s="11"/>
      <c r="J255"/>
    </row>
    <row r="256" spans="2:14">
      <c r="B256" s="12" t="s">
        <v>212</v>
      </c>
      <c r="C256" s="13"/>
      <c r="D256" s="13"/>
      <c r="E256" s="13"/>
      <c r="F256" s="14"/>
      <c r="G256" s="15"/>
      <c r="J256"/>
    </row>
    <row r="257" spans="2:14">
      <c r="B257" s="16" t="s">
        <v>17</v>
      </c>
      <c r="C257" s="1" t="s">
        <v>0</v>
      </c>
      <c r="D257" s="16" t="s">
        <v>18</v>
      </c>
      <c r="E257" s="16" t="s">
        <v>19</v>
      </c>
      <c r="F257" s="16" t="s">
        <v>262</v>
      </c>
      <c r="G257" s="16" t="s">
        <v>21</v>
      </c>
      <c r="I257" s="16" t="s">
        <v>19</v>
      </c>
      <c r="J257"/>
      <c r="K257" s="16" t="s">
        <v>20</v>
      </c>
      <c r="M257" s="16" t="s">
        <v>21</v>
      </c>
    </row>
    <row r="258" spans="2:14" ht="22.5">
      <c r="B258" s="21" t="s">
        <v>213</v>
      </c>
      <c r="C258" s="2" t="s">
        <v>214</v>
      </c>
      <c r="D258" s="17" t="s">
        <v>4</v>
      </c>
      <c r="E258" s="18">
        <v>2</v>
      </c>
      <c r="F258" s="27">
        <v>3</v>
      </c>
      <c r="G258" s="24">
        <f t="shared" ref="G258:G262" si="80">TRUNC(E258*F258,2)</f>
        <v>6</v>
      </c>
      <c r="I258" s="18">
        <v>2</v>
      </c>
      <c r="J258" s="26" t="b">
        <f t="shared" ref="J258:J262" si="81">E258=I258</f>
        <v>1</v>
      </c>
      <c r="K258" s="3">
        <v>3</v>
      </c>
      <c r="L258" t="b">
        <f t="shared" ref="L258:L262" si="82">F258&gt;=K258</f>
        <v>1</v>
      </c>
      <c r="M258" s="3">
        <v>6</v>
      </c>
      <c r="N258" s="26" t="b">
        <f t="shared" ref="N258:N262" si="83">G258&gt;=M258</f>
        <v>1</v>
      </c>
    </row>
    <row r="259" spans="2:14" ht="22.5">
      <c r="B259" s="21" t="s">
        <v>215</v>
      </c>
      <c r="C259" s="2" t="s">
        <v>216</v>
      </c>
      <c r="D259" s="17" t="s">
        <v>4</v>
      </c>
      <c r="E259" s="18">
        <v>1</v>
      </c>
      <c r="F259" s="27">
        <v>8.52</v>
      </c>
      <c r="G259" s="24">
        <f t="shared" si="80"/>
        <v>8.52</v>
      </c>
      <c r="I259" s="18">
        <v>1</v>
      </c>
      <c r="J259" s="26" t="b">
        <f t="shared" si="81"/>
        <v>1</v>
      </c>
      <c r="K259" s="3">
        <v>8.52</v>
      </c>
      <c r="L259" t="b">
        <f t="shared" si="82"/>
        <v>1</v>
      </c>
      <c r="M259" s="3">
        <v>8.52</v>
      </c>
      <c r="N259" s="26" t="b">
        <f t="shared" si="83"/>
        <v>1</v>
      </c>
    </row>
    <row r="260" spans="2:14" ht="33.75">
      <c r="B260" s="21" t="s">
        <v>209</v>
      </c>
      <c r="C260" s="2" t="s">
        <v>210</v>
      </c>
      <c r="D260" s="17" t="s">
        <v>4</v>
      </c>
      <c r="E260" s="18">
        <v>0.115</v>
      </c>
      <c r="F260" s="27">
        <v>31.59</v>
      </c>
      <c r="G260" s="24">
        <f t="shared" si="80"/>
        <v>3.63</v>
      </c>
      <c r="I260" s="18">
        <v>0.115</v>
      </c>
      <c r="J260" s="26" t="b">
        <f t="shared" si="81"/>
        <v>1</v>
      </c>
      <c r="K260" s="3">
        <v>31.59</v>
      </c>
      <c r="L260" t="b">
        <f t="shared" si="82"/>
        <v>1</v>
      </c>
      <c r="M260" s="3">
        <v>3.63</v>
      </c>
      <c r="N260" s="26" t="b">
        <f t="shared" si="83"/>
        <v>1</v>
      </c>
    </row>
    <row r="261" spans="2:14" ht="22.5">
      <c r="B261" s="21" t="s">
        <v>179</v>
      </c>
      <c r="C261" s="2" t="s">
        <v>180</v>
      </c>
      <c r="D261" s="17" t="s">
        <v>24</v>
      </c>
      <c r="E261" s="18">
        <v>0.19259999999999999</v>
      </c>
      <c r="F261" s="27">
        <v>20.68</v>
      </c>
      <c r="G261" s="24">
        <f t="shared" si="80"/>
        <v>3.98</v>
      </c>
      <c r="I261" s="18">
        <v>0.19259999999999999</v>
      </c>
      <c r="J261" s="26" t="b">
        <f t="shared" si="81"/>
        <v>1</v>
      </c>
      <c r="K261" s="3">
        <v>20.68</v>
      </c>
      <c r="L261" t="b">
        <f t="shared" si="82"/>
        <v>1</v>
      </c>
      <c r="M261" s="3">
        <v>3.98</v>
      </c>
      <c r="N261" s="26" t="b">
        <f t="shared" si="83"/>
        <v>1</v>
      </c>
    </row>
    <row r="262" spans="2:14">
      <c r="B262" s="21" t="s">
        <v>181</v>
      </c>
      <c r="C262" s="4" t="s">
        <v>182</v>
      </c>
      <c r="D262" s="17" t="s">
        <v>24</v>
      </c>
      <c r="E262" s="18">
        <v>0.19259999999999999</v>
      </c>
      <c r="F262" s="27">
        <v>25.04</v>
      </c>
      <c r="G262" s="24">
        <f t="shared" si="80"/>
        <v>4.82</v>
      </c>
      <c r="I262" s="18">
        <v>0.19259999999999999</v>
      </c>
      <c r="J262" s="26" t="b">
        <f t="shared" si="81"/>
        <v>1</v>
      </c>
      <c r="K262" s="3">
        <v>25.04</v>
      </c>
      <c r="L262" t="b">
        <f t="shared" si="82"/>
        <v>1</v>
      </c>
      <c r="M262" s="3">
        <v>4.82</v>
      </c>
      <c r="N262" s="26" t="b">
        <f t="shared" si="83"/>
        <v>1</v>
      </c>
    </row>
    <row r="263" spans="2:14">
      <c r="B263" s="19"/>
      <c r="C263" s="19"/>
      <c r="D263" s="19"/>
      <c r="E263" s="19"/>
      <c r="F263" s="5" t="s">
        <v>1</v>
      </c>
      <c r="G263" s="25">
        <f>SUM(G258:G262)</f>
        <v>26.95</v>
      </c>
      <c r="I263" s="19"/>
      <c r="J263"/>
      <c r="K263" s="19"/>
      <c r="M263" s="20">
        <v>26.95</v>
      </c>
      <c r="N263" t="b">
        <f>G263&gt;=M263</f>
        <v>1</v>
      </c>
    </row>
    <row r="264" spans="2:14">
      <c r="J264"/>
    </row>
    <row r="265" spans="2:14" ht="25.5" customHeight="1">
      <c r="B265" s="28" t="s">
        <v>217</v>
      </c>
      <c r="C265" s="29"/>
      <c r="D265" s="29"/>
      <c r="E265" s="29"/>
      <c r="F265" s="29"/>
      <c r="G265" s="30"/>
      <c r="J265"/>
    </row>
    <row r="266" spans="2:14">
      <c r="B266" s="9" t="s">
        <v>15</v>
      </c>
      <c r="C266" s="10"/>
      <c r="D266" s="10"/>
      <c r="E266" s="10"/>
      <c r="F266" s="10"/>
      <c r="G266" s="11"/>
      <c r="J266"/>
    </row>
    <row r="267" spans="2:14">
      <c r="B267" s="12" t="s">
        <v>218</v>
      </c>
      <c r="C267" s="13"/>
      <c r="D267" s="13"/>
      <c r="E267" s="13"/>
      <c r="F267" s="14"/>
      <c r="G267" s="15"/>
      <c r="J267"/>
    </row>
    <row r="268" spans="2:14">
      <c r="B268" s="16" t="s">
        <v>17</v>
      </c>
      <c r="C268" s="1" t="s">
        <v>0</v>
      </c>
      <c r="D268" s="16" t="s">
        <v>18</v>
      </c>
      <c r="E268" s="16" t="s">
        <v>19</v>
      </c>
      <c r="F268" s="16" t="s">
        <v>262</v>
      </c>
      <c r="G268" s="16" t="s">
        <v>21</v>
      </c>
      <c r="I268" s="16" t="s">
        <v>19</v>
      </c>
      <c r="J268"/>
      <c r="K268" s="16" t="s">
        <v>20</v>
      </c>
      <c r="M268" s="16" t="s">
        <v>21</v>
      </c>
    </row>
    <row r="269" spans="2:14">
      <c r="B269" s="21" t="s">
        <v>197</v>
      </c>
      <c r="C269" s="2" t="s">
        <v>198</v>
      </c>
      <c r="D269" s="17" t="s">
        <v>4</v>
      </c>
      <c r="E269" s="18">
        <v>9.9000000000000008E-3</v>
      </c>
      <c r="F269" s="27">
        <v>76.56</v>
      </c>
      <c r="G269" s="24">
        <f t="shared" ref="G269:G274" si="84">TRUNC(E269*F269,2)</f>
        <v>0.75</v>
      </c>
      <c r="I269" s="18">
        <v>9.9000000000000008E-3</v>
      </c>
      <c r="J269" s="26" t="b">
        <f t="shared" ref="J269:J274" si="85">E269=I269</f>
        <v>1</v>
      </c>
      <c r="K269" s="3">
        <v>76.56</v>
      </c>
      <c r="L269" t="b">
        <f t="shared" ref="L269:L274" si="86">F269&gt;=K269</f>
        <v>1</v>
      </c>
      <c r="M269" s="3">
        <v>0.75</v>
      </c>
      <c r="N269" s="26" t="b">
        <f t="shared" ref="N269:N274" si="87">G269&gt;=M269</f>
        <v>1</v>
      </c>
    </row>
    <row r="270" spans="2:14" ht="22.5">
      <c r="B270" s="21" t="s">
        <v>219</v>
      </c>
      <c r="C270" s="2" t="s">
        <v>220</v>
      </c>
      <c r="D270" s="17" t="s">
        <v>4</v>
      </c>
      <c r="E270" s="18">
        <v>1</v>
      </c>
      <c r="F270" s="27">
        <v>2.4</v>
      </c>
      <c r="G270" s="24">
        <f t="shared" si="84"/>
        <v>2.4</v>
      </c>
      <c r="I270" s="18">
        <v>1</v>
      </c>
      <c r="J270" s="26" t="b">
        <f t="shared" si="85"/>
        <v>1</v>
      </c>
      <c r="K270" s="3">
        <v>2.4</v>
      </c>
      <c r="L270" t="b">
        <f t="shared" si="86"/>
        <v>1</v>
      </c>
      <c r="M270" s="3">
        <v>2.4</v>
      </c>
      <c r="N270" s="26" t="b">
        <f t="shared" si="87"/>
        <v>1</v>
      </c>
    </row>
    <row r="271" spans="2:14">
      <c r="B271" s="21" t="s">
        <v>177</v>
      </c>
      <c r="C271" s="2" t="s">
        <v>178</v>
      </c>
      <c r="D271" s="17" t="s">
        <v>4</v>
      </c>
      <c r="E271" s="18">
        <v>7.1000000000000004E-3</v>
      </c>
      <c r="F271" s="27">
        <v>3.08</v>
      </c>
      <c r="G271" s="24">
        <f t="shared" si="84"/>
        <v>0.02</v>
      </c>
      <c r="I271" s="18">
        <v>7.1000000000000004E-3</v>
      </c>
      <c r="J271" s="26" t="b">
        <f t="shared" si="85"/>
        <v>1</v>
      </c>
      <c r="K271" s="3">
        <v>3.08</v>
      </c>
      <c r="L271" t="b">
        <f t="shared" si="86"/>
        <v>1</v>
      </c>
      <c r="M271" s="3">
        <v>0.02</v>
      </c>
      <c r="N271" s="26" t="b">
        <f t="shared" si="87"/>
        <v>1</v>
      </c>
    </row>
    <row r="272" spans="2:14" ht="22.5">
      <c r="B272" s="21" t="s">
        <v>201</v>
      </c>
      <c r="C272" s="2" t="s">
        <v>202</v>
      </c>
      <c r="D272" s="17" t="s">
        <v>4</v>
      </c>
      <c r="E272" s="18">
        <v>1.4999999999999999E-2</v>
      </c>
      <c r="F272" s="27">
        <v>86.73</v>
      </c>
      <c r="G272" s="24">
        <f t="shared" si="84"/>
        <v>1.3</v>
      </c>
      <c r="I272" s="18">
        <v>1.4999999999999999E-2</v>
      </c>
      <c r="J272" s="26" t="b">
        <f t="shared" si="85"/>
        <v>1</v>
      </c>
      <c r="K272" s="3">
        <v>86.73</v>
      </c>
      <c r="L272" t="b">
        <f t="shared" si="86"/>
        <v>1</v>
      </c>
      <c r="M272" s="3">
        <v>1.3</v>
      </c>
      <c r="N272" s="26" t="b">
        <f t="shared" si="87"/>
        <v>1</v>
      </c>
    </row>
    <row r="273" spans="2:14" ht="22.5">
      <c r="B273" s="21" t="s">
        <v>179</v>
      </c>
      <c r="C273" s="2" t="s">
        <v>180</v>
      </c>
      <c r="D273" s="17" t="s">
        <v>24</v>
      </c>
      <c r="E273" s="18">
        <v>0.127</v>
      </c>
      <c r="F273" s="27">
        <v>20.68</v>
      </c>
      <c r="G273" s="24">
        <f t="shared" si="84"/>
        <v>2.62</v>
      </c>
      <c r="I273" s="18">
        <v>0.127</v>
      </c>
      <c r="J273" s="26" t="b">
        <f t="shared" si="85"/>
        <v>1</v>
      </c>
      <c r="K273" s="3">
        <v>20.68</v>
      </c>
      <c r="L273" t="b">
        <f t="shared" si="86"/>
        <v>1</v>
      </c>
      <c r="M273" s="3">
        <v>2.62</v>
      </c>
      <c r="N273" s="26" t="b">
        <f t="shared" si="87"/>
        <v>1</v>
      </c>
    </row>
    <row r="274" spans="2:14">
      <c r="B274" s="21" t="s">
        <v>181</v>
      </c>
      <c r="C274" s="4" t="s">
        <v>182</v>
      </c>
      <c r="D274" s="17" t="s">
        <v>24</v>
      </c>
      <c r="E274" s="18">
        <v>0.127</v>
      </c>
      <c r="F274" s="27">
        <v>25.04</v>
      </c>
      <c r="G274" s="24">
        <f t="shared" si="84"/>
        <v>3.18</v>
      </c>
      <c r="I274" s="18">
        <v>0.127</v>
      </c>
      <c r="J274" s="26" t="b">
        <f t="shared" si="85"/>
        <v>1</v>
      </c>
      <c r="K274" s="3">
        <v>25.04</v>
      </c>
      <c r="L274" t="b">
        <f t="shared" si="86"/>
        <v>1</v>
      </c>
      <c r="M274" s="3">
        <v>3.18</v>
      </c>
      <c r="N274" s="26" t="b">
        <f t="shared" si="87"/>
        <v>1</v>
      </c>
    </row>
    <row r="275" spans="2:14">
      <c r="B275" s="19"/>
      <c r="C275" s="19"/>
      <c r="D275" s="19"/>
      <c r="E275" s="19"/>
      <c r="F275" s="5" t="s">
        <v>1</v>
      </c>
      <c r="G275" s="25">
        <f>SUM(G269:G274)</f>
        <v>10.27</v>
      </c>
      <c r="I275" s="19"/>
      <c r="J275"/>
      <c r="K275" s="19"/>
      <c r="M275" s="20">
        <v>10.27</v>
      </c>
      <c r="N275" t="b">
        <f>G275&gt;=M275</f>
        <v>1</v>
      </c>
    </row>
    <row r="276" spans="2:14">
      <c r="J276"/>
    </row>
    <row r="277" spans="2:14" ht="25.5" customHeight="1">
      <c r="B277" s="28" t="s">
        <v>221</v>
      </c>
      <c r="C277" s="29"/>
      <c r="D277" s="29"/>
      <c r="E277" s="29"/>
      <c r="F277" s="29"/>
      <c r="G277" s="30"/>
      <c r="J277"/>
    </row>
    <row r="278" spans="2:14">
      <c r="B278" s="9" t="s">
        <v>15</v>
      </c>
      <c r="C278" s="10"/>
      <c r="D278" s="10"/>
      <c r="E278" s="10"/>
      <c r="F278" s="10"/>
      <c r="G278" s="11"/>
      <c r="J278"/>
    </row>
    <row r="279" spans="2:14">
      <c r="B279" s="12" t="s">
        <v>222</v>
      </c>
      <c r="C279" s="13"/>
      <c r="D279" s="13"/>
      <c r="E279" s="13"/>
      <c r="F279" s="14"/>
      <c r="G279" s="15"/>
      <c r="J279"/>
    </row>
    <row r="280" spans="2:14">
      <c r="B280" s="16" t="s">
        <v>17</v>
      </c>
      <c r="C280" s="1" t="s">
        <v>0</v>
      </c>
      <c r="D280" s="16" t="s">
        <v>18</v>
      </c>
      <c r="E280" s="16" t="s">
        <v>19</v>
      </c>
      <c r="F280" s="16" t="s">
        <v>262</v>
      </c>
      <c r="G280" s="16" t="s">
        <v>21</v>
      </c>
      <c r="I280" s="16" t="s">
        <v>19</v>
      </c>
      <c r="J280"/>
      <c r="K280" s="16" t="s">
        <v>20</v>
      </c>
      <c r="M280" s="16" t="s">
        <v>21</v>
      </c>
    </row>
    <row r="281" spans="2:14">
      <c r="B281" s="21" t="s">
        <v>197</v>
      </c>
      <c r="C281" s="2" t="s">
        <v>198</v>
      </c>
      <c r="D281" s="17" t="s">
        <v>4</v>
      </c>
      <c r="E281" s="18">
        <v>2.92E-2</v>
      </c>
      <c r="F281" s="27">
        <v>76.56</v>
      </c>
      <c r="G281" s="24">
        <f t="shared" ref="G281:G286" si="88">TRUNC(E281*F281,2)</f>
        <v>2.23</v>
      </c>
      <c r="I281" s="18">
        <v>2.92E-2</v>
      </c>
      <c r="J281" s="26" t="b">
        <f t="shared" ref="J281:J286" si="89">E281=I281</f>
        <v>1</v>
      </c>
      <c r="K281" s="3">
        <v>76.56</v>
      </c>
      <c r="L281" t="b">
        <f t="shared" ref="L281:L286" si="90">F281&gt;=K281</f>
        <v>1</v>
      </c>
      <c r="M281" s="3">
        <v>2.23</v>
      </c>
      <c r="N281" s="26" t="b">
        <f t="shared" ref="N281:N286" si="91">G281&gt;=M281</f>
        <v>1</v>
      </c>
    </row>
    <row r="282" spans="2:14" ht="22.5">
      <c r="B282" s="21" t="s">
        <v>223</v>
      </c>
      <c r="C282" s="2" t="s">
        <v>224</v>
      </c>
      <c r="D282" s="17" t="s">
        <v>4</v>
      </c>
      <c r="E282" s="18">
        <v>1</v>
      </c>
      <c r="F282" s="27">
        <v>23.46</v>
      </c>
      <c r="G282" s="24">
        <f t="shared" si="88"/>
        <v>23.46</v>
      </c>
      <c r="I282" s="18">
        <v>1</v>
      </c>
      <c r="J282" s="26" t="b">
        <f t="shared" si="89"/>
        <v>1</v>
      </c>
      <c r="K282" s="3">
        <v>23.46</v>
      </c>
      <c r="L282" t="b">
        <f t="shared" si="90"/>
        <v>1</v>
      </c>
      <c r="M282" s="3">
        <v>23.46</v>
      </c>
      <c r="N282" s="26" t="b">
        <f t="shared" si="91"/>
        <v>1</v>
      </c>
    </row>
    <row r="283" spans="2:14">
      <c r="B283" s="21" t="s">
        <v>177</v>
      </c>
      <c r="C283" s="2" t="s">
        <v>178</v>
      </c>
      <c r="D283" s="17" t="s">
        <v>4</v>
      </c>
      <c r="E283" s="18">
        <v>1.54E-2</v>
      </c>
      <c r="F283" s="27">
        <v>3.08</v>
      </c>
      <c r="G283" s="24">
        <f t="shared" si="88"/>
        <v>0.04</v>
      </c>
      <c r="I283" s="18">
        <v>1.54E-2</v>
      </c>
      <c r="J283" s="26" t="b">
        <f t="shared" si="89"/>
        <v>1</v>
      </c>
      <c r="K283" s="3">
        <v>3.08</v>
      </c>
      <c r="L283" t="b">
        <f t="shared" si="90"/>
        <v>1</v>
      </c>
      <c r="M283" s="3">
        <v>0.04</v>
      </c>
      <c r="N283" s="26" t="b">
        <f t="shared" si="91"/>
        <v>1</v>
      </c>
    </row>
    <row r="284" spans="2:14" ht="22.5">
      <c r="B284" s="21" t="s">
        <v>201</v>
      </c>
      <c r="C284" s="2" t="s">
        <v>202</v>
      </c>
      <c r="D284" s="17" t="s">
        <v>4</v>
      </c>
      <c r="E284" s="18">
        <v>4.3999999999999997E-2</v>
      </c>
      <c r="F284" s="27">
        <v>86.73</v>
      </c>
      <c r="G284" s="24">
        <f t="shared" si="88"/>
        <v>3.81</v>
      </c>
      <c r="I284" s="18">
        <v>4.3999999999999997E-2</v>
      </c>
      <c r="J284" s="26" t="b">
        <f t="shared" si="89"/>
        <v>1</v>
      </c>
      <c r="K284" s="3">
        <v>86.73</v>
      </c>
      <c r="L284" t="b">
        <f t="shared" si="90"/>
        <v>1</v>
      </c>
      <c r="M284" s="3">
        <v>3.81</v>
      </c>
      <c r="N284" s="26" t="b">
        <f t="shared" si="91"/>
        <v>1</v>
      </c>
    </row>
    <row r="285" spans="2:14" ht="22.5">
      <c r="B285" s="21" t="s">
        <v>179</v>
      </c>
      <c r="C285" s="2" t="s">
        <v>180</v>
      </c>
      <c r="D285" s="17" t="s">
        <v>24</v>
      </c>
      <c r="E285" s="18">
        <v>0.3987</v>
      </c>
      <c r="F285" s="27">
        <v>20.68</v>
      </c>
      <c r="G285" s="24">
        <f t="shared" si="88"/>
        <v>8.24</v>
      </c>
      <c r="I285" s="18">
        <v>0.3987</v>
      </c>
      <c r="J285" s="26" t="b">
        <f t="shared" si="89"/>
        <v>1</v>
      </c>
      <c r="K285" s="3">
        <v>20.68</v>
      </c>
      <c r="L285" t="b">
        <f t="shared" si="90"/>
        <v>1</v>
      </c>
      <c r="M285" s="3">
        <v>8.24</v>
      </c>
      <c r="N285" s="26" t="b">
        <f t="shared" si="91"/>
        <v>1</v>
      </c>
    </row>
    <row r="286" spans="2:14">
      <c r="B286" s="21" t="s">
        <v>181</v>
      </c>
      <c r="C286" s="4" t="s">
        <v>182</v>
      </c>
      <c r="D286" s="17" t="s">
        <v>24</v>
      </c>
      <c r="E286" s="18">
        <v>0.3987</v>
      </c>
      <c r="F286" s="27">
        <v>25.04</v>
      </c>
      <c r="G286" s="24">
        <f t="shared" si="88"/>
        <v>9.98</v>
      </c>
      <c r="I286" s="18">
        <v>0.3987</v>
      </c>
      <c r="J286" s="26" t="b">
        <f t="shared" si="89"/>
        <v>1</v>
      </c>
      <c r="K286" s="3">
        <v>25.04</v>
      </c>
      <c r="L286" t="b">
        <f t="shared" si="90"/>
        <v>1</v>
      </c>
      <c r="M286" s="3">
        <v>9.98</v>
      </c>
      <c r="N286" s="26" t="b">
        <f t="shared" si="91"/>
        <v>1</v>
      </c>
    </row>
    <row r="287" spans="2:14">
      <c r="B287" s="19"/>
      <c r="C287" s="19"/>
      <c r="D287" s="19"/>
      <c r="E287" s="19"/>
      <c r="F287" s="5" t="s">
        <v>1</v>
      </c>
      <c r="G287" s="25">
        <f>SUM(G281:G286)</f>
        <v>47.760000000000005</v>
      </c>
      <c r="I287" s="19"/>
      <c r="J287"/>
      <c r="K287" s="19"/>
      <c r="M287" s="20">
        <v>47.76</v>
      </c>
      <c r="N287" t="b">
        <f>G287&gt;=M287</f>
        <v>1</v>
      </c>
    </row>
    <row r="288" spans="2:14">
      <c r="J288"/>
    </row>
    <row r="289" spans="2:14">
      <c r="B289" s="6" t="s">
        <v>225</v>
      </c>
      <c r="C289" s="7"/>
      <c r="D289" s="7"/>
      <c r="E289" s="7"/>
      <c r="F289" s="7"/>
      <c r="G289" s="8"/>
      <c r="J289"/>
    </row>
    <row r="290" spans="2:14">
      <c r="B290" s="9" t="s">
        <v>28</v>
      </c>
      <c r="C290" s="10"/>
      <c r="D290" s="10"/>
      <c r="E290" s="10"/>
      <c r="F290" s="10"/>
      <c r="G290" s="11"/>
      <c r="J290"/>
    </row>
    <row r="291" spans="2:14">
      <c r="B291" s="12" t="s">
        <v>226</v>
      </c>
      <c r="C291" s="13"/>
      <c r="D291" s="13"/>
      <c r="E291" s="13"/>
      <c r="F291" s="14"/>
      <c r="G291" s="15"/>
      <c r="J291"/>
    </row>
    <row r="292" spans="2:14">
      <c r="B292" s="16" t="s">
        <v>17</v>
      </c>
      <c r="C292" s="1" t="s">
        <v>0</v>
      </c>
      <c r="D292" s="16" t="s">
        <v>18</v>
      </c>
      <c r="E292" s="16" t="s">
        <v>19</v>
      </c>
      <c r="F292" s="16" t="s">
        <v>262</v>
      </c>
      <c r="G292" s="16" t="s">
        <v>21</v>
      </c>
      <c r="I292" s="16" t="s">
        <v>19</v>
      </c>
      <c r="J292"/>
      <c r="K292" s="16" t="s">
        <v>20</v>
      </c>
      <c r="M292" s="16" t="s">
        <v>21</v>
      </c>
    </row>
    <row r="293" spans="2:14">
      <c r="B293" s="21" t="s">
        <v>25</v>
      </c>
      <c r="C293" s="4" t="s">
        <v>26</v>
      </c>
      <c r="D293" s="17" t="s">
        <v>24</v>
      </c>
      <c r="E293" s="18">
        <v>0.45</v>
      </c>
      <c r="F293" s="27">
        <v>20.74</v>
      </c>
      <c r="G293" s="24">
        <f>TRUNC(E293*F293,2)</f>
        <v>9.33</v>
      </c>
      <c r="I293" s="18">
        <v>0.45</v>
      </c>
      <c r="J293" s="26" t="b">
        <f>E293=I293</f>
        <v>1</v>
      </c>
      <c r="K293" s="3">
        <v>20.74</v>
      </c>
      <c r="L293" t="b">
        <f>F293&gt;=K293</f>
        <v>1</v>
      </c>
      <c r="M293" s="3">
        <v>9.33</v>
      </c>
      <c r="N293" s="26" t="b">
        <f>G293&gt;=M293</f>
        <v>1</v>
      </c>
    </row>
    <row r="294" spans="2:14">
      <c r="B294" s="19"/>
      <c r="C294" s="19"/>
      <c r="D294" s="19"/>
      <c r="E294" s="19"/>
      <c r="F294" s="5" t="s">
        <v>1</v>
      </c>
      <c r="G294" s="25">
        <f>SUM(G293)</f>
        <v>9.33</v>
      </c>
      <c r="I294" s="19"/>
      <c r="J294"/>
      <c r="K294" s="19"/>
      <c r="M294" s="20">
        <v>9.33</v>
      </c>
      <c r="N294" t="b">
        <f>G294&gt;=M294</f>
        <v>1</v>
      </c>
    </row>
    <row r="295" spans="2:14">
      <c r="J295"/>
    </row>
    <row r="296" spans="2:14" ht="25.5" customHeight="1">
      <c r="B296" s="28" t="s">
        <v>227</v>
      </c>
      <c r="C296" s="29"/>
      <c r="D296" s="29"/>
      <c r="E296" s="29"/>
      <c r="F296" s="29"/>
      <c r="G296" s="30"/>
      <c r="J296"/>
    </row>
    <row r="297" spans="2:14">
      <c r="B297" s="9" t="s">
        <v>28</v>
      </c>
      <c r="C297" s="10"/>
      <c r="D297" s="10"/>
      <c r="E297" s="10"/>
      <c r="F297" s="10"/>
      <c r="G297" s="11"/>
      <c r="J297"/>
    </row>
    <row r="298" spans="2:14">
      <c r="B298" s="12" t="s">
        <v>228</v>
      </c>
      <c r="C298" s="13"/>
      <c r="D298" s="13"/>
      <c r="E298" s="13"/>
      <c r="F298" s="14"/>
      <c r="G298" s="15"/>
      <c r="J298"/>
    </row>
    <row r="299" spans="2:14">
      <c r="B299" s="16" t="s">
        <v>17</v>
      </c>
      <c r="C299" s="1" t="s">
        <v>0</v>
      </c>
      <c r="D299" s="16" t="s">
        <v>18</v>
      </c>
      <c r="E299" s="16" t="s">
        <v>19</v>
      </c>
      <c r="F299" s="16" t="s">
        <v>262</v>
      </c>
      <c r="G299" s="16" t="s">
        <v>21</v>
      </c>
      <c r="I299" s="16" t="s">
        <v>19</v>
      </c>
      <c r="J299"/>
      <c r="K299" s="16" t="s">
        <v>20</v>
      </c>
      <c r="M299" s="16" t="s">
        <v>21</v>
      </c>
    </row>
    <row r="300" spans="2:14" ht="22.5">
      <c r="B300" s="21" t="s">
        <v>229</v>
      </c>
      <c r="C300" s="2" t="s">
        <v>230</v>
      </c>
      <c r="D300" s="17" t="s">
        <v>4</v>
      </c>
      <c r="E300" s="18">
        <v>1</v>
      </c>
      <c r="F300" s="27">
        <v>354.28</v>
      </c>
      <c r="G300" s="24">
        <f t="shared" ref="G300:G304" si="92">TRUNC(E300*F300,2)</f>
        <v>354.28</v>
      </c>
      <c r="I300" s="18">
        <v>1</v>
      </c>
      <c r="J300" s="26" t="b">
        <f t="shared" ref="J300:J304" si="93">E300=I300</f>
        <v>1</v>
      </c>
      <c r="K300" s="3">
        <v>354.28</v>
      </c>
      <c r="L300" t="b">
        <f t="shared" ref="L300:L304" si="94">F300&gt;=K300</f>
        <v>1</v>
      </c>
      <c r="M300" s="3">
        <v>354.28</v>
      </c>
      <c r="N300" s="26" t="b">
        <f t="shared" ref="N300:N304" si="95">G300&gt;=M300</f>
        <v>1</v>
      </c>
    </row>
    <row r="301" spans="2:14" ht="33.75">
      <c r="B301" s="21" t="s">
        <v>231</v>
      </c>
      <c r="C301" s="2" t="s">
        <v>232</v>
      </c>
      <c r="D301" s="17" t="s">
        <v>4</v>
      </c>
      <c r="E301" s="18">
        <v>1</v>
      </c>
      <c r="F301" s="27">
        <v>9.64</v>
      </c>
      <c r="G301" s="24">
        <f t="shared" si="92"/>
        <v>9.64</v>
      </c>
      <c r="I301" s="18">
        <v>1</v>
      </c>
      <c r="J301" s="26" t="b">
        <f t="shared" si="93"/>
        <v>1</v>
      </c>
      <c r="K301" s="3">
        <v>9.64</v>
      </c>
      <c r="L301" t="b">
        <f t="shared" si="94"/>
        <v>1</v>
      </c>
      <c r="M301" s="3">
        <v>9.64</v>
      </c>
      <c r="N301" s="26" t="b">
        <f t="shared" si="95"/>
        <v>1</v>
      </c>
    </row>
    <row r="302" spans="2:14">
      <c r="B302" s="21" t="s">
        <v>66</v>
      </c>
      <c r="C302" s="2" t="s">
        <v>67</v>
      </c>
      <c r="D302" s="17" t="s">
        <v>24</v>
      </c>
      <c r="E302" s="18">
        <v>4.9799999999999997E-2</v>
      </c>
      <c r="F302" s="27">
        <v>25.75</v>
      </c>
      <c r="G302" s="24">
        <f t="shared" si="92"/>
        <v>1.28</v>
      </c>
      <c r="I302" s="18">
        <v>4.9799999999999997E-2</v>
      </c>
      <c r="J302" s="26" t="b">
        <f t="shared" si="93"/>
        <v>1</v>
      </c>
      <c r="K302" s="3">
        <v>25.75</v>
      </c>
      <c r="L302" t="b">
        <f t="shared" si="94"/>
        <v>1</v>
      </c>
      <c r="M302" s="3">
        <v>1.28</v>
      </c>
      <c r="N302" s="26" t="b">
        <f t="shared" si="95"/>
        <v>1</v>
      </c>
    </row>
    <row r="303" spans="2:14">
      <c r="B303" s="21" t="s">
        <v>25</v>
      </c>
      <c r="C303" s="2" t="s">
        <v>26</v>
      </c>
      <c r="D303" s="17" t="s">
        <v>24</v>
      </c>
      <c r="E303" s="18">
        <v>3.9100000000000003E-2</v>
      </c>
      <c r="F303" s="27">
        <v>20.74</v>
      </c>
      <c r="G303" s="24">
        <f t="shared" si="92"/>
        <v>0.81</v>
      </c>
      <c r="I303" s="18">
        <v>3.9100000000000003E-2</v>
      </c>
      <c r="J303" s="26" t="b">
        <f t="shared" si="93"/>
        <v>1</v>
      </c>
      <c r="K303" s="3">
        <v>20.74</v>
      </c>
      <c r="L303" t="b">
        <f t="shared" si="94"/>
        <v>1</v>
      </c>
      <c r="M303" s="3">
        <v>0.81</v>
      </c>
      <c r="N303" s="26" t="b">
        <f t="shared" si="95"/>
        <v>1</v>
      </c>
    </row>
    <row r="304" spans="2:14">
      <c r="B304" s="21" t="s">
        <v>233</v>
      </c>
      <c r="C304" s="4" t="s">
        <v>10</v>
      </c>
      <c r="D304" s="17" t="s">
        <v>9</v>
      </c>
      <c r="E304" s="18">
        <v>0.2</v>
      </c>
      <c r="F304" s="27">
        <v>26.22</v>
      </c>
      <c r="G304" s="24">
        <f t="shared" si="92"/>
        <v>5.24</v>
      </c>
      <c r="I304" s="18">
        <v>0.2</v>
      </c>
      <c r="J304" s="26" t="b">
        <f t="shared" si="93"/>
        <v>1</v>
      </c>
      <c r="K304" s="3">
        <v>26.22</v>
      </c>
      <c r="L304" t="b">
        <f t="shared" si="94"/>
        <v>1</v>
      </c>
      <c r="M304" s="3">
        <v>5.24</v>
      </c>
      <c r="N304" s="26" t="b">
        <f t="shared" si="95"/>
        <v>1</v>
      </c>
    </row>
    <row r="305" spans="2:14">
      <c r="B305" s="19"/>
      <c r="C305" s="19"/>
      <c r="D305" s="19"/>
      <c r="E305" s="19"/>
      <c r="F305" s="5" t="s">
        <v>1</v>
      </c>
      <c r="G305" s="25">
        <f>SUM(G300:G304)</f>
        <v>371.24999999999994</v>
      </c>
      <c r="I305" s="19"/>
      <c r="J305"/>
      <c r="K305" s="19"/>
      <c r="M305" s="20">
        <v>371.25</v>
      </c>
      <c r="N305" t="b">
        <f>G305&gt;=M305</f>
        <v>1</v>
      </c>
    </row>
    <row r="306" spans="2:14">
      <c r="J306"/>
    </row>
    <row r="307" spans="2:14" ht="25.5" customHeight="1">
      <c r="B307" s="28" t="s">
        <v>234</v>
      </c>
      <c r="C307" s="29"/>
      <c r="D307" s="29"/>
      <c r="E307" s="29"/>
      <c r="F307" s="29"/>
      <c r="G307" s="30"/>
      <c r="J307"/>
    </row>
    <row r="308" spans="2:14">
      <c r="B308" s="9" t="s">
        <v>28</v>
      </c>
      <c r="C308" s="10"/>
      <c r="D308" s="10"/>
      <c r="E308" s="10"/>
      <c r="F308" s="10"/>
      <c r="G308" s="11"/>
      <c r="J308"/>
    </row>
    <row r="309" spans="2:14">
      <c r="B309" s="12" t="s">
        <v>235</v>
      </c>
      <c r="C309" s="13"/>
      <c r="D309" s="13"/>
      <c r="E309" s="13"/>
      <c r="F309" s="14"/>
      <c r="G309" s="15"/>
      <c r="J309"/>
    </row>
    <row r="310" spans="2:14">
      <c r="B310" s="16" t="s">
        <v>17</v>
      </c>
      <c r="C310" s="1" t="s">
        <v>0</v>
      </c>
      <c r="D310" s="16" t="s">
        <v>18</v>
      </c>
      <c r="E310" s="16" t="s">
        <v>19</v>
      </c>
      <c r="F310" s="16" t="s">
        <v>262</v>
      </c>
      <c r="G310" s="16" t="s">
        <v>21</v>
      </c>
      <c r="I310" s="16" t="s">
        <v>19</v>
      </c>
      <c r="J310"/>
      <c r="K310" s="16" t="s">
        <v>20</v>
      </c>
      <c r="M310" s="16" t="s">
        <v>21</v>
      </c>
    </row>
    <row r="311" spans="2:14" ht="22.5">
      <c r="B311" s="21" t="s">
        <v>229</v>
      </c>
      <c r="C311" s="2" t="s">
        <v>230</v>
      </c>
      <c r="D311" s="17" t="s">
        <v>4</v>
      </c>
      <c r="E311" s="18">
        <v>1</v>
      </c>
      <c r="F311" s="27">
        <v>354.28</v>
      </c>
      <c r="G311" s="24">
        <f t="shared" ref="G311:G313" si="96">TRUNC(E311*F311,2)</f>
        <v>354.28</v>
      </c>
      <c r="I311" s="18">
        <v>1</v>
      </c>
      <c r="J311" s="26" t="b">
        <f t="shared" ref="J311:J313" si="97">E311=I311</f>
        <v>1</v>
      </c>
      <c r="K311" s="3">
        <v>354.28</v>
      </c>
      <c r="L311" t="b">
        <f t="shared" ref="L311:L313" si="98">F311&gt;=K311</f>
        <v>1</v>
      </c>
      <c r="M311" s="3">
        <v>354.28</v>
      </c>
      <c r="N311" s="26" t="b">
        <f t="shared" ref="N311:N313" si="99">G311&gt;=M311</f>
        <v>1</v>
      </c>
    </row>
    <row r="312" spans="2:14">
      <c r="B312" s="21" t="s">
        <v>66</v>
      </c>
      <c r="C312" s="2" t="s">
        <v>67</v>
      </c>
      <c r="D312" s="17" t="s">
        <v>24</v>
      </c>
      <c r="E312" s="18">
        <v>4.9799999999999997E-2</v>
      </c>
      <c r="F312" s="27">
        <v>25.75</v>
      </c>
      <c r="G312" s="24">
        <f t="shared" si="96"/>
        <v>1.28</v>
      </c>
      <c r="I312" s="18">
        <v>4.9799999999999997E-2</v>
      </c>
      <c r="J312" s="26" t="b">
        <f t="shared" si="97"/>
        <v>1</v>
      </c>
      <c r="K312" s="3">
        <v>25.75</v>
      </c>
      <c r="L312" t="b">
        <f t="shared" si="98"/>
        <v>1</v>
      </c>
      <c r="M312" s="3">
        <v>1.28</v>
      </c>
      <c r="N312" s="26" t="b">
        <f t="shared" si="99"/>
        <v>1</v>
      </c>
    </row>
    <row r="313" spans="2:14">
      <c r="B313" s="21" t="s">
        <v>25</v>
      </c>
      <c r="C313" s="4" t="s">
        <v>26</v>
      </c>
      <c r="D313" s="17" t="s">
        <v>24</v>
      </c>
      <c r="E313" s="18">
        <v>3.9100000000000003E-2</v>
      </c>
      <c r="F313" s="27">
        <v>20.74</v>
      </c>
      <c r="G313" s="24">
        <f t="shared" si="96"/>
        <v>0.81</v>
      </c>
      <c r="I313" s="18">
        <v>3.9100000000000003E-2</v>
      </c>
      <c r="J313" s="26" t="b">
        <f t="shared" si="97"/>
        <v>1</v>
      </c>
      <c r="K313" s="3">
        <v>20.74</v>
      </c>
      <c r="L313" t="b">
        <f t="shared" si="98"/>
        <v>1</v>
      </c>
      <c r="M313" s="3">
        <v>0.81</v>
      </c>
      <c r="N313" s="26" t="b">
        <f t="shared" si="99"/>
        <v>1</v>
      </c>
    </row>
    <row r="314" spans="2:14">
      <c r="B314" s="19"/>
      <c r="C314" s="19"/>
      <c r="D314" s="19"/>
      <c r="E314" s="19"/>
      <c r="F314" s="5" t="s">
        <v>1</v>
      </c>
      <c r="G314" s="25">
        <f>SUM(G311:G313)</f>
        <v>356.36999999999995</v>
      </c>
      <c r="I314" s="19"/>
      <c r="J314"/>
      <c r="K314" s="19"/>
      <c r="M314" s="20">
        <v>356.37</v>
      </c>
      <c r="N314" t="b">
        <f>G314&gt;=M314</f>
        <v>1</v>
      </c>
    </row>
    <row r="315" spans="2:14">
      <c r="J315"/>
    </row>
    <row r="316" spans="2:14" ht="25.5" customHeight="1">
      <c r="B316" s="28" t="s">
        <v>236</v>
      </c>
      <c r="C316" s="29"/>
      <c r="D316" s="29"/>
      <c r="E316" s="29"/>
      <c r="F316" s="29"/>
      <c r="G316" s="30"/>
      <c r="J316"/>
    </row>
    <row r="317" spans="2:14">
      <c r="B317" s="9" t="s">
        <v>15</v>
      </c>
      <c r="C317" s="10"/>
      <c r="D317" s="10"/>
      <c r="E317" s="10"/>
      <c r="F317" s="10"/>
      <c r="G317" s="11"/>
      <c r="J317"/>
    </row>
    <row r="318" spans="2:14">
      <c r="B318" s="12" t="s">
        <v>237</v>
      </c>
      <c r="C318" s="13"/>
      <c r="D318" s="13"/>
      <c r="E318" s="13"/>
      <c r="F318" s="14"/>
      <c r="G318" s="15"/>
      <c r="J318"/>
    </row>
    <row r="319" spans="2:14">
      <c r="B319" s="16" t="s">
        <v>17</v>
      </c>
      <c r="C319" s="1" t="s">
        <v>0</v>
      </c>
      <c r="D319" s="16" t="s">
        <v>18</v>
      </c>
      <c r="E319" s="16" t="s">
        <v>19</v>
      </c>
      <c r="F319" s="16" t="s">
        <v>262</v>
      </c>
      <c r="G319" s="16" t="s">
        <v>21</v>
      </c>
      <c r="I319" s="16" t="s">
        <v>19</v>
      </c>
      <c r="J319"/>
      <c r="K319" s="16" t="s">
        <v>20</v>
      </c>
      <c r="M319" s="16" t="s">
        <v>21</v>
      </c>
    </row>
    <row r="320" spans="2:14" ht="22.5">
      <c r="B320" s="21" t="s">
        <v>205</v>
      </c>
      <c r="C320" s="2" t="s">
        <v>206</v>
      </c>
      <c r="D320" s="17" t="s">
        <v>4</v>
      </c>
      <c r="E320" s="18">
        <v>3</v>
      </c>
      <c r="F320" s="27">
        <v>1.69</v>
      </c>
      <c r="G320" s="24">
        <f t="shared" ref="G320:G324" si="100">TRUNC(E320*F320,2)</f>
        <v>5.07</v>
      </c>
      <c r="I320" s="18">
        <v>3</v>
      </c>
      <c r="J320" s="26" t="b">
        <f t="shared" ref="J320:J324" si="101">E320=I320</f>
        <v>1</v>
      </c>
      <c r="K320" s="3">
        <v>1.69</v>
      </c>
      <c r="L320" t="b">
        <f t="shared" ref="L320:L324" si="102">F320&gt;=K320</f>
        <v>1</v>
      </c>
      <c r="M320" s="3">
        <v>5.07</v>
      </c>
      <c r="N320" s="26" t="b">
        <f t="shared" ref="N320:N324" si="103">G320&gt;=M320</f>
        <v>1</v>
      </c>
    </row>
    <row r="321" spans="2:14" ht="22.5">
      <c r="B321" s="21" t="s">
        <v>238</v>
      </c>
      <c r="C321" s="2" t="s">
        <v>239</v>
      </c>
      <c r="D321" s="17" t="s">
        <v>4</v>
      </c>
      <c r="E321" s="18">
        <v>1</v>
      </c>
      <c r="F321" s="27">
        <v>10.11</v>
      </c>
      <c r="G321" s="24">
        <f t="shared" si="100"/>
        <v>10.11</v>
      </c>
      <c r="I321" s="18">
        <v>1</v>
      </c>
      <c r="J321" s="26" t="b">
        <f t="shared" si="101"/>
        <v>1</v>
      </c>
      <c r="K321" s="3">
        <v>10.11</v>
      </c>
      <c r="L321" t="b">
        <f t="shared" si="102"/>
        <v>1</v>
      </c>
      <c r="M321" s="3">
        <v>10.11</v>
      </c>
      <c r="N321" s="26" t="b">
        <f t="shared" si="103"/>
        <v>1</v>
      </c>
    </row>
    <row r="322" spans="2:14" ht="33.75">
      <c r="B322" s="21" t="s">
        <v>209</v>
      </c>
      <c r="C322" s="2" t="s">
        <v>210</v>
      </c>
      <c r="D322" s="17" t="s">
        <v>4</v>
      </c>
      <c r="E322" s="18">
        <v>7.4999999999999997E-2</v>
      </c>
      <c r="F322" s="27">
        <v>31.59</v>
      </c>
      <c r="G322" s="24">
        <f t="shared" si="100"/>
        <v>2.36</v>
      </c>
      <c r="I322" s="18">
        <v>7.4999999999999997E-2</v>
      </c>
      <c r="J322" s="26" t="b">
        <f t="shared" si="101"/>
        <v>1</v>
      </c>
      <c r="K322" s="3">
        <v>31.59</v>
      </c>
      <c r="L322" t="b">
        <f t="shared" si="102"/>
        <v>1</v>
      </c>
      <c r="M322" s="3">
        <v>2.36</v>
      </c>
      <c r="N322" s="26" t="b">
        <f t="shared" si="103"/>
        <v>1</v>
      </c>
    </row>
    <row r="323" spans="2:14" ht="22.5">
      <c r="B323" s="21" t="s">
        <v>179</v>
      </c>
      <c r="C323" s="2" t="s">
        <v>180</v>
      </c>
      <c r="D323" s="17" t="s">
        <v>24</v>
      </c>
      <c r="E323" s="18">
        <v>4.5699999999999998E-2</v>
      </c>
      <c r="F323" s="27">
        <v>20.68</v>
      </c>
      <c r="G323" s="24">
        <f t="shared" si="100"/>
        <v>0.94</v>
      </c>
      <c r="I323" s="18">
        <v>4.5699999999999998E-2</v>
      </c>
      <c r="J323" s="26" t="b">
        <f t="shared" si="101"/>
        <v>1</v>
      </c>
      <c r="K323" s="3">
        <v>20.68</v>
      </c>
      <c r="L323" t="b">
        <f t="shared" si="102"/>
        <v>1</v>
      </c>
      <c r="M323" s="3">
        <v>0.94</v>
      </c>
      <c r="N323" s="26" t="b">
        <f t="shared" si="103"/>
        <v>1</v>
      </c>
    </row>
    <row r="324" spans="2:14">
      <c r="B324" s="21" t="s">
        <v>181</v>
      </c>
      <c r="C324" s="4" t="s">
        <v>182</v>
      </c>
      <c r="D324" s="17" t="s">
        <v>24</v>
      </c>
      <c r="E324" s="18">
        <v>4.5699999999999998E-2</v>
      </c>
      <c r="F324" s="27">
        <v>25.04</v>
      </c>
      <c r="G324" s="24">
        <f t="shared" si="100"/>
        <v>1.1399999999999999</v>
      </c>
      <c r="I324" s="18">
        <v>4.5699999999999998E-2</v>
      </c>
      <c r="J324" s="26" t="b">
        <f t="shared" si="101"/>
        <v>1</v>
      </c>
      <c r="K324" s="3">
        <v>25.04</v>
      </c>
      <c r="L324" t="b">
        <f t="shared" si="102"/>
        <v>1</v>
      </c>
      <c r="M324" s="3">
        <v>1.1399999999999999</v>
      </c>
      <c r="N324" s="26" t="b">
        <f t="shared" si="103"/>
        <v>1</v>
      </c>
    </row>
    <row r="325" spans="2:14">
      <c r="B325" s="19"/>
      <c r="C325" s="19"/>
      <c r="D325" s="19"/>
      <c r="E325" s="19"/>
      <c r="F325" s="5" t="s">
        <v>1</v>
      </c>
      <c r="G325" s="25">
        <f>SUM(G320:G324)</f>
        <v>19.62</v>
      </c>
      <c r="I325" s="19"/>
      <c r="J325"/>
      <c r="K325" s="19"/>
      <c r="M325" s="20">
        <v>19.62</v>
      </c>
      <c r="N325" t="b">
        <f>G325&gt;=M325</f>
        <v>1</v>
      </c>
    </row>
    <row r="326" spans="2:14">
      <c r="J326"/>
    </row>
    <row r="327" spans="2:14">
      <c r="B327" s="6" t="s">
        <v>240</v>
      </c>
      <c r="C327" s="7"/>
      <c r="D327" s="7"/>
      <c r="E327" s="7"/>
      <c r="F327" s="7"/>
      <c r="G327" s="8"/>
      <c r="J327"/>
    </row>
    <row r="328" spans="2:14">
      <c r="B328" s="9" t="s">
        <v>28</v>
      </c>
      <c r="C328" s="10"/>
      <c r="D328" s="10"/>
      <c r="E328" s="10"/>
      <c r="F328" s="10"/>
      <c r="G328" s="11"/>
      <c r="J328"/>
    </row>
    <row r="329" spans="2:14">
      <c r="B329" s="12" t="s">
        <v>241</v>
      </c>
      <c r="C329" s="13"/>
      <c r="D329" s="13"/>
      <c r="E329" s="13"/>
      <c r="F329" s="14"/>
      <c r="G329" s="15"/>
      <c r="J329"/>
    </row>
    <row r="330" spans="2:14">
      <c r="B330" s="16" t="s">
        <v>17</v>
      </c>
      <c r="C330" s="1" t="s">
        <v>0</v>
      </c>
      <c r="D330" s="16" t="s">
        <v>18</v>
      </c>
      <c r="E330" s="16" t="s">
        <v>19</v>
      </c>
      <c r="F330" s="16" t="s">
        <v>262</v>
      </c>
      <c r="G330" s="16" t="s">
        <v>21</v>
      </c>
      <c r="I330" s="16" t="s">
        <v>19</v>
      </c>
      <c r="J330"/>
      <c r="K330" s="16" t="s">
        <v>20</v>
      </c>
      <c r="M330" s="16" t="s">
        <v>21</v>
      </c>
    </row>
    <row r="331" spans="2:14" ht="22.5">
      <c r="B331" s="21" t="s">
        <v>213</v>
      </c>
      <c r="C331" s="2" t="s">
        <v>214</v>
      </c>
      <c r="D331" s="17" t="s">
        <v>4</v>
      </c>
      <c r="E331" s="18">
        <v>2</v>
      </c>
      <c r="F331" s="27">
        <v>3</v>
      </c>
      <c r="G331" s="24">
        <f t="shared" ref="G331:G336" si="104">TRUNC(E331*F331,2)</f>
        <v>6</v>
      </c>
      <c r="I331" s="18">
        <v>2</v>
      </c>
      <c r="J331" s="26" t="b">
        <f t="shared" ref="J331:J336" si="105">E331=I331</f>
        <v>1</v>
      </c>
      <c r="K331" s="3">
        <v>3</v>
      </c>
      <c r="L331" t="b">
        <f t="shared" ref="L331:L336" si="106">F331&gt;=K331</f>
        <v>1</v>
      </c>
      <c r="M331" s="3">
        <v>6</v>
      </c>
      <c r="N331" s="26" t="b">
        <f t="shared" ref="N331:N336" si="107">G331&gt;=M331</f>
        <v>1</v>
      </c>
    </row>
    <row r="332" spans="2:14" ht="22.5">
      <c r="B332" s="21" t="s">
        <v>205</v>
      </c>
      <c r="C332" s="2" t="s">
        <v>206</v>
      </c>
      <c r="D332" s="17" t="s">
        <v>4</v>
      </c>
      <c r="E332" s="18">
        <v>1</v>
      </c>
      <c r="F332" s="27">
        <v>1.69</v>
      </c>
      <c r="G332" s="24">
        <f t="shared" si="104"/>
        <v>1.69</v>
      </c>
      <c r="I332" s="18">
        <v>1</v>
      </c>
      <c r="J332" s="26" t="b">
        <f t="shared" si="105"/>
        <v>1</v>
      </c>
      <c r="K332" s="3">
        <v>1.69</v>
      </c>
      <c r="L332" t="b">
        <f t="shared" si="106"/>
        <v>1</v>
      </c>
      <c r="M332" s="3">
        <v>1.69</v>
      </c>
      <c r="N332" s="26" t="b">
        <f t="shared" si="107"/>
        <v>1</v>
      </c>
    </row>
    <row r="333" spans="2:14" ht="22.5">
      <c r="B333" s="21" t="s">
        <v>242</v>
      </c>
      <c r="C333" s="2" t="s">
        <v>243</v>
      </c>
      <c r="D333" s="17" t="s">
        <v>4</v>
      </c>
      <c r="E333" s="18">
        <v>1</v>
      </c>
      <c r="F333" s="27">
        <v>19.190000000000001</v>
      </c>
      <c r="G333" s="24">
        <f t="shared" si="104"/>
        <v>19.190000000000001</v>
      </c>
      <c r="I333" s="18">
        <v>1</v>
      </c>
      <c r="J333" s="26" t="b">
        <f t="shared" si="105"/>
        <v>1</v>
      </c>
      <c r="K333" s="3">
        <v>19.190000000000001</v>
      </c>
      <c r="L333" t="b">
        <f t="shared" si="106"/>
        <v>1</v>
      </c>
      <c r="M333" s="3">
        <v>19.190000000000001</v>
      </c>
      <c r="N333" s="26" t="b">
        <f t="shared" si="107"/>
        <v>1</v>
      </c>
    </row>
    <row r="334" spans="2:14" ht="33.75">
      <c r="B334" s="21" t="s">
        <v>209</v>
      </c>
      <c r="C334" s="2" t="s">
        <v>210</v>
      </c>
      <c r="D334" s="17" t="s">
        <v>4</v>
      </c>
      <c r="E334" s="18">
        <v>0.17249999999999999</v>
      </c>
      <c r="F334" s="27">
        <v>31.59</v>
      </c>
      <c r="G334" s="24">
        <f t="shared" si="104"/>
        <v>5.44</v>
      </c>
      <c r="I334" s="18">
        <v>0.17249999999999999</v>
      </c>
      <c r="J334" s="26" t="b">
        <f t="shared" si="105"/>
        <v>1</v>
      </c>
      <c r="K334" s="3">
        <v>31.59</v>
      </c>
      <c r="L334" t="b">
        <f t="shared" si="106"/>
        <v>1</v>
      </c>
      <c r="M334" s="3">
        <v>5.44</v>
      </c>
      <c r="N334" s="26" t="b">
        <f t="shared" si="107"/>
        <v>1</v>
      </c>
    </row>
    <row r="335" spans="2:14" ht="22.5">
      <c r="B335" s="21" t="s">
        <v>181</v>
      </c>
      <c r="C335" s="2" t="s">
        <v>182</v>
      </c>
      <c r="D335" s="17" t="s">
        <v>24</v>
      </c>
      <c r="E335" s="18">
        <v>0.25679999999999997</v>
      </c>
      <c r="F335" s="27">
        <v>25.04</v>
      </c>
      <c r="G335" s="24">
        <f t="shared" si="104"/>
        <v>6.43</v>
      </c>
      <c r="I335" s="18">
        <v>0.25679999999999997</v>
      </c>
      <c r="J335" s="26" t="b">
        <f t="shared" si="105"/>
        <v>1</v>
      </c>
      <c r="K335" s="3">
        <v>25.04</v>
      </c>
      <c r="L335" t="b">
        <f t="shared" si="106"/>
        <v>1</v>
      </c>
      <c r="M335" s="3">
        <v>6.43</v>
      </c>
      <c r="N335" s="26" t="b">
        <f t="shared" si="107"/>
        <v>1</v>
      </c>
    </row>
    <row r="336" spans="2:14">
      <c r="B336" s="21" t="s">
        <v>25</v>
      </c>
      <c r="C336" s="4" t="s">
        <v>26</v>
      </c>
      <c r="D336" s="17" t="s">
        <v>24</v>
      </c>
      <c r="E336" s="18">
        <v>0.25679999999999997</v>
      </c>
      <c r="F336" s="27">
        <v>20.74</v>
      </c>
      <c r="G336" s="24">
        <f t="shared" si="104"/>
        <v>5.32</v>
      </c>
      <c r="I336" s="18">
        <v>0.25679999999999997</v>
      </c>
      <c r="J336" s="26" t="b">
        <f t="shared" si="105"/>
        <v>1</v>
      </c>
      <c r="K336" s="3">
        <v>20.74</v>
      </c>
      <c r="L336" t="b">
        <f t="shared" si="106"/>
        <v>1</v>
      </c>
      <c r="M336" s="3">
        <v>5.32</v>
      </c>
      <c r="N336" s="26" t="b">
        <f t="shared" si="107"/>
        <v>1</v>
      </c>
    </row>
    <row r="337" spans="2:14">
      <c r="B337" s="19"/>
      <c r="C337" s="19"/>
      <c r="D337" s="19"/>
      <c r="E337" s="19"/>
      <c r="F337" s="5" t="s">
        <v>1</v>
      </c>
      <c r="G337" s="25">
        <f>SUM(G331:G336)</f>
        <v>44.07</v>
      </c>
      <c r="I337" s="19"/>
      <c r="J337"/>
      <c r="K337" s="19"/>
      <c r="M337" s="20">
        <v>44.07</v>
      </c>
      <c r="N337" t="b">
        <f>G337&gt;=M337</f>
        <v>1</v>
      </c>
    </row>
    <row r="338" spans="2:14">
      <c r="J338"/>
    </row>
    <row r="339" spans="2:14" ht="25.5" customHeight="1">
      <c r="B339" s="28" t="s">
        <v>244</v>
      </c>
      <c r="C339" s="29"/>
      <c r="D339" s="29"/>
      <c r="E339" s="29"/>
      <c r="F339" s="29"/>
      <c r="G339" s="30"/>
      <c r="J339"/>
    </row>
    <row r="340" spans="2:14">
      <c r="B340" s="9" t="s">
        <v>15</v>
      </c>
      <c r="C340" s="10"/>
      <c r="D340" s="10"/>
      <c r="E340" s="10"/>
      <c r="F340" s="10"/>
      <c r="G340" s="11"/>
      <c r="J340"/>
    </row>
    <row r="341" spans="2:14">
      <c r="B341" s="12" t="s">
        <v>245</v>
      </c>
      <c r="C341" s="13"/>
      <c r="D341" s="13"/>
      <c r="E341" s="13"/>
      <c r="F341" s="14"/>
      <c r="G341" s="15"/>
      <c r="J341"/>
    </row>
    <row r="342" spans="2:14">
      <c r="B342" s="16" t="s">
        <v>17</v>
      </c>
      <c r="C342" s="1" t="s">
        <v>0</v>
      </c>
      <c r="D342" s="16" t="s">
        <v>18</v>
      </c>
      <c r="E342" s="16" t="s">
        <v>19</v>
      </c>
      <c r="F342" s="16" t="s">
        <v>262</v>
      </c>
      <c r="G342" s="16" t="s">
        <v>21</v>
      </c>
      <c r="I342" s="16" t="s">
        <v>19</v>
      </c>
      <c r="J342"/>
      <c r="K342" s="16" t="s">
        <v>20</v>
      </c>
      <c r="M342" s="16" t="s">
        <v>21</v>
      </c>
    </row>
    <row r="343" spans="2:14" ht="22.5">
      <c r="B343" s="21" t="s">
        <v>213</v>
      </c>
      <c r="C343" s="2" t="s">
        <v>214</v>
      </c>
      <c r="D343" s="17" t="s">
        <v>4</v>
      </c>
      <c r="E343" s="18">
        <v>2</v>
      </c>
      <c r="F343" s="27">
        <v>3</v>
      </c>
      <c r="G343" s="24">
        <f t="shared" ref="G343:G348" si="108">TRUNC(E343*F343,2)</f>
        <v>6</v>
      </c>
      <c r="I343" s="18">
        <v>2</v>
      </c>
      <c r="J343" s="26" t="b">
        <f t="shared" ref="J343:J348" si="109">E343=I343</f>
        <v>1</v>
      </c>
      <c r="K343" s="3">
        <v>3</v>
      </c>
      <c r="L343" t="b">
        <f t="shared" ref="L343:L348" si="110">F343&gt;=K343</f>
        <v>1</v>
      </c>
      <c r="M343" s="3">
        <v>6</v>
      </c>
      <c r="N343" s="26" t="b">
        <f t="shared" ref="N343:N348" si="111">G343&gt;=M343</f>
        <v>1</v>
      </c>
    </row>
    <row r="344" spans="2:14" ht="22.5">
      <c r="B344" s="21" t="s">
        <v>205</v>
      </c>
      <c r="C344" s="2" t="s">
        <v>206</v>
      </c>
      <c r="D344" s="17" t="s">
        <v>4</v>
      </c>
      <c r="E344" s="18">
        <v>1</v>
      </c>
      <c r="F344" s="27">
        <v>1.69</v>
      </c>
      <c r="G344" s="24">
        <f t="shared" si="108"/>
        <v>1.69</v>
      </c>
      <c r="I344" s="18">
        <v>1</v>
      </c>
      <c r="J344" s="26" t="b">
        <f t="shared" si="109"/>
        <v>1</v>
      </c>
      <c r="K344" s="3">
        <v>1.69</v>
      </c>
      <c r="L344" t="b">
        <f t="shared" si="110"/>
        <v>1</v>
      </c>
      <c r="M344" s="3">
        <v>1.69</v>
      </c>
      <c r="N344" s="26" t="b">
        <f t="shared" si="111"/>
        <v>1</v>
      </c>
    </row>
    <row r="345" spans="2:14" ht="33.75">
      <c r="B345" s="21" t="s">
        <v>209</v>
      </c>
      <c r="C345" s="2" t="s">
        <v>210</v>
      </c>
      <c r="D345" s="17" t="s">
        <v>4</v>
      </c>
      <c r="E345" s="18">
        <v>0.14000000000000001</v>
      </c>
      <c r="F345" s="27">
        <v>31.59</v>
      </c>
      <c r="G345" s="24">
        <f t="shared" si="108"/>
        <v>4.42</v>
      </c>
      <c r="I345" s="18">
        <v>0.14000000000000001</v>
      </c>
      <c r="J345" s="26" t="b">
        <f t="shared" si="109"/>
        <v>1</v>
      </c>
      <c r="K345" s="3">
        <v>31.59</v>
      </c>
      <c r="L345" t="b">
        <f t="shared" si="110"/>
        <v>1</v>
      </c>
      <c r="M345" s="3">
        <v>4.42</v>
      </c>
      <c r="N345" s="26" t="b">
        <f t="shared" si="111"/>
        <v>1</v>
      </c>
    </row>
    <row r="346" spans="2:14" ht="22.5">
      <c r="B346" s="21" t="s">
        <v>246</v>
      </c>
      <c r="C346" s="2" t="s">
        <v>247</v>
      </c>
      <c r="D346" s="17" t="s">
        <v>4</v>
      </c>
      <c r="E346" s="18">
        <v>1</v>
      </c>
      <c r="F346" s="27">
        <v>17.45</v>
      </c>
      <c r="G346" s="24">
        <f t="shared" si="108"/>
        <v>17.45</v>
      </c>
      <c r="I346" s="18">
        <v>1</v>
      </c>
      <c r="J346" s="26" t="b">
        <f t="shared" si="109"/>
        <v>1</v>
      </c>
      <c r="K346" s="3">
        <v>17.45</v>
      </c>
      <c r="L346" t="b">
        <f t="shared" si="110"/>
        <v>1</v>
      </c>
      <c r="M346" s="3">
        <v>17.45</v>
      </c>
      <c r="N346" s="26" t="b">
        <f t="shared" si="111"/>
        <v>1</v>
      </c>
    </row>
    <row r="347" spans="2:14" ht="22.5">
      <c r="B347" s="21" t="s">
        <v>179</v>
      </c>
      <c r="C347" s="2" t="s">
        <v>180</v>
      </c>
      <c r="D347" s="17" t="s">
        <v>24</v>
      </c>
      <c r="E347" s="18">
        <v>0.23250000000000001</v>
      </c>
      <c r="F347" s="27">
        <v>20.68</v>
      </c>
      <c r="G347" s="24">
        <f t="shared" si="108"/>
        <v>4.8</v>
      </c>
      <c r="I347" s="18">
        <v>0.23250000000000001</v>
      </c>
      <c r="J347" s="26" t="b">
        <f t="shared" si="109"/>
        <v>1</v>
      </c>
      <c r="K347" s="3">
        <v>20.68</v>
      </c>
      <c r="L347" t="b">
        <f t="shared" si="110"/>
        <v>1</v>
      </c>
      <c r="M347" s="3">
        <v>4.8</v>
      </c>
      <c r="N347" s="26" t="b">
        <f t="shared" si="111"/>
        <v>1</v>
      </c>
    </row>
    <row r="348" spans="2:14">
      <c r="B348" s="21" t="s">
        <v>181</v>
      </c>
      <c r="C348" s="4" t="s">
        <v>182</v>
      </c>
      <c r="D348" s="17" t="s">
        <v>24</v>
      </c>
      <c r="E348" s="18">
        <v>0.23250000000000001</v>
      </c>
      <c r="F348" s="27">
        <v>25.04</v>
      </c>
      <c r="G348" s="24">
        <f t="shared" si="108"/>
        <v>5.82</v>
      </c>
      <c r="I348" s="18">
        <v>0.23250000000000001</v>
      </c>
      <c r="J348" s="26" t="b">
        <f t="shared" si="109"/>
        <v>1</v>
      </c>
      <c r="K348" s="3">
        <v>25.04</v>
      </c>
      <c r="L348" t="b">
        <f t="shared" si="110"/>
        <v>1</v>
      </c>
      <c r="M348" s="3">
        <v>5.82</v>
      </c>
      <c r="N348" s="26" t="b">
        <f t="shared" si="111"/>
        <v>1</v>
      </c>
    </row>
    <row r="349" spans="2:14">
      <c r="B349" s="19"/>
      <c r="C349" s="19"/>
      <c r="D349" s="19"/>
      <c r="E349" s="19"/>
      <c r="F349" s="5" t="s">
        <v>1</v>
      </c>
      <c r="G349" s="25">
        <f>SUM(G343:G348)</f>
        <v>40.18</v>
      </c>
      <c r="I349" s="19"/>
      <c r="J349"/>
      <c r="K349" s="19"/>
      <c r="M349" s="20">
        <v>40.18</v>
      </c>
      <c r="N349" t="b">
        <f>G349&gt;=M349</f>
        <v>1</v>
      </c>
    </row>
    <row r="350" spans="2:14">
      <c r="J350"/>
    </row>
    <row r="351" spans="2:14">
      <c r="B351" s="6" t="s">
        <v>248</v>
      </c>
      <c r="C351" s="7"/>
      <c r="D351" s="7"/>
      <c r="E351" s="7"/>
      <c r="F351" s="7"/>
      <c r="G351" s="8"/>
      <c r="J351"/>
    </row>
    <row r="352" spans="2:14">
      <c r="B352" s="9" t="s">
        <v>28</v>
      </c>
      <c r="C352" s="10"/>
      <c r="D352" s="10"/>
      <c r="E352" s="10"/>
      <c r="F352" s="10"/>
      <c r="G352" s="11"/>
      <c r="J352"/>
    </row>
    <row r="353" spans="2:14">
      <c r="B353" s="12" t="s">
        <v>249</v>
      </c>
      <c r="C353" s="13"/>
      <c r="D353" s="13"/>
      <c r="E353" s="13"/>
      <c r="F353" s="14"/>
      <c r="G353" s="15"/>
      <c r="J353"/>
    </row>
    <row r="354" spans="2:14">
      <c r="B354" s="16" t="s">
        <v>17</v>
      </c>
      <c r="C354" s="1" t="s">
        <v>0</v>
      </c>
      <c r="D354" s="16" t="s">
        <v>18</v>
      </c>
      <c r="E354" s="16" t="s">
        <v>19</v>
      </c>
      <c r="F354" s="16" t="s">
        <v>262</v>
      </c>
      <c r="G354" s="16" t="s">
        <v>21</v>
      </c>
      <c r="I354" s="16" t="s">
        <v>19</v>
      </c>
      <c r="J354"/>
      <c r="K354" s="16" t="s">
        <v>20</v>
      </c>
      <c r="M354" s="16" t="s">
        <v>21</v>
      </c>
    </row>
    <row r="355" spans="2:14" ht="22.5">
      <c r="B355" s="21" t="s">
        <v>213</v>
      </c>
      <c r="C355" s="2" t="s">
        <v>214</v>
      </c>
      <c r="D355" s="17" t="s">
        <v>4</v>
      </c>
      <c r="E355" s="18">
        <v>2</v>
      </c>
      <c r="F355" s="27">
        <v>3</v>
      </c>
      <c r="G355" s="24">
        <f t="shared" ref="G355:G359" si="112">TRUNC(E355*F355,2)</f>
        <v>6</v>
      </c>
      <c r="I355" s="18">
        <v>2</v>
      </c>
      <c r="J355" s="26" t="b">
        <f t="shared" ref="J355:J359" si="113">E355=I355</f>
        <v>1</v>
      </c>
      <c r="K355" s="3">
        <v>3</v>
      </c>
      <c r="L355" t="b">
        <f t="shared" ref="L355:L359" si="114">F355&gt;=K355</f>
        <v>1</v>
      </c>
      <c r="M355" s="3">
        <v>6</v>
      </c>
      <c r="N355" s="26" t="b">
        <f t="shared" ref="N355:N359" si="115">G355&gt;=M355</f>
        <v>1</v>
      </c>
    </row>
    <row r="356" spans="2:14" ht="33.75">
      <c r="B356" s="21" t="s">
        <v>209</v>
      </c>
      <c r="C356" s="2" t="s">
        <v>210</v>
      </c>
      <c r="D356" s="17" t="s">
        <v>4</v>
      </c>
      <c r="E356" s="18">
        <v>0.115</v>
      </c>
      <c r="F356" s="27">
        <v>31.59</v>
      </c>
      <c r="G356" s="24">
        <f t="shared" si="112"/>
        <v>3.63</v>
      </c>
      <c r="I356" s="18">
        <v>0.115</v>
      </c>
      <c r="J356" s="26" t="b">
        <f t="shared" si="113"/>
        <v>1</v>
      </c>
      <c r="K356" s="3">
        <v>31.59</v>
      </c>
      <c r="L356" t="b">
        <f t="shared" si="114"/>
        <v>1</v>
      </c>
      <c r="M356" s="3">
        <v>3.63</v>
      </c>
      <c r="N356" s="26" t="b">
        <f t="shared" si="115"/>
        <v>1</v>
      </c>
    </row>
    <row r="357" spans="2:14">
      <c r="B357" s="21" t="s">
        <v>250</v>
      </c>
      <c r="C357" s="2" t="s">
        <v>11</v>
      </c>
      <c r="D357" s="17" t="s">
        <v>4</v>
      </c>
      <c r="E357" s="18">
        <v>1</v>
      </c>
      <c r="F357" s="27">
        <v>117.9</v>
      </c>
      <c r="G357" s="24">
        <f t="shared" si="112"/>
        <v>117.9</v>
      </c>
      <c r="I357" s="18">
        <v>1</v>
      </c>
      <c r="J357" s="26" t="b">
        <f t="shared" si="113"/>
        <v>1</v>
      </c>
      <c r="K357" s="3">
        <v>117.9</v>
      </c>
      <c r="L357" t="b">
        <f t="shared" si="114"/>
        <v>1</v>
      </c>
      <c r="M357" s="3">
        <v>117.9</v>
      </c>
      <c r="N357" s="26" t="b">
        <f t="shared" si="115"/>
        <v>1</v>
      </c>
    </row>
    <row r="358" spans="2:14" ht="22.5">
      <c r="B358" s="21" t="s">
        <v>179</v>
      </c>
      <c r="C358" s="2" t="s">
        <v>180</v>
      </c>
      <c r="D358" s="17" t="s">
        <v>24</v>
      </c>
      <c r="E358" s="18">
        <v>0.14480000000000001</v>
      </c>
      <c r="F358" s="27">
        <v>20.68</v>
      </c>
      <c r="G358" s="24">
        <f t="shared" si="112"/>
        <v>2.99</v>
      </c>
      <c r="I358" s="18">
        <v>0.14480000000000001</v>
      </c>
      <c r="J358" s="26" t="b">
        <f t="shared" si="113"/>
        <v>1</v>
      </c>
      <c r="K358" s="3">
        <v>20.68</v>
      </c>
      <c r="L358" t="b">
        <f t="shared" si="114"/>
        <v>1</v>
      </c>
      <c r="M358" s="3">
        <v>2.99</v>
      </c>
      <c r="N358" s="26" t="b">
        <f t="shared" si="115"/>
        <v>1</v>
      </c>
    </row>
    <row r="359" spans="2:14">
      <c r="B359" s="21" t="s">
        <v>181</v>
      </c>
      <c r="C359" s="4" t="s">
        <v>182</v>
      </c>
      <c r="D359" s="17" t="s">
        <v>24</v>
      </c>
      <c r="E359" s="18">
        <v>0.14480000000000001</v>
      </c>
      <c r="F359" s="27">
        <v>25.04</v>
      </c>
      <c r="G359" s="24">
        <f t="shared" si="112"/>
        <v>3.62</v>
      </c>
      <c r="I359" s="18">
        <v>0.14480000000000001</v>
      </c>
      <c r="J359" s="26" t="b">
        <f t="shared" si="113"/>
        <v>1</v>
      </c>
      <c r="K359" s="3">
        <v>25.04</v>
      </c>
      <c r="L359" t="b">
        <f t="shared" si="114"/>
        <v>1</v>
      </c>
      <c r="M359" s="3">
        <v>3.62</v>
      </c>
      <c r="N359" s="26" t="b">
        <f t="shared" si="115"/>
        <v>1</v>
      </c>
    </row>
    <row r="360" spans="2:14">
      <c r="B360" s="19"/>
      <c r="C360" s="19"/>
      <c r="D360" s="19"/>
      <c r="E360" s="19"/>
      <c r="F360" s="5" t="s">
        <v>1</v>
      </c>
      <c r="G360" s="25">
        <f>SUM(G355:G359)</f>
        <v>134.14000000000001</v>
      </c>
      <c r="I360" s="19"/>
      <c r="J360"/>
      <c r="K360" s="19"/>
      <c r="M360" s="20">
        <v>134.13999999999999</v>
      </c>
      <c r="N360" t="b">
        <f>G360&gt;=M360</f>
        <v>1</v>
      </c>
    </row>
    <row r="361" spans="2:14">
      <c r="J361"/>
    </row>
    <row r="362" spans="2:14">
      <c r="B362" s="6" t="s">
        <v>251</v>
      </c>
      <c r="C362" s="7"/>
      <c r="D362" s="7"/>
      <c r="E362" s="7"/>
      <c r="F362" s="7"/>
      <c r="G362" s="8"/>
      <c r="J362"/>
    </row>
    <row r="363" spans="2:14">
      <c r="B363" s="9" t="s">
        <v>15</v>
      </c>
      <c r="C363" s="10"/>
      <c r="D363" s="10"/>
      <c r="E363" s="10"/>
      <c r="F363" s="10"/>
      <c r="G363" s="11"/>
      <c r="J363"/>
    </row>
    <row r="364" spans="2:14">
      <c r="B364" s="12" t="s">
        <v>252</v>
      </c>
      <c r="C364" s="13"/>
      <c r="D364" s="13"/>
      <c r="E364" s="13"/>
      <c r="F364" s="14"/>
      <c r="G364" s="15"/>
      <c r="J364"/>
    </row>
    <row r="365" spans="2:14">
      <c r="B365" s="16" t="s">
        <v>17</v>
      </c>
      <c r="C365" s="1" t="s">
        <v>0</v>
      </c>
      <c r="D365" s="16" t="s">
        <v>18</v>
      </c>
      <c r="E365" s="16" t="s">
        <v>19</v>
      </c>
      <c r="F365" s="16" t="s">
        <v>262</v>
      </c>
      <c r="G365" s="16" t="s">
        <v>21</v>
      </c>
      <c r="I365" s="16" t="s">
        <v>19</v>
      </c>
      <c r="J365"/>
      <c r="K365" s="16" t="s">
        <v>20</v>
      </c>
      <c r="M365" s="16" t="s">
        <v>21</v>
      </c>
    </row>
    <row r="366" spans="2:14" ht="33.75">
      <c r="B366" s="21" t="s">
        <v>253</v>
      </c>
      <c r="C366" s="2" t="s">
        <v>254</v>
      </c>
      <c r="D366" s="17" t="s">
        <v>96</v>
      </c>
      <c r="E366" s="18">
        <v>1.4999999999999999E-2</v>
      </c>
      <c r="F366" s="27">
        <v>5.13</v>
      </c>
      <c r="G366" s="24">
        <f t="shared" ref="G366:G367" si="116">TRUNC(E366*F366,2)</f>
        <v>7.0000000000000007E-2</v>
      </c>
      <c r="I366" s="18">
        <v>1.4999999999999999E-2</v>
      </c>
      <c r="J366" s="26" t="b">
        <f t="shared" ref="J366:J367" si="117">E366=I366</f>
        <v>1</v>
      </c>
      <c r="K366" s="3">
        <v>5.13</v>
      </c>
      <c r="L366" t="b">
        <f t="shared" ref="L366:L367" si="118">F366&gt;=K366</f>
        <v>1</v>
      </c>
      <c r="M366" s="3">
        <v>7.0000000000000007E-2</v>
      </c>
      <c r="N366" s="26" t="b">
        <f t="shared" ref="N366:N367" si="119">G366&gt;=M366</f>
        <v>1</v>
      </c>
    </row>
    <row r="367" spans="2:14">
      <c r="B367" s="21" t="s">
        <v>25</v>
      </c>
      <c r="C367" s="4" t="s">
        <v>26</v>
      </c>
      <c r="D367" s="17" t="s">
        <v>24</v>
      </c>
      <c r="E367" s="18">
        <v>8.8999999999999996E-2</v>
      </c>
      <c r="F367" s="27">
        <v>20.74</v>
      </c>
      <c r="G367" s="24">
        <f t="shared" si="116"/>
        <v>1.84</v>
      </c>
      <c r="I367" s="18">
        <v>8.8999999999999996E-2</v>
      </c>
      <c r="J367" s="26" t="b">
        <f t="shared" si="117"/>
        <v>1</v>
      </c>
      <c r="K367" s="3">
        <v>20.74</v>
      </c>
      <c r="L367" t="b">
        <f t="shared" si="118"/>
        <v>1</v>
      </c>
      <c r="M367" s="3">
        <v>1.84</v>
      </c>
      <c r="N367" s="26" t="b">
        <f t="shared" si="119"/>
        <v>1</v>
      </c>
    </row>
    <row r="368" spans="2:14">
      <c r="B368" s="19"/>
      <c r="C368" s="19"/>
      <c r="D368" s="19"/>
      <c r="E368" s="19"/>
      <c r="F368" s="5" t="s">
        <v>1</v>
      </c>
      <c r="G368" s="25">
        <f>SUM(G366:G367)</f>
        <v>1.9100000000000001</v>
      </c>
      <c r="I368" s="19"/>
      <c r="J368"/>
      <c r="K368" s="19"/>
      <c r="M368" s="20">
        <v>1.91</v>
      </c>
      <c r="N368" t="b">
        <f>G368&gt;=M368</f>
        <v>1</v>
      </c>
    </row>
    <row r="369" spans="2:14">
      <c r="J369"/>
    </row>
    <row r="370" spans="2:14">
      <c r="B370" s="6" t="s">
        <v>255</v>
      </c>
      <c r="C370" s="7"/>
      <c r="D370" s="7"/>
      <c r="E370" s="7"/>
      <c r="F370" s="7"/>
      <c r="G370" s="8"/>
      <c r="J370"/>
    </row>
    <row r="371" spans="2:14">
      <c r="B371" s="9" t="s">
        <v>15</v>
      </c>
      <c r="C371" s="10"/>
      <c r="D371" s="10"/>
      <c r="E371" s="10"/>
      <c r="F371" s="10"/>
      <c r="G371" s="11"/>
      <c r="J371"/>
    </row>
    <row r="372" spans="2:14">
      <c r="B372" s="12" t="s">
        <v>256</v>
      </c>
      <c r="C372" s="13"/>
      <c r="D372" s="13"/>
      <c r="E372" s="13"/>
      <c r="F372" s="14"/>
      <c r="G372" s="15"/>
      <c r="J372"/>
    </row>
    <row r="373" spans="2:14">
      <c r="B373" s="16" t="s">
        <v>17</v>
      </c>
      <c r="C373" s="1" t="s">
        <v>0</v>
      </c>
      <c r="D373" s="16" t="s">
        <v>18</v>
      </c>
      <c r="E373" s="16" t="s">
        <v>19</v>
      </c>
      <c r="F373" s="16" t="s">
        <v>262</v>
      </c>
      <c r="G373" s="16" t="s">
        <v>21</v>
      </c>
      <c r="I373" s="16" t="s">
        <v>19</v>
      </c>
      <c r="J373"/>
      <c r="K373" s="16" t="s">
        <v>20</v>
      </c>
      <c r="M373" s="16" t="s">
        <v>21</v>
      </c>
    </row>
    <row r="374" spans="2:14">
      <c r="B374" s="21" t="s">
        <v>257</v>
      </c>
      <c r="C374" s="2" t="s">
        <v>258</v>
      </c>
      <c r="D374" s="17" t="s">
        <v>2</v>
      </c>
      <c r="E374" s="18">
        <v>1</v>
      </c>
      <c r="F374" s="27">
        <v>7.67</v>
      </c>
      <c r="G374" s="24">
        <f t="shared" ref="G374:G376" si="120">TRUNC(E374*F374,2)</f>
        <v>7.67</v>
      </c>
      <c r="I374" s="18">
        <v>1</v>
      </c>
      <c r="J374" s="26" t="b">
        <f t="shared" ref="J374:J376" si="121">E374=I374</f>
        <v>1</v>
      </c>
      <c r="K374" s="3">
        <v>7.67</v>
      </c>
      <c r="L374" t="b">
        <f t="shared" ref="L374:L376" si="122">F374&gt;=K374</f>
        <v>1</v>
      </c>
      <c r="M374" s="3">
        <v>7.67</v>
      </c>
      <c r="N374" s="26" t="b">
        <f t="shared" ref="N374:N376" si="123">G374&gt;=M374</f>
        <v>1</v>
      </c>
    </row>
    <row r="375" spans="2:14">
      <c r="B375" s="21" t="s">
        <v>22</v>
      </c>
      <c r="C375" s="2" t="s">
        <v>23</v>
      </c>
      <c r="D375" s="17" t="s">
        <v>24</v>
      </c>
      <c r="E375" s="18">
        <v>2.7699999999999999E-2</v>
      </c>
      <c r="F375" s="27">
        <v>24.59</v>
      </c>
      <c r="G375" s="24">
        <f t="shared" si="120"/>
        <v>0.68</v>
      </c>
      <c r="I375" s="18">
        <v>2.7699999999999999E-2</v>
      </c>
      <c r="J375" s="26" t="b">
        <f t="shared" si="121"/>
        <v>1</v>
      </c>
      <c r="K375" s="3">
        <v>24.59</v>
      </c>
      <c r="L375" t="b">
        <f t="shared" si="122"/>
        <v>1</v>
      </c>
      <c r="M375" s="3">
        <v>0.68</v>
      </c>
      <c r="N375" s="26" t="b">
        <f t="shared" si="123"/>
        <v>1</v>
      </c>
    </row>
    <row r="376" spans="2:14">
      <c r="B376" s="21" t="s">
        <v>25</v>
      </c>
      <c r="C376" s="4" t="s">
        <v>26</v>
      </c>
      <c r="D376" s="17" t="s">
        <v>24</v>
      </c>
      <c r="E376" s="18">
        <v>0.1386</v>
      </c>
      <c r="F376" s="27">
        <v>20.74</v>
      </c>
      <c r="G376" s="24">
        <f t="shared" si="120"/>
        <v>2.87</v>
      </c>
      <c r="I376" s="18">
        <v>0.1386</v>
      </c>
      <c r="J376" s="26" t="b">
        <f t="shared" si="121"/>
        <v>1</v>
      </c>
      <c r="K376" s="3">
        <v>20.74</v>
      </c>
      <c r="L376" t="b">
        <f t="shared" si="122"/>
        <v>1</v>
      </c>
      <c r="M376" s="3">
        <v>2.87</v>
      </c>
      <c r="N376" s="26" t="b">
        <f t="shared" si="123"/>
        <v>1</v>
      </c>
    </row>
    <row r="377" spans="2:14">
      <c r="B377" s="19"/>
      <c r="C377" s="19"/>
      <c r="D377" s="19"/>
      <c r="E377" s="19"/>
      <c r="F377" s="5" t="s">
        <v>1</v>
      </c>
      <c r="G377" s="25">
        <f>SUM(G374:G376)</f>
        <v>11.219999999999999</v>
      </c>
      <c r="I377" s="19"/>
      <c r="J377"/>
      <c r="K377" s="19"/>
      <c r="M377" s="20">
        <v>11.22</v>
      </c>
      <c r="N377" t="b">
        <f>G377&gt;=M377</f>
        <v>1</v>
      </c>
    </row>
    <row r="378" spans="2:14">
      <c r="J378"/>
    </row>
    <row r="379" spans="2:14" ht="38.25" customHeight="1">
      <c r="B379" s="28" t="s">
        <v>260</v>
      </c>
      <c r="C379" s="29"/>
      <c r="D379" s="29"/>
      <c r="E379" s="29"/>
      <c r="F379" s="29"/>
      <c r="G379" s="30"/>
      <c r="J379"/>
    </row>
    <row r="380" spans="2:14">
      <c r="B380" s="9" t="s">
        <v>28</v>
      </c>
      <c r="C380" s="10"/>
      <c r="D380" s="10"/>
      <c r="E380" s="10"/>
      <c r="F380" s="10"/>
      <c r="G380" s="11"/>
      <c r="J380"/>
    </row>
    <row r="381" spans="2:14">
      <c r="B381" s="12" t="s">
        <v>259</v>
      </c>
      <c r="C381" s="13"/>
      <c r="D381" s="13"/>
      <c r="E381" s="13"/>
      <c r="F381" s="14"/>
      <c r="G381" s="15"/>
      <c r="J381"/>
    </row>
    <row r="382" spans="2:14">
      <c r="B382" s="16" t="s">
        <v>17</v>
      </c>
      <c r="C382" s="1" t="s">
        <v>0</v>
      </c>
      <c r="D382" s="16" t="s">
        <v>18</v>
      </c>
      <c r="E382" s="16" t="s">
        <v>19</v>
      </c>
      <c r="F382" s="16" t="s">
        <v>262</v>
      </c>
      <c r="G382" s="16" t="s">
        <v>21</v>
      </c>
      <c r="I382" s="16" t="s">
        <v>19</v>
      </c>
      <c r="J382"/>
      <c r="K382" s="16" t="s">
        <v>20</v>
      </c>
      <c r="M382" s="16" t="s">
        <v>21</v>
      </c>
    </row>
    <row r="383" spans="2:14" ht="56.25">
      <c r="B383" s="23" t="s">
        <v>261</v>
      </c>
      <c r="C383" s="2" t="s">
        <v>12</v>
      </c>
      <c r="D383" s="17" t="s">
        <v>13</v>
      </c>
      <c r="E383" s="18">
        <v>1</v>
      </c>
      <c r="F383" s="27">
        <v>43925.36</v>
      </c>
      <c r="G383" s="24">
        <f>TRUNC(E383*F383,2)</f>
        <v>43925.36</v>
      </c>
      <c r="I383" s="18">
        <v>1</v>
      </c>
      <c r="J383" s="26" t="b">
        <f t="shared" ref="J383" si="124">E383=I383</f>
        <v>1</v>
      </c>
      <c r="K383" s="3">
        <v>43925.36</v>
      </c>
      <c r="L383" s="26" t="b">
        <f>F383&gt;=K383</f>
        <v>1</v>
      </c>
      <c r="M383" s="3">
        <v>43925.36</v>
      </c>
      <c r="N383" s="26" t="b">
        <f>G383&gt;=M383</f>
        <v>1</v>
      </c>
    </row>
    <row r="384" spans="2:14">
      <c r="B384" s="19"/>
      <c r="C384" s="19"/>
      <c r="D384" s="19"/>
      <c r="E384" s="19"/>
      <c r="F384" s="5" t="s">
        <v>1</v>
      </c>
      <c r="G384" s="25">
        <f>SUM(G382:G383)</f>
        <v>43925.36</v>
      </c>
      <c r="J384"/>
    </row>
  </sheetData>
  <sheetProtection algorithmName="SHA-512" hashValue="1RxKyUemeUTdyr1TzwOUjIlw/oZCTgY3PPGCb3rMNB1NB6O1/JRD8yzGAqaus+Uxly1VBGpc6m/G6lYXvGI0uQ==" saltValue="kei6oXFN8XuYILPaClqHXA==" spinCount="100000" sheet="1" objects="1" scenarios="1"/>
  <mergeCells count="19">
    <mergeCell ref="B10:G10"/>
    <mergeCell ref="B22:G22"/>
    <mergeCell ref="B379:G379"/>
    <mergeCell ref="B339:G339"/>
    <mergeCell ref="B316:G316"/>
    <mergeCell ref="B81:G81"/>
    <mergeCell ref="B121:G121"/>
    <mergeCell ref="B134:G134"/>
    <mergeCell ref="B158:G158"/>
    <mergeCell ref="B201:G201"/>
    <mergeCell ref="B277:G277"/>
    <mergeCell ref="B296:G296"/>
    <mergeCell ref="B307:G307"/>
    <mergeCell ref="B211:G211"/>
    <mergeCell ref="B221:G221"/>
    <mergeCell ref="B231:G231"/>
    <mergeCell ref="B243:G243"/>
    <mergeCell ref="B254:G254"/>
    <mergeCell ref="B265:G265"/>
  </mergeCells>
  <pageMargins left="0.7" right="0.7" top="0.75" bottom="0.75" header="0.3" footer="0.3"/>
  <pageSetup paperSize="9" scale="95" fitToHeight="0" orientation="portrait" r:id="rId1"/>
  <headerFooter scaleWithDoc="0"/>
  <rowBreaks count="7" manualBreakCount="7">
    <brk id="53" min="1" max="6" man="1"/>
    <brk id="90" min="1" max="6" man="1"/>
    <brk id="133" min="1" max="6" man="1"/>
    <brk id="169" min="1" max="6" man="1"/>
    <brk id="264" min="1" max="6" man="1"/>
    <brk id="306" min="1" max="6" man="1"/>
    <brk id="350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 Principais</vt:lpstr>
      <vt:lpstr>'Composições Principais'!Area_de_impressao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2025-10-02T18:53:12Z</dcterms:modified>
</cp:coreProperties>
</file>